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1d99d0fb5daf9/Desktop/"/>
    </mc:Choice>
  </mc:AlternateContent>
  <xr:revisionPtr revIDLastSave="0" documentId="8_{A6B750A2-E065-45EF-B8C0-D6EC95D980CC}" xr6:coauthVersionLast="47" xr6:coauthVersionMax="47" xr10:uidLastSave="{00000000-0000-0000-0000-000000000000}"/>
  <bookViews>
    <workbookView xWindow="-110" yWindow="-110" windowWidth="19420" windowHeight="10420" activeTab="1" xr2:uid="{65731706-D8A6-4C92-8BD8-382026957953}"/>
  </bookViews>
  <sheets>
    <sheet name="Sheet2" sheetId="2" r:id="rId1"/>
    <sheet name="Sheet7" sheetId="7" r:id="rId2"/>
    <sheet name="Excercise" sheetId="3" r:id="rId3"/>
    <sheet name="Calorie Amoritization" sheetId="4" r:id="rId4"/>
    <sheet name="Sheet5" sheetId="5" r:id="rId5"/>
    <sheet name="All solids &amp; liquids per 100g" sheetId="6" r:id="rId6"/>
  </sheets>
  <externalReferences>
    <externalReference r:id="rId7"/>
  </externalReferences>
  <definedNames>
    <definedName name="_xlnm._FilterDatabase" localSheetId="5" hidden="1">'All solids &amp; liquids per 100g'!$A$1:$BA$1617</definedName>
    <definedName name="ActivityFactor">IF(ActivityLevel="S",1.2,IF(ActivityLevel="L",1.375,IF(ActivityLevel="M",1.55,IF(ActivityLevel="V",1.725,IF(ActivityLevel="E",1.9,"")))))</definedName>
    <definedName name="ActivityLevel">LEFT(Level,1)</definedName>
    <definedName name="Age">'Calorie Amoritization'!#REF!</definedName>
    <definedName name="AllComplete">IF(AND(ActivityLevel&lt;&gt;"",WeightGoal&lt;&gt;"",UnitOfMeasure&lt;&gt;"",Height1&lt;&gt;"",Weight&lt;&gt;"",TargetWeight&lt;&gt;"",Age&lt;&gt;"",Gender&lt;&gt;""),TRUE,FALSE)</definedName>
    <definedName name="BMR">(BMRWeight+BMRHeight+BMRFactor)-IF(Gender="Female",Age*4.7,Age*6.8)</definedName>
    <definedName name="BMRAge">IF(Gender="Female",Age*4.7,Age*6.8)</definedName>
    <definedName name="BMRFactor">IF(Standard,IF(Gender="Female",655,66),IF(Gender="Female",655,66))</definedName>
    <definedName name="BMRHeight">IF(Gender="Female",Height*IF(Standard,4.7,1.8),Height*IF(Standard,12.7,5))</definedName>
    <definedName name="BMRWeight">IF(Gender="Female",Weight*IF(Standard,4.35,9.6),Weight*IF(Standard,6.23,13.7))</definedName>
    <definedName name="CalsPerkg">1587.573</definedName>
    <definedName name="CalsPerPound">3500</definedName>
    <definedName name="CalsRemain">'Calorie Amoritization'!XFD1</definedName>
    <definedName name="ColumnTitleRegion1..B5.1">'Calorie Amoritization'!#REF!</definedName>
    <definedName name="ColumnTitleRegion2..L5.1">'Calorie Amoritization'!#REF!</definedName>
    <definedName name="ColumnTitleRegion3..L7.1">'Calorie Amoritization'!#REF!</definedName>
    <definedName name="ColumnTitleRegion4..L9.1">'Calorie Amoritization'!$B$3:$D$3</definedName>
    <definedName name="ColumnTitleRegion5..M998.1">'Calorie Amoritization'!$B$5</definedName>
    <definedName name="CurrentBMR">IF(Gender="Female",CalsRemain*IF(Standard,4.35,9.6),CalsRemain*IF(Standard,6.23,13.7))</definedName>
    <definedName name="DayNo">IF(DATEDIF(StartDate,TargetDate,"md")&gt;1," DAYS"," DAY")</definedName>
    <definedName name="ExerciseTypesLookup">[1]!ExerciseTypes[EXERCISE TYPE]</definedName>
    <definedName name="Gender">'Calorie Amoritization'!#REF!</definedName>
    <definedName name="Height">IF(Standard,(Height1*12)+Height2,(Height1*100)+Height1)</definedName>
    <definedName name="Height1">IF('Calorie Amoritization'!#REF!="",0,'Calorie Amoritization'!#REF!)</definedName>
    <definedName name="Height2">IF('Calorie Amoritization'!#REF!="",0,'Calorie Amoritization'!#REF!)</definedName>
    <definedName name="InitCal">'Calorie Amoritization'!$H$4</definedName>
    <definedName name="InitCalIntake">'Calorie Amoritization'!$J$4</definedName>
    <definedName name="LastRow">COUNT('Calorie Amoritization'!$B$1:$B$993)+9</definedName>
    <definedName name="Level">'Calorie Amoritization'!#REF!</definedName>
    <definedName name="Maintain">IF(WeightGoal="Maintain",TRUE,FALSE)</definedName>
    <definedName name="_xlnm.Print_Titles" localSheetId="3">'Calorie Amoritization'!$5:$5</definedName>
    <definedName name="RunningBMR">(CurrentBMR+BMRHeight+BMRFactor)-IF(Gender="Female",Age*4.7,Age*6.8)</definedName>
    <definedName name="Standard">IF(UnitOfMeasure="Imperial",TRUE,FALSE)</definedName>
    <definedName name="StartDate">'Calorie Amoritization'!$B$4</definedName>
    <definedName name="TargetDate">'Calorie Amoritization'!$E$4</definedName>
    <definedName name="TargetWeight">'Calorie Amoritization'!#REF!</definedName>
    <definedName name="UnitOfMeasure">'Calorie Amoritization'!#REF!</definedName>
    <definedName name="Weight">'Calorie Amoritization'!#REF!</definedName>
    <definedName name="WeightGainLoss">IF(WeightGoal="Decrease",Weight-TargetWeight,TargetWeight-Weight)</definedName>
    <definedName name="WeightGoal">'Calorie Amoritization'!#REF!</definedName>
    <definedName name="WeightToLoseGain">IF(Weight&gt;TargetWeight,Weight-TargetWeight,TargetWeight-Weight)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4" l="1"/>
  <c r="B4" i="4"/>
  <c r="B2" i="4" s="1"/>
  <c r="E6" i="4"/>
  <c r="G5" i="4"/>
  <c r="L6" i="4"/>
  <c r="K6" i="4"/>
  <c r="U41" i="3"/>
  <c r="T6" i="3"/>
  <c r="T8" i="3"/>
  <c r="T10" i="3"/>
  <c r="T12" i="3"/>
  <c r="T14" i="3"/>
  <c r="T16" i="3"/>
  <c r="T4" i="3"/>
  <c r="T41" i="3" l="1"/>
  <c r="I6" i="4"/>
  <c r="F6" i="4"/>
  <c r="G6" i="4" s="1"/>
  <c r="C7" i="4" l="1"/>
  <c r="E7" i="4"/>
  <c r="J6" i="4"/>
  <c r="L7" i="4" l="1"/>
  <c r="F7" i="4" s="1"/>
  <c r="G7" i="4" s="1"/>
  <c r="H7" i="4" s="1"/>
  <c r="I7" i="4" s="1"/>
  <c r="E8" i="4" l="1"/>
  <c r="J7" i="4"/>
  <c r="K7" i="4" s="1"/>
  <c r="C8" i="4"/>
  <c r="L8" i="4"/>
  <c r="F8" i="4" s="1"/>
  <c r="G8" i="4" l="1"/>
  <c r="H8" i="4" s="1"/>
  <c r="I8" i="4" s="1"/>
  <c r="J8" i="4" s="1"/>
  <c r="K8" i="4" s="1"/>
  <c r="E9" i="4" l="1"/>
  <c r="C9" i="4"/>
  <c r="L9" i="4" l="1"/>
  <c r="F9" i="4" s="1"/>
  <c r="G9" i="4" s="1"/>
  <c r="H9" i="4" s="1"/>
  <c r="I9" i="4" s="1"/>
  <c r="E10" i="4" s="1"/>
  <c r="J9" i="4" l="1"/>
  <c r="K9" i="4" s="1"/>
  <c r="C10" i="4"/>
  <c r="L10" i="4" l="1"/>
  <c r="F10" i="4" s="1"/>
  <c r="G10" i="4" s="1"/>
  <c r="H10" i="4" s="1"/>
  <c r="I10" i="4" s="1"/>
  <c r="E11" i="4" l="1"/>
  <c r="C11" i="4"/>
  <c r="J10" i="4"/>
  <c r="K10" i="4" s="1"/>
  <c r="L11" i="4" l="1"/>
  <c r="F11" i="4" s="1"/>
  <c r="G11" i="4" s="1"/>
  <c r="H11" i="4" s="1"/>
  <c r="I11" i="4" s="1"/>
  <c r="E12" i="4" s="1"/>
  <c r="J11" i="4" l="1"/>
  <c r="K11" i="4" s="1"/>
  <c r="C12" i="4"/>
  <c r="L12" i="4" l="1"/>
  <c r="F12" i="4" s="1"/>
  <c r="G12" i="4" s="1"/>
  <c r="H12" i="4" s="1"/>
  <c r="I12" i="4" s="1"/>
  <c r="E13" i="4" l="1"/>
  <c r="J12" i="4"/>
  <c r="K12" i="4" s="1"/>
  <c r="C13" i="4"/>
  <c r="L13" i="4" l="1"/>
  <c r="F13" i="4" s="1"/>
  <c r="G13" i="4" s="1"/>
  <c r="H13" i="4" s="1"/>
  <c r="I13" i="4" s="1"/>
  <c r="E14" i="4" s="1"/>
  <c r="J13" i="4" l="1"/>
  <c r="K13" i="4" s="1"/>
  <c r="C14" i="4"/>
  <c r="L14" i="4" l="1"/>
  <c r="F14" i="4" s="1"/>
  <c r="G14" i="4" s="1"/>
  <c r="H14" i="4" s="1"/>
  <c r="I14" i="4" s="1"/>
  <c r="E15" i="4" s="1"/>
  <c r="J14" i="4" l="1"/>
  <c r="K14" i="4" s="1"/>
  <c r="L15" i="4"/>
  <c r="F15" i="4" s="1"/>
  <c r="G15" i="4" s="1"/>
  <c r="H15" i="4" s="1"/>
  <c r="I15" i="4" s="1"/>
  <c r="C15" i="4" l="1"/>
  <c r="E16" i="4"/>
  <c r="J15" i="4"/>
  <c r="K15" i="4" s="1"/>
  <c r="C16" i="4" l="1"/>
  <c r="L16" i="4"/>
  <c r="F16" i="4" s="1"/>
  <c r="G16" i="4" s="1"/>
  <c r="H16" i="4" s="1"/>
  <c r="I16" i="4" s="1"/>
  <c r="E17" i="4" l="1"/>
  <c r="J16" i="4"/>
  <c r="K16" i="4" s="1"/>
  <c r="C17" i="4" l="1"/>
  <c r="L17" i="4"/>
  <c r="F17" i="4" s="1"/>
  <c r="G17" i="4" s="1"/>
  <c r="H17" i="4" s="1"/>
  <c r="I17" i="4" s="1"/>
  <c r="E18" i="4" l="1"/>
  <c r="J17" i="4"/>
  <c r="K17" i="4" s="1"/>
  <c r="C18" i="4" l="1"/>
  <c r="L18" i="4"/>
  <c r="F18" i="4" s="1"/>
  <c r="G18" i="4" s="1"/>
  <c r="H18" i="4" s="1"/>
  <c r="I18" i="4" s="1"/>
  <c r="E19" i="4" l="1"/>
  <c r="J18" i="4"/>
  <c r="K18" i="4" s="1"/>
  <c r="C19" i="4" l="1"/>
  <c r="L19" i="4"/>
  <c r="F19" i="4" s="1"/>
  <c r="G19" i="4" s="1"/>
  <c r="H19" i="4" s="1"/>
  <c r="I19" i="4" s="1"/>
  <c r="E20" i="4" l="1"/>
  <c r="J19" i="4"/>
  <c r="K19" i="4" s="1"/>
  <c r="C20" i="4" l="1"/>
  <c r="L20" i="4"/>
  <c r="F20" i="4" s="1"/>
  <c r="G20" i="4" s="1"/>
  <c r="H20" i="4" s="1"/>
  <c r="I20" i="4" s="1"/>
  <c r="E21" i="4" l="1"/>
  <c r="J20" i="4"/>
  <c r="K20" i="4" s="1"/>
  <c r="C21" i="4" l="1"/>
  <c r="L21" i="4"/>
  <c r="F21" i="4" s="1"/>
  <c r="G21" i="4" s="1"/>
  <c r="H21" i="4" s="1"/>
  <c r="I21" i="4" s="1"/>
  <c r="E22" i="4" l="1"/>
  <c r="J21" i="4"/>
  <c r="K21" i="4" s="1"/>
  <c r="C22" i="4" l="1"/>
  <c r="L22" i="4"/>
  <c r="F22" i="4" s="1"/>
  <c r="G22" i="4" s="1"/>
  <c r="H22" i="4" s="1"/>
  <c r="I22" i="4" s="1"/>
  <c r="E23" i="4" l="1"/>
  <c r="J22" i="4"/>
  <c r="K22" i="4" s="1"/>
  <c r="C23" i="4" l="1"/>
  <c r="L23" i="4"/>
  <c r="F23" i="4" s="1"/>
  <c r="G23" i="4" s="1"/>
  <c r="H23" i="4" s="1"/>
  <c r="I23" i="4" s="1"/>
  <c r="E24" i="4" l="1"/>
  <c r="J23" i="4"/>
  <c r="K23" i="4" s="1"/>
  <c r="C24" i="4" l="1"/>
  <c r="L24" i="4"/>
  <c r="F24" i="4" s="1"/>
  <c r="G24" i="4" s="1"/>
  <c r="H24" i="4" s="1"/>
  <c r="I24" i="4" s="1"/>
  <c r="E25" i="4" l="1"/>
  <c r="J24" i="4"/>
  <c r="K24" i="4" s="1"/>
  <c r="C25" i="4" l="1"/>
  <c r="L25" i="4"/>
  <c r="F25" i="4" s="1"/>
  <c r="G25" i="4" s="1"/>
  <c r="H25" i="4" s="1"/>
  <c r="I25" i="4" s="1"/>
  <c r="E26" i="4" l="1"/>
  <c r="J25" i="4"/>
  <c r="K25" i="4" s="1"/>
  <c r="C26" i="4" l="1"/>
  <c r="L26" i="4"/>
  <c r="F26" i="4" s="1"/>
  <c r="G26" i="4" s="1"/>
  <c r="H26" i="4" s="1"/>
  <c r="I26" i="4" s="1"/>
  <c r="E27" i="4" l="1"/>
  <c r="J26" i="4"/>
  <c r="K26" i="4" s="1"/>
  <c r="C27" i="4" l="1"/>
  <c r="L27" i="4"/>
  <c r="F27" i="4" s="1"/>
  <c r="G27" i="4" s="1"/>
  <c r="H27" i="4" s="1"/>
  <c r="I27" i="4" s="1"/>
  <c r="E28" i="4" l="1"/>
  <c r="J27" i="4"/>
  <c r="K27" i="4" s="1"/>
  <c r="C28" i="4" l="1"/>
  <c r="L28" i="4"/>
  <c r="F28" i="4" s="1"/>
  <c r="G28" i="4" s="1"/>
  <c r="H28" i="4" s="1"/>
  <c r="I28" i="4" s="1"/>
  <c r="E29" i="4" l="1"/>
  <c r="J28" i="4"/>
  <c r="K28" i="4" s="1"/>
  <c r="C29" i="4" l="1"/>
  <c r="L29" i="4"/>
  <c r="F29" i="4" s="1"/>
  <c r="G29" i="4" s="1"/>
  <c r="H29" i="4" s="1"/>
  <c r="I29" i="4" s="1"/>
  <c r="E30" i="4" l="1"/>
  <c r="J29" i="4"/>
  <c r="K29" i="4" s="1"/>
  <c r="C30" i="4" l="1"/>
  <c r="L30" i="4"/>
  <c r="F30" i="4" s="1"/>
  <c r="G30" i="4" s="1"/>
  <c r="H30" i="4" s="1"/>
  <c r="I30" i="4" s="1"/>
  <c r="E31" i="4" l="1"/>
  <c r="J30" i="4"/>
  <c r="K30" i="4" s="1"/>
  <c r="C31" i="4" l="1"/>
  <c r="L31" i="4"/>
  <c r="F31" i="4" s="1"/>
  <c r="G31" i="4" s="1"/>
  <c r="H31" i="4" s="1"/>
  <c r="I31" i="4" s="1"/>
  <c r="E32" i="4" l="1"/>
  <c r="J31" i="4"/>
  <c r="K31" i="4" s="1"/>
  <c r="C32" i="4" l="1"/>
  <c r="L32" i="4"/>
  <c r="F32" i="4" s="1"/>
  <c r="G32" i="4" s="1"/>
  <c r="H32" i="4" s="1"/>
  <c r="I32" i="4" s="1"/>
  <c r="E33" i="4" l="1"/>
  <c r="J32" i="4"/>
  <c r="K32" i="4" s="1"/>
  <c r="C33" i="4" l="1"/>
  <c r="L33" i="4"/>
  <c r="F33" i="4" s="1"/>
  <c r="G33" i="4" s="1"/>
  <c r="H33" i="4" s="1"/>
  <c r="I33" i="4" s="1"/>
  <c r="E34" i="4" l="1"/>
  <c r="J33" i="4"/>
  <c r="K33" i="4" s="1"/>
  <c r="C34" i="4" l="1"/>
  <c r="L34" i="4"/>
  <c r="F34" i="4" s="1"/>
  <c r="G34" i="4" s="1"/>
  <c r="H34" i="4" s="1"/>
  <c r="I34" i="4" s="1"/>
  <c r="E35" i="4" l="1"/>
  <c r="J34" i="4"/>
  <c r="K34" i="4" s="1"/>
  <c r="C35" i="4" l="1"/>
  <c r="L35" i="4"/>
  <c r="F35" i="4" s="1"/>
  <c r="G35" i="4" s="1"/>
  <c r="H35" i="4" s="1"/>
  <c r="I35" i="4" s="1"/>
  <c r="E36" i="4" l="1"/>
  <c r="J35" i="4"/>
  <c r="K35" i="4" s="1"/>
  <c r="C36" i="4" l="1"/>
  <c r="L36" i="4"/>
  <c r="F36" i="4" s="1"/>
  <c r="G36" i="4" s="1"/>
  <c r="H36" i="4" s="1"/>
  <c r="I36" i="4" s="1"/>
  <c r="E37" i="4" l="1"/>
  <c r="J36" i="4"/>
  <c r="K36" i="4" s="1"/>
  <c r="C37" i="4" l="1"/>
  <c r="L37" i="4"/>
  <c r="F37" i="4" s="1"/>
  <c r="G37" i="4" s="1"/>
  <c r="H37" i="4" s="1"/>
  <c r="I37" i="4" s="1"/>
  <c r="E38" i="4" l="1"/>
  <c r="J37" i="4"/>
  <c r="K37" i="4" s="1"/>
  <c r="C38" i="4" l="1"/>
  <c r="L38" i="4"/>
  <c r="F38" i="4" s="1"/>
  <c r="G38" i="4" s="1"/>
  <c r="H38" i="4" s="1"/>
  <c r="I38" i="4" s="1"/>
  <c r="E39" i="4" l="1"/>
  <c r="J38" i="4"/>
  <c r="K38" i="4" s="1"/>
  <c r="C39" i="4" l="1"/>
  <c r="L39" i="4"/>
  <c r="F39" i="4" s="1"/>
  <c r="G39" i="4" s="1"/>
  <c r="H39" i="4" s="1"/>
  <c r="I39" i="4" s="1"/>
  <c r="E40" i="4" l="1"/>
  <c r="J39" i="4"/>
  <c r="K39" i="4" s="1"/>
  <c r="C40" i="4" l="1"/>
  <c r="L40" i="4"/>
  <c r="F40" i="4" s="1"/>
  <c r="G40" i="4" s="1"/>
  <c r="H40" i="4" s="1"/>
  <c r="I40" i="4" s="1"/>
  <c r="E41" i="4" l="1"/>
  <c r="J40" i="4"/>
  <c r="K40" i="4" s="1"/>
  <c r="C41" i="4" l="1"/>
  <c r="L41" i="4"/>
  <c r="F41" i="4" s="1"/>
  <c r="G41" i="4" s="1"/>
  <c r="H41" i="4" s="1"/>
  <c r="I41" i="4" s="1"/>
  <c r="E42" i="4" l="1"/>
  <c r="J41" i="4"/>
  <c r="K41" i="4" s="1"/>
  <c r="C42" i="4" l="1"/>
  <c r="L42" i="4"/>
  <c r="F42" i="4" s="1"/>
  <c r="G42" i="4" s="1"/>
  <c r="H42" i="4" s="1"/>
  <c r="I42" i="4" s="1"/>
  <c r="E43" i="4" l="1"/>
  <c r="J42" i="4"/>
  <c r="K42" i="4" s="1"/>
  <c r="C43" i="4" l="1"/>
  <c r="L43" i="4"/>
  <c r="F43" i="4" s="1"/>
  <c r="G43" i="4" s="1"/>
  <c r="H43" i="4" s="1"/>
  <c r="I43" i="4" s="1"/>
  <c r="E44" i="4" l="1"/>
  <c r="J43" i="4"/>
  <c r="K43" i="4" s="1"/>
  <c r="C44" i="4" l="1"/>
  <c r="L44" i="4"/>
  <c r="F44" i="4" s="1"/>
  <c r="G44" i="4" s="1"/>
  <c r="H44" i="4" s="1"/>
  <c r="I44" i="4" s="1"/>
  <c r="E45" i="4" l="1"/>
  <c r="J44" i="4"/>
  <c r="K44" i="4" s="1"/>
  <c r="L45" i="4" l="1"/>
  <c r="F45" i="4" s="1"/>
  <c r="G45" i="4" s="1"/>
  <c r="H45" i="4" s="1"/>
  <c r="I45" i="4" s="1"/>
  <c r="C45" i="4"/>
  <c r="J45" i="4" l="1"/>
  <c r="K45" i="4" s="1"/>
  <c r="E46" i="4"/>
  <c r="C46" i="4" l="1"/>
  <c r="L46" i="4"/>
  <c r="F46" i="4" s="1"/>
  <c r="G46" i="4" s="1"/>
  <c r="H46" i="4" s="1"/>
  <c r="I46" i="4" s="1"/>
  <c r="E47" i="4" l="1"/>
  <c r="J46" i="4"/>
  <c r="K46" i="4" s="1"/>
  <c r="L47" i="4" l="1"/>
  <c r="F47" i="4" s="1"/>
  <c r="G47" i="4" s="1"/>
  <c r="H47" i="4" s="1"/>
  <c r="I47" i="4" s="1"/>
  <c r="C47" i="4"/>
  <c r="E48" i="4" l="1"/>
  <c r="J47" i="4"/>
  <c r="K47" i="4" s="1"/>
  <c r="L48" i="4" l="1"/>
  <c r="F48" i="4" s="1"/>
  <c r="G48" i="4" s="1"/>
  <c r="H48" i="4" s="1"/>
  <c r="I48" i="4" s="1"/>
  <c r="C48" i="4"/>
  <c r="E49" i="4" l="1"/>
  <c r="J48" i="4"/>
  <c r="K48" i="4" s="1"/>
  <c r="L49" i="4" l="1"/>
  <c r="F49" i="4" s="1"/>
  <c r="G49" i="4" s="1"/>
  <c r="H49" i="4" s="1"/>
  <c r="I49" i="4" s="1"/>
  <c r="C49" i="4"/>
  <c r="E50" i="4" l="1"/>
  <c r="J49" i="4"/>
  <c r="K49" i="4" s="1"/>
  <c r="L50" i="4" l="1"/>
  <c r="F50" i="4" s="1"/>
  <c r="G50" i="4" s="1"/>
  <c r="H50" i="4" s="1"/>
  <c r="I50" i="4" s="1"/>
  <c r="C50" i="4"/>
  <c r="E51" i="4" l="1"/>
  <c r="J50" i="4"/>
  <c r="K50" i="4" s="1"/>
  <c r="L51" i="4" l="1"/>
  <c r="F51" i="4" s="1"/>
  <c r="G51" i="4" s="1"/>
  <c r="H51" i="4" s="1"/>
  <c r="I51" i="4" s="1"/>
  <c r="C51" i="4"/>
  <c r="E52" i="4" l="1"/>
  <c r="J51" i="4"/>
  <c r="K51" i="4" s="1"/>
  <c r="C52" i="4" l="1"/>
  <c r="L52" i="4"/>
  <c r="F52" i="4" s="1"/>
  <c r="G52" i="4" s="1"/>
  <c r="H52" i="4" s="1"/>
  <c r="I52" i="4" s="1"/>
  <c r="J52" i="4" l="1"/>
  <c r="K52" i="4" s="1"/>
  <c r="E53" i="4"/>
  <c r="L53" i="4" l="1"/>
  <c r="F53" i="4" s="1"/>
  <c r="G53" i="4" s="1"/>
  <c r="H53" i="4" s="1"/>
  <c r="I53" i="4" s="1"/>
  <c r="C53" i="4"/>
  <c r="E54" i="4" l="1"/>
  <c r="J53" i="4"/>
  <c r="K53" i="4" s="1"/>
  <c r="C54" i="4" l="1"/>
  <c r="L54" i="4"/>
  <c r="F54" i="4" s="1"/>
  <c r="G54" i="4" s="1"/>
  <c r="H54" i="4" s="1"/>
  <c r="I54" i="4" s="1"/>
  <c r="J54" i="4" l="1"/>
  <c r="K54" i="4" s="1"/>
  <c r="E55" i="4"/>
  <c r="L55" i="4" l="1"/>
  <c r="F55" i="4" s="1"/>
  <c r="G55" i="4" s="1"/>
  <c r="H55" i="4" s="1"/>
  <c r="I55" i="4" s="1"/>
  <c r="C55" i="4"/>
  <c r="J55" i="4" l="1"/>
  <c r="K55" i="4" s="1"/>
  <c r="E56" i="4"/>
  <c r="C56" i="4" l="1"/>
  <c r="L56" i="4"/>
  <c r="F56" i="4" s="1"/>
  <c r="G56" i="4" s="1"/>
  <c r="H56" i="4" s="1"/>
  <c r="I56" i="4" s="1"/>
  <c r="E57" i="4" l="1"/>
  <c r="J56" i="4"/>
  <c r="K56" i="4" s="1"/>
  <c r="L57" i="4" l="1"/>
  <c r="F57" i="4" s="1"/>
  <c r="G57" i="4" s="1"/>
  <c r="H57" i="4" s="1"/>
  <c r="I57" i="4" s="1"/>
  <c r="C57" i="4"/>
  <c r="E58" i="4" l="1"/>
  <c r="J57" i="4"/>
  <c r="K57" i="4" s="1"/>
  <c r="L58" i="4" l="1"/>
  <c r="F58" i="4" s="1"/>
  <c r="G58" i="4" s="1"/>
  <c r="H58" i="4" s="1"/>
  <c r="I58" i="4" s="1"/>
  <c r="C58" i="4"/>
  <c r="E59" i="4" l="1"/>
  <c r="J58" i="4"/>
  <c r="K58" i="4" s="1"/>
  <c r="L59" i="4" l="1"/>
  <c r="F59" i="4" s="1"/>
  <c r="G59" i="4" s="1"/>
  <c r="H59" i="4" s="1"/>
  <c r="I59" i="4" s="1"/>
  <c r="C59" i="4"/>
  <c r="E60" i="4" l="1"/>
  <c r="J59" i="4"/>
  <c r="K59" i="4" s="1"/>
  <c r="C60" i="4" l="1"/>
  <c r="L60" i="4"/>
  <c r="F60" i="4" s="1"/>
  <c r="G60" i="4" s="1"/>
  <c r="H60" i="4" s="1"/>
  <c r="I60" i="4" s="1"/>
  <c r="E61" i="4" l="1"/>
  <c r="J60" i="4"/>
  <c r="K60" i="4" s="1"/>
  <c r="L61" i="4" l="1"/>
  <c r="F61" i="4" s="1"/>
  <c r="G61" i="4" s="1"/>
  <c r="H61" i="4" s="1"/>
  <c r="I61" i="4" s="1"/>
  <c r="C61" i="4"/>
  <c r="J61" i="4" l="1"/>
  <c r="K61" i="4" s="1"/>
  <c r="E62" i="4"/>
  <c r="C62" i="4" l="1"/>
  <c r="L62" i="4"/>
  <c r="F62" i="4" s="1"/>
  <c r="G62" i="4" s="1"/>
  <c r="H62" i="4" s="1"/>
  <c r="I62" i="4" s="1"/>
  <c r="E63" i="4" l="1"/>
  <c r="J62" i="4"/>
  <c r="K62" i="4" s="1"/>
  <c r="C63" i="4" l="1"/>
  <c r="L63" i="4"/>
  <c r="F63" i="4" s="1"/>
  <c r="G63" i="4" s="1"/>
  <c r="H63" i="4" s="1"/>
  <c r="I63" i="4" s="1"/>
  <c r="E64" i="4" l="1"/>
  <c r="J63" i="4"/>
  <c r="K63" i="4" s="1"/>
  <c r="C64" i="4" l="1"/>
  <c r="L64" i="4"/>
  <c r="F64" i="4" s="1"/>
  <c r="G64" i="4" s="1"/>
  <c r="H64" i="4" s="1"/>
  <c r="I64" i="4" s="1"/>
  <c r="E65" i="4" l="1"/>
  <c r="J64" i="4"/>
  <c r="K64" i="4" s="1"/>
  <c r="L65" i="4" l="1"/>
  <c r="F65" i="4" s="1"/>
  <c r="G65" i="4" s="1"/>
  <c r="H65" i="4" s="1"/>
  <c r="I65" i="4" s="1"/>
  <c r="C65" i="4"/>
  <c r="E66" i="4" l="1"/>
  <c r="J65" i="4"/>
  <c r="K65" i="4" s="1"/>
  <c r="C66" i="4" l="1"/>
  <c r="L66" i="4"/>
  <c r="F66" i="4" s="1"/>
  <c r="G66" i="4" s="1"/>
  <c r="H66" i="4" s="1"/>
  <c r="I66" i="4" s="1"/>
  <c r="E67" i="4" l="1"/>
  <c r="J66" i="4"/>
  <c r="K66" i="4" s="1"/>
  <c r="L67" i="4" l="1"/>
  <c r="F67" i="4" s="1"/>
  <c r="G67" i="4" s="1"/>
  <c r="H67" i="4" s="1"/>
  <c r="I67" i="4" s="1"/>
  <c r="C67" i="4"/>
  <c r="E68" i="4" l="1"/>
  <c r="J67" i="4"/>
  <c r="K67" i="4" s="1"/>
  <c r="C68" i="4" l="1"/>
  <c r="L68" i="4"/>
  <c r="F68" i="4" s="1"/>
  <c r="G68" i="4" s="1"/>
  <c r="H68" i="4" s="1"/>
  <c r="I68" i="4" s="1"/>
  <c r="E69" i="4" l="1"/>
  <c r="J68" i="4"/>
  <c r="K68" i="4" s="1"/>
  <c r="C69" i="4" l="1"/>
  <c r="L69" i="4"/>
  <c r="F69" i="4" s="1"/>
  <c r="G69" i="4" s="1"/>
  <c r="H69" i="4" s="1"/>
  <c r="I69" i="4" s="1"/>
  <c r="J69" i="4" l="1"/>
  <c r="K69" i="4" s="1"/>
  <c r="E70" i="4"/>
  <c r="C70" i="4" l="1"/>
  <c r="L70" i="4"/>
  <c r="F70" i="4" s="1"/>
  <c r="G70" i="4" s="1"/>
  <c r="H70" i="4" s="1"/>
  <c r="I70" i="4" s="1"/>
  <c r="E71" i="4" l="1"/>
  <c r="J70" i="4"/>
  <c r="K70" i="4" s="1"/>
  <c r="C71" i="4" l="1"/>
  <c r="L71" i="4"/>
  <c r="F71" i="4" s="1"/>
  <c r="G71" i="4" s="1"/>
  <c r="H71" i="4" s="1"/>
  <c r="I71" i="4" s="1"/>
  <c r="J71" i="4" l="1"/>
  <c r="K71" i="4" s="1"/>
  <c r="E72" i="4"/>
  <c r="C72" i="4" l="1"/>
  <c r="L72" i="4"/>
  <c r="F72" i="4" s="1"/>
  <c r="G72" i="4" s="1"/>
  <c r="H72" i="4" s="1"/>
  <c r="I72" i="4" s="1"/>
  <c r="E73" i="4" l="1"/>
  <c r="J72" i="4"/>
  <c r="K72" i="4" s="1"/>
  <c r="C73" i="4" l="1"/>
  <c r="L73" i="4"/>
  <c r="F73" i="4" s="1"/>
  <c r="G73" i="4" s="1"/>
  <c r="H73" i="4" s="1"/>
  <c r="I73" i="4" s="1"/>
  <c r="J73" i="4" l="1"/>
  <c r="K73" i="4" s="1"/>
  <c r="E74" i="4"/>
  <c r="C74" i="4" l="1"/>
  <c r="L74" i="4"/>
  <c r="F74" i="4" s="1"/>
  <c r="G74" i="4" s="1"/>
  <c r="H74" i="4" s="1"/>
  <c r="I74" i="4" s="1"/>
  <c r="E75" i="4" l="1"/>
  <c r="J74" i="4"/>
  <c r="K74" i="4" s="1"/>
  <c r="C75" i="4" l="1"/>
  <c r="L75" i="4"/>
  <c r="F75" i="4" s="1"/>
  <c r="G75" i="4" s="1"/>
  <c r="H75" i="4" s="1"/>
  <c r="I75" i="4" s="1"/>
  <c r="J75" i="4" l="1"/>
  <c r="K75" i="4" s="1"/>
  <c r="E76" i="4"/>
  <c r="C76" i="4" l="1"/>
  <c r="L76" i="4"/>
  <c r="F76" i="4" s="1"/>
  <c r="G76" i="4" s="1"/>
  <c r="H76" i="4" s="1"/>
  <c r="I76" i="4" s="1"/>
  <c r="E77" i="4" l="1"/>
  <c r="J76" i="4"/>
  <c r="K76" i="4" s="1"/>
  <c r="C77" i="4" l="1"/>
  <c r="L77" i="4"/>
  <c r="F77" i="4" s="1"/>
  <c r="G77" i="4" s="1"/>
  <c r="H77" i="4" s="1"/>
  <c r="I77" i="4" s="1"/>
  <c r="E78" i="4" l="1"/>
  <c r="J77" i="4"/>
  <c r="K77" i="4" s="1"/>
  <c r="C78" i="4" l="1"/>
  <c r="L78" i="4"/>
  <c r="F78" i="4" s="1"/>
  <c r="G78" i="4" s="1"/>
  <c r="H78" i="4" s="1"/>
  <c r="I78" i="4" s="1"/>
  <c r="E79" i="4" l="1"/>
  <c r="J78" i="4"/>
  <c r="K78" i="4" s="1"/>
  <c r="C79" i="4" l="1"/>
  <c r="L79" i="4"/>
  <c r="F79" i="4" s="1"/>
  <c r="G79" i="4" s="1"/>
  <c r="H79" i="4" s="1"/>
  <c r="I79" i="4" s="1"/>
  <c r="E80" i="4" l="1"/>
  <c r="J79" i="4"/>
  <c r="K79" i="4" s="1"/>
  <c r="C80" i="4" l="1"/>
  <c r="L80" i="4"/>
  <c r="F80" i="4" s="1"/>
  <c r="G80" i="4" s="1"/>
  <c r="H80" i="4" s="1"/>
  <c r="I80" i="4" s="1"/>
  <c r="E81" i="4" l="1"/>
  <c r="J80" i="4"/>
  <c r="K80" i="4" s="1"/>
  <c r="L81" i="4" l="1"/>
  <c r="F81" i="4" s="1"/>
  <c r="G81" i="4" s="1"/>
  <c r="H81" i="4" s="1"/>
  <c r="I81" i="4" s="1"/>
  <c r="C81" i="4"/>
  <c r="E82" i="4" l="1"/>
  <c r="J81" i="4"/>
  <c r="K81" i="4" s="1"/>
  <c r="C82" i="4" l="1"/>
  <c r="L82" i="4"/>
  <c r="F82" i="4" s="1"/>
  <c r="G82" i="4" s="1"/>
  <c r="H82" i="4" s="1"/>
  <c r="I82" i="4" s="1"/>
  <c r="E83" i="4" l="1"/>
  <c r="J82" i="4"/>
  <c r="K82" i="4" s="1"/>
  <c r="C83" i="4" l="1"/>
  <c r="L83" i="4"/>
  <c r="F83" i="4" s="1"/>
  <c r="G83" i="4" s="1"/>
  <c r="H83" i="4" s="1"/>
  <c r="I83" i="4" s="1"/>
  <c r="J83" i="4" l="1"/>
  <c r="K83" i="4" s="1"/>
  <c r="E84" i="4"/>
  <c r="C84" i="4" l="1"/>
  <c r="L84" i="4"/>
  <c r="F84" i="4" s="1"/>
  <c r="G84" i="4" s="1"/>
  <c r="H84" i="4" s="1"/>
  <c r="I84" i="4" s="1"/>
  <c r="E85" i="4" l="1"/>
  <c r="J84" i="4"/>
  <c r="K84" i="4" s="1"/>
  <c r="C85" i="4" l="1"/>
  <c r="L85" i="4"/>
  <c r="F85" i="4" s="1"/>
  <c r="G85" i="4" s="1"/>
  <c r="H85" i="4" s="1"/>
  <c r="I85" i="4" s="1"/>
  <c r="J85" i="4" l="1"/>
  <c r="K85" i="4" s="1"/>
  <c r="E86" i="4"/>
  <c r="C86" i="4" l="1"/>
  <c r="L86" i="4"/>
  <c r="F86" i="4" s="1"/>
  <c r="G86" i="4" s="1"/>
  <c r="H86" i="4" s="1"/>
  <c r="I86" i="4" s="1"/>
  <c r="E87" i="4" l="1"/>
  <c r="J86" i="4"/>
  <c r="K86" i="4" s="1"/>
  <c r="C87" i="4" l="1"/>
  <c r="L87" i="4"/>
  <c r="F87" i="4" s="1"/>
  <c r="G87" i="4" s="1"/>
  <c r="H87" i="4" s="1"/>
  <c r="I87" i="4" s="1"/>
  <c r="E88" i="4" l="1"/>
  <c r="J87" i="4"/>
  <c r="K87" i="4" s="1"/>
  <c r="C88" i="4" l="1"/>
  <c r="L88" i="4"/>
  <c r="F88" i="4" s="1"/>
  <c r="G88" i="4" s="1"/>
  <c r="H88" i="4" s="1"/>
  <c r="I88" i="4" s="1"/>
  <c r="E89" i="4" l="1"/>
  <c r="J88" i="4"/>
  <c r="K88" i="4" s="1"/>
  <c r="C89" i="4" l="1"/>
  <c r="L89" i="4"/>
  <c r="F89" i="4" s="1"/>
  <c r="G89" i="4" s="1"/>
  <c r="H89" i="4" s="1"/>
  <c r="I89" i="4" s="1"/>
  <c r="E90" i="4" l="1"/>
  <c r="J89" i="4"/>
  <c r="K89" i="4" s="1"/>
  <c r="C90" i="4" l="1"/>
  <c r="L90" i="4"/>
  <c r="F90" i="4" s="1"/>
  <c r="G90" i="4" s="1"/>
  <c r="H90" i="4" s="1"/>
  <c r="I90" i="4" s="1"/>
  <c r="E91" i="4" l="1"/>
  <c r="J90" i="4"/>
  <c r="K90" i="4" s="1"/>
  <c r="C91" i="4" l="1"/>
  <c r="L91" i="4"/>
  <c r="F91" i="4" s="1"/>
  <c r="G91" i="4" s="1"/>
  <c r="H91" i="4" s="1"/>
  <c r="I91" i="4" s="1"/>
  <c r="E92" i="4" l="1"/>
  <c r="J91" i="4"/>
  <c r="K91" i="4" s="1"/>
  <c r="C92" i="4" l="1"/>
  <c r="L92" i="4"/>
  <c r="F92" i="4" s="1"/>
  <c r="G92" i="4" s="1"/>
  <c r="H92" i="4" s="1"/>
  <c r="I92" i="4" s="1"/>
  <c r="E93" i="4" l="1"/>
  <c r="J92" i="4"/>
  <c r="K92" i="4" s="1"/>
  <c r="C93" i="4" l="1"/>
  <c r="L93" i="4"/>
  <c r="F93" i="4" s="1"/>
  <c r="G93" i="4" s="1"/>
  <c r="H93" i="4" s="1"/>
  <c r="I93" i="4" s="1"/>
  <c r="E94" i="4" l="1"/>
  <c r="J93" i="4"/>
  <c r="K93" i="4" s="1"/>
  <c r="C94" i="4" l="1"/>
  <c r="L94" i="4"/>
  <c r="F94" i="4" s="1"/>
  <c r="G94" i="4" s="1"/>
  <c r="H94" i="4" s="1"/>
  <c r="I94" i="4" s="1"/>
  <c r="E95" i="4" l="1"/>
  <c r="J94" i="4"/>
  <c r="K94" i="4" s="1"/>
  <c r="C95" i="4" l="1"/>
  <c r="L95" i="4"/>
  <c r="F95" i="4" s="1"/>
  <c r="G95" i="4" s="1"/>
  <c r="H95" i="4" s="1"/>
  <c r="I95" i="4" s="1"/>
  <c r="E96" i="4" l="1"/>
  <c r="J95" i="4"/>
  <c r="K95" i="4" s="1"/>
  <c r="C96" i="4" l="1"/>
  <c r="L96" i="4"/>
  <c r="F96" i="4" s="1"/>
  <c r="G96" i="4" s="1"/>
  <c r="H96" i="4" s="1"/>
  <c r="I96" i="4" s="1"/>
  <c r="E97" i="4" l="1"/>
  <c r="J96" i="4"/>
  <c r="K96" i="4" s="1"/>
  <c r="C97" i="4" l="1"/>
  <c r="L97" i="4"/>
  <c r="F97" i="4" s="1"/>
  <c r="G97" i="4" s="1"/>
  <c r="H97" i="4" s="1"/>
  <c r="I97" i="4" s="1"/>
  <c r="E98" i="4" l="1"/>
  <c r="J97" i="4"/>
  <c r="K97" i="4" s="1"/>
  <c r="C98" i="4" l="1"/>
  <c r="L98" i="4"/>
  <c r="F98" i="4" s="1"/>
  <c r="G98" i="4" s="1"/>
  <c r="H98" i="4" s="1"/>
  <c r="I98" i="4" s="1"/>
  <c r="E99" i="4" l="1"/>
  <c r="J98" i="4"/>
  <c r="K98" i="4" s="1"/>
  <c r="C99" i="4" l="1"/>
  <c r="L99" i="4"/>
  <c r="F99" i="4" s="1"/>
  <c r="G99" i="4" s="1"/>
  <c r="H99" i="4" s="1"/>
  <c r="I99" i="4" s="1"/>
  <c r="E100" i="4" l="1"/>
  <c r="J99" i="4"/>
  <c r="K99" i="4" s="1"/>
  <c r="C100" i="4" l="1"/>
  <c r="L100" i="4"/>
  <c r="F100" i="4" s="1"/>
  <c r="G100" i="4" s="1"/>
  <c r="H100" i="4" s="1"/>
  <c r="I100" i="4" s="1"/>
  <c r="E101" i="4" l="1"/>
  <c r="J100" i="4"/>
  <c r="K100" i="4" s="1"/>
  <c r="C101" i="4" l="1"/>
  <c r="L101" i="4"/>
  <c r="F101" i="4" s="1"/>
  <c r="G101" i="4" s="1"/>
  <c r="H101" i="4" s="1"/>
  <c r="I101" i="4" s="1"/>
  <c r="E102" i="4" l="1"/>
  <c r="J101" i="4"/>
  <c r="K101" i="4" s="1"/>
  <c r="C102" i="4" l="1"/>
  <c r="L102" i="4"/>
  <c r="F102" i="4" s="1"/>
  <c r="G102" i="4" s="1"/>
  <c r="H102" i="4" s="1"/>
  <c r="I102" i="4" s="1"/>
  <c r="E103" i="4" l="1"/>
  <c r="J102" i="4"/>
  <c r="K102" i="4" s="1"/>
  <c r="C103" i="4" l="1"/>
  <c r="L103" i="4"/>
  <c r="F103" i="4" s="1"/>
  <c r="G103" i="4" s="1"/>
  <c r="H103" i="4" s="1"/>
  <c r="I103" i="4" s="1"/>
  <c r="E104" i="4" l="1"/>
  <c r="J103" i="4"/>
  <c r="K103" i="4" s="1"/>
  <c r="C104" i="4" l="1"/>
  <c r="L104" i="4"/>
  <c r="F104" i="4" s="1"/>
  <c r="G104" i="4" s="1"/>
  <c r="H104" i="4" s="1"/>
  <c r="I104" i="4" s="1"/>
  <c r="E105" i="4" l="1"/>
  <c r="J104" i="4"/>
  <c r="K104" i="4" s="1"/>
  <c r="C105" i="4" l="1"/>
  <c r="L105" i="4"/>
  <c r="F105" i="4" s="1"/>
  <c r="G105" i="4" s="1"/>
  <c r="H105" i="4" s="1"/>
  <c r="I105" i="4" s="1"/>
  <c r="J105" i="4" l="1"/>
  <c r="K105" i="4" s="1"/>
  <c r="E106" i="4"/>
  <c r="C106" i="4" l="1"/>
  <c r="L106" i="4"/>
  <c r="F106" i="4" s="1"/>
  <c r="G106" i="4" s="1"/>
  <c r="H106" i="4" s="1"/>
  <c r="I106" i="4" s="1"/>
  <c r="E107" i="4" l="1"/>
  <c r="J106" i="4"/>
  <c r="K106" i="4" s="1"/>
  <c r="L107" i="4" l="1"/>
  <c r="F107" i="4" s="1"/>
  <c r="G107" i="4" s="1"/>
  <c r="H107" i="4" s="1"/>
  <c r="I107" i="4" s="1"/>
  <c r="C107" i="4"/>
  <c r="J107" i="4" l="1"/>
  <c r="K107" i="4" s="1"/>
  <c r="E108" i="4"/>
  <c r="C108" i="4" l="1"/>
  <c r="L108" i="4"/>
  <c r="F108" i="4" s="1"/>
  <c r="G108" i="4" s="1"/>
  <c r="H108" i="4" s="1"/>
  <c r="I108" i="4" s="1"/>
  <c r="E109" i="4" l="1"/>
  <c r="J108" i="4"/>
  <c r="K108" i="4" s="1"/>
  <c r="L109" i="4" l="1"/>
  <c r="F109" i="4" s="1"/>
  <c r="G109" i="4" s="1"/>
  <c r="H109" i="4" s="1"/>
  <c r="I109" i="4" s="1"/>
  <c r="C109" i="4"/>
  <c r="J109" i="4" l="1"/>
  <c r="K109" i="4" s="1"/>
  <c r="E110" i="4"/>
  <c r="C110" i="4" l="1"/>
  <c r="L110" i="4"/>
  <c r="F110" i="4" s="1"/>
  <c r="G110" i="4" s="1"/>
  <c r="H110" i="4" s="1"/>
  <c r="I110" i="4" s="1"/>
  <c r="E111" i="4" l="1"/>
  <c r="J110" i="4"/>
  <c r="K110" i="4" s="1"/>
  <c r="L111" i="4" l="1"/>
  <c r="F111" i="4" s="1"/>
  <c r="G111" i="4" s="1"/>
  <c r="H111" i="4" s="1"/>
  <c r="I111" i="4" s="1"/>
  <c r="C111" i="4"/>
  <c r="J111" i="4" l="1"/>
  <c r="K111" i="4" s="1"/>
  <c r="E112" i="4"/>
  <c r="C112" i="4" l="1"/>
  <c r="L112" i="4"/>
  <c r="F112" i="4" s="1"/>
  <c r="G112" i="4" s="1"/>
  <c r="H112" i="4" s="1"/>
  <c r="I112" i="4" s="1"/>
  <c r="E113" i="4" l="1"/>
  <c r="J112" i="4"/>
  <c r="K112" i="4" s="1"/>
  <c r="L113" i="4" l="1"/>
  <c r="F113" i="4" s="1"/>
  <c r="G113" i="4" s="1"/>
  <c r="H113" i="4" s="1"/>
  <c r="I113" i="4" s="1"/>
  <c r="C113" i="4"/>
  <c r="J113" i="4" l="1"/>
  <c r="K113" i="4" s="1"/>
  <c r="E114" i="4"/>
  <c r="C114" i="4" l="1"/>
  <c r="L114" i="4"/>
  <c r="F114" i="4" s="1"/>
  <c r="G114" i="4" s="1"/>
  <c r="H114" i="4" s="1"/>
  <c r="I114" i="4" s="1"/>
  <c r="E115" i="4" l="1"/>
  <c r="J114" i="4"/>
  <c r="K114" i="4" s="1"/>
  <c r="L115" i="4" l="1"/>
  <c r="F115" i="4" s="1"/>
  <c r="G115" i="4" s="1"/>
  <c r="H115" i="4" s="1"/>
  <c r="I115" i="4" s="1"/>
  <c r="C115" i="4"/>
  <c r="J115" i="4" l="1"/>
  <c r="K115" i="4" s="1"/>
  <c r="E116" i="4"/>
  <c r="C116" i="4" l="1"/>
  <c r="L116" i="4"/>
  <c r="F116" i="4" s="1"/>
  <c r="G116" i="4" s="1"/>
  <c r="H116" i="4" s="1"/>
  <c r="I116" i="4" s="1"/>
  <c r="J116" i="4" l="1"/>
  <c r="K116" i="4" s="1"/>
  <c r="E117" i="4"/>
  <c r="L117" i="4" l="1"/>
  <c r="F117" i="4" s="1"/>
  <c r="G117" i="4" s="1"/>
  <c r="H117" i="4" s="1"/>
  <c r="I117" i="4" s="1"/>
  <c r="C117" i="4"/>
  <c r="J117" i="4" l="1"/>
  <c r="K117" i="4" s="1"/>
  <c r="E118" i="4"/>
  <c r="L118" i="4" l="1"/>
  <c r="F118" i="4" s="1"/>
  <c r="G118" i="4" s="1"/>
  <c r="H118" i="4" s="1"/>
  <c r="I118" i="4" s="1"/>
  <c r="C118" i="4"/>
  <c r="J118" i="4" l="1"/>
  <c r="K118" i="4" s="1"/>
  <c r="E119" i="4"/>
  <c r="C119" i="4" l="1"/>
  <c r="L119" i="4"/>
  <c r="F119" i="4" s="1"/>
  <c r="G119" i="4" s="1"/>
  <c r="H119" i="4" s="1"/>
  <c r="I119" i="4" s="1"/>
  <c r="J119" i="4" l="1"/>
  <c r="K119" i="4" s="1"/>
  <c r="E120" i="4"/>
  <c r="L120" i="4" l="1"/>
  <c r="F120" i="4" s="1"/>
  <c r="G120" i="4" s="1"/>
  <c r="H120" i="4" s="1"/>
  <c r="I120" i="4" s="1"/>
  <c r="C120" i="4"/>
  <c r="J120" i="4" l="1"/>
  <c r="K120" i="4" s="1"/>
  <c r="E121" i="4"/>
  <c r="C121" i="4" l="1"/>
  <c r="L121" i="4"/>
  <c r="F121" i="4" s="1"/>
  <c r="G121" i="4" s="1"/>
  <c r="H121" i="4" s="1"/>
  <c r="I121" i="4" s="1"/>
  <c r="E122" i="4" l="1"/>
  <c r="J121" i="4"/>
  <c r="K121" i="4" s="1"/>
  <c r="L122" i="4" l="1"/>
  <c r="F122" i="4" s="1"/>
  <c r="G122" i="4" s="1"/>
  <c r="H122" i="4" s="1"/>
  <c r="I122" i="4" s="1"/>
  <c r="C122" i="4"/>
  <c r="E123" i="4" l="1"/>
  <c r="J122" i="4"/>
  <c r="K122" i="4" s="1"/>
  <c r="L123" i="4" l="1"/>
  <c r="F123" i="4" s="1"/>
  <c r="G123" i="4" s="1"/>
  <c r="H123" i="4" s="1"/>
  <c r="I123" i="4" s="1"/>
  <c r="C123" i="4"/>
  <c r="E124" i="4" l="1"/>
  <c r="B124" i="4"/>
  <c r="J123" i="4"/>
  <c r="K123" i="4" s="1"/>
  <c r="C124" i="4" l="1"/>
  <c r="L124" i="4"/>
  <c r="F124" i="4" s="1"/>
  <c r="G124" i="4" s="1"/>
  <c r="H124" i="4" s="1"/>
  <c r="I124" i="4" s="1"/>
  <c r="E125" i="4" l="1"/>
  <c r="J124" i="4"/>
  <c r="K124" i="4" s="1"/>
  <c r="B125" i="4"/>
  <c r="C125" i="4" l="1"/>
  <c r="L125" i="4"/>
  <c r="F125" i="4" s="1"/>
  <c r="G125" i="4" s="1"/>
  <c r="H125" i="4" s="1"/>
  <c r="I125" i="4" s="1"/>
  <c r="E126" i="4" l="1"/>
  <c r="B126" i="4"/>
  <c r="J125" i="4"/>
  <c r="K125" i="4" s="1"/>
  <c r="D126" i="4"/>
  <c r="C126" i="4" l="1"/>
  <c r="L126" i="4"/>
  <c r="F126" i="4" s="1"/>
  <c r="G126" i="4" s="1"/>
  <c r="H126" i="4" s="1"/>
  <c r="I126" i="4" s="1"/>
  <c r="E127" i="4" l="1"/>
  <c r="B127" i="4"/>
  <c r="D127" i="4"/>
  <c r="J126" i="4"/>
  <c r="K126" i="4" s="1"/>
  <c r="C127" i="4" l="1"/>
  <c r="L127" i="4"/>
  <c r="F127" i="4" s="1"/>
  <c r="G127" i="4" s="1"/>
  <c r="H127" i="4" s="1"/>
  <c r="I127" i="4" s="1"/>
  <c r="E128" i="4" l="1"/>
  <c r="B128" i="4"/>
  <c r="D128" i="4"/>
  <c r="J127" i="4"/>
  <c r="K127" i="4" s="1"/>
  <c r="C128" i="4" l="1"/>
  <c r="L128" i="4"/>
  <c r="F128" i="4" s="1"/>
  <c r="G128" i="4" s="1"/>
  <c r="H128" i="4" s="1"/>
  <c r="I128" i="4" s="1"/>
  <c r="D129" i="4" l="1"/>
  <c r="E129" i="4"/>
  <c r="J128" i="4"/>
  <c r="K128" i="4" s="1"/>
  <c r="B129" i="4"/>
  <c r="C129" i="4" l="1"/>
  <c r="L129" i="4"/>
  <c r="F129" i="4" s="1"/>
  <c r="G129" i="4" s="1"/>
  <c r="H129" i="4" s="1"/>
  <c r="I129" i="4" s="1"/>
  <c r="E130" i="4" l="1"/>
  <c r="B130" i="4"/>
  <c r="D130" i="4"/>
  <c r="J129" i="4"/>
  <c r="K129" i="4" s="1"/>
  <c r="L130" i="4" l="1"/>
  <c r="F130" i="4" s="1"/>
  <c r="G130" i="4" s="1"/>
  <c r="H130" i="4" s="1"/>
  <c r="I130" i="4" s="1"/>
  <c r="C130" i="4"/>
  <c r="D131" i="4" l="1"/>
  <c r="E131" i="4"/>
  <c r="J130" i="4"/>
  <c r="K130" i="4" s="1"/>
  <c r="B131" i="4"/>
  <c r="C131" i="4" l="1"/>
  <c r="L131" i="4"/>
  <c r="F131" i="4" s="1"/>
  <c r="G131" i="4" s="1"/>
  <c r="H131" i="4" s="1"/>
  <c r="I131" i="4" s="1"/>
  <c r="E132" i="4" l="1"/>
  <c r="B132" i="4"/>
  <c r="D132" i="4"/>
  <c r="J131" i="4"/>
  <c r="K131" i="4" s="1"/>
  <c r="L132" i="4" l="1"/>
  <c r="F132" i="4" s="1"/>
  <c r="G132" i="4" s="1"/>
  <c r="H132" i="4" s="1"/>
  <c r="I132" i="4" s="1"/>
  <c r="C132" i="4"/>
  <c r="D133" i="4" l="1"/>
  <c r="J132" i="4"/>
  <c r="K132" i="4" s="1"/>
  <c r="B133" i="4"/>
  <c r="E133" i="4"/>
  <c r="C133" i="4" l="1"/>
  <c r="L133" i="4"/>
  <c r="F133" i="4" s="1"/>
  <c r="G133" i="4" s="1"/>
  <c r="H133" i="4" s="1"/>
  <c r="I133" i="4" s="1"/>
  <c r="E134" i="4" l="1"/>
  <c r="B134" i="4"/>
  <c r="D134" i="4"/>
  <c r="J133" i="4"/>
  <c r="K133" i="4" s="1"/>
  <c r="L134" i="4" l="1"/>
  <c r="F134" i="4" s="1"/>
  <c r="G134" i="4" s="1"/>
  <c r="H134" i="4" s="1"/>
  <c r="I134" i="4" s="1"/>
  <c r="C134" i="4"/>
  <c r="D135" i="4" l="1"/>
  <c r="J134" i="4"/>
  <c r="K134" i="4" s="1"/>
  <c r="B135" i="4"/>
  <c r="E135" i="4"/>
  <c r="C135" i="4" l="1"/>
  <c r="L135" i="4"/>
  <c r="F135" i="4" s="1"/>
  <c r="G135" i="4" s="1"/>
  <c r="H135" i="4" s="1"/>
  <c r="I135" i="4" s="1"/>
  <c r="E136" i="4" l="1"/>
  <c r="B136" i="4"/>
  <c r="D136" i="4"/>
  <c r="J135" i="4"/>
  <c r="K135" i="4" s="1"/>
  <c r="L136" i="4" l="1"/>
  <c r="F136" i="4" s="1"/>
  <c r="G136" i="4" s="1"/>
  <c r="H136" i="4" s="1"/>
  <c r="I136" i="4" s="1"/>
  <c r="C136" i="4"/>
  <c r="D137" i="4" l="1"/>
  <c r="J136" i="4"/>
  <c r="K136" i="4" s="1"/>
  <c r="B137" i="4"/>
  <c r="E137" i="4"/>
  <c r="C137" i="4" l="1"/>
  <c r="L137" i="4"/>
  <c r="F137" i="4" s="1"/>
  <c r="G137" i="4" s="1"/>
  <c r="H137" i="4" s="1"/>
  <c r="I137" i="4" s="1"/>
  <c r="E138" i="4" l="1"/>
  <c r="D138" i="4"/>
  <c r="J137" i="4"/>
  <c r="K137" i="4" s="1"/>
  <c r="B138" i="4"/>
  <c r="C138" i="4" l="1"/>
  <c r="L138" i="4"/>
  <c r="F138" i="4" s="1"/>
  <c r="G138" i="4" s="1"/>
  <c r="H138" i="4" s="1"/>
  <c r="I138" i="4" s="1"/>
  <c r="B139" i="4" l="1"/>
  <c r="E139" i="4"/>
  <c r="J138" i="4"/>
  <c r="K138" i="4" s="1"/>
  <c r="D139" i="4"/>
  <c r="C139" i="4" l="1"/>
  <c r="L139" i="4"/>
  <c r="F139" i="4" s="1"/>
  <c r="G139" i="4" s="1"/>
  <c r="H139" i="4" s="1"/>
  <c r="I139" i="4" s="1"/>
  <c r="E140" i="4" l="1"/>
  <c r="J139" i="4"/>
  <c r="K139" i="4" s="1"/>
  <c r="B140" i="4"/>
  <c r="D140" i="4"/>
  <c r="L140" i="4" l="1"/>
  <c r="F140" i="4" s="1"/>
  <c r="G140" i="4" s="1"/>
  <c r="H140" i="4" s="1"/>
  <c r="I140" i="4" s="1"/>
  <c r="C140" i="4"/>
  <c r="J140" i="4" l="1"/>
  <c r="K140" i="4" s="1"/>
  <c r="B141" i="4"/>
  <c r="D141" i="4"/>
  <c r="E141" i="4"/>
  <c r="C141" i="4" l="1"/>
  <c r="L141" i="4"/>
  <c r="F141" i="4" s="1"/>
  <c r="G141" i="4" s="1"/>
  <c r="H141" i="4" s="1"/>
  <c r="I141" i="4" s="1"/>
  <c r="E142" i="4" l="1"/>
  <c r="B142" i="4"/>
  <c r="J141" i="4"/>
  <c r="K141" i="4" s="1"/>
  <c r="D142" i="4"/>
  <c r="C142" i="4" l="1"/>
  <c r="L142" i="4"/>
  <c r="F142" i="4" s="1"/>
  <c r="G142" i="4" s="1"/>
  <c r="H142" i="4" s="1"/>
  <c r="I142" i="4" s="1"/>
  <c r="J142" i="4" l="1"/>
  <c r="K142" i="4" s="1"/>
  <c r="D143" i="4"/>
  <c r="E143" i="4"/>
  <c r="B143" i="4"/>
  <c r="C143" i="4" l="1"/>
  <c r="L143" i="4"/>
  <c r="F143" i="4" s="1"/>
  <c r="G143" i="4" s="1"/>
  <c r="H143" i="4" s="1"/>
  <c r="I143" i="4" s="1"/>
  <c r="E144" i="4" l="1"/>
  <c r="J143" i="4"/>
  <c r="K143" i="4" s="1"/>
  <c r="B144" i="4"/>
  <c r="D144" i="4"/>
  <c r="C144" i="4" l="1"/>
  <c r="L144" i="4"/>
  <c r="F144" i="4" s="1"/>
  <c r="G144" i="4" s="1"/>
  <c r="H144" i="4" s="1"/>
  <c r="I144" i="4" s="1"/>
  <c r="J144" i="4" l="1"/>
  <c r="K144" i="4" s="1"/>
  <c r="B145" i="4"/>
  <c r="D145" i="4"/>
  <c r="E145" i="4"/>
  <c r="C145" i="4" l="1"/>
  <c r="L145" i="4"/>
  <c r="F145" i="4" s="1"/>
  <c r="G145" i="4" s="1"/>
  <c r="H145" i="4" s="1"/>
  <c r="I145" i="4" s="1"/>
  <c r="E146" i="4" l="1"/>
  <c r="D146" i="4"/>
  <c r="J145" i="4"/>
  <c r="K145" i="4" s="1"/>
  <c r="B146" i="4"/>
  <c r="C146" i="4" l="1"/>
  <c r="L146" i="4"/>
  <c r="F146" i="4" s="1"/>
  <c r="G146" i="4" s="1"/>
  <c r="H146" i="4" s="1"/>
  <c r="I146" i="4" s="1"/>
  <c r="B147" i="4" l="1"/>
  <c r="E147" i="4"/>
  <c r="J146" i="4"/>
  <c r="K146" i="4" s="1"/>
  <c r="D147" i="4"/>
  <c r="C147" i="4" l="1"/>
  <c r="L147" i="4"/>
  <c r="F147" i="4" s="1"/>
  <c r="G147" i="4" s="1"/>
  <c r="H147" i="4" s="1"/>
  <c r="I147" i="4" s="1"/>
  <c r="E148" i="4" l="1"/>
  <c r="B148" i="4"/>
  <c r="J147" i="4"/>
  <c r="K147" i="4" s="1"/>
  <c r="D148" i="4"/>
  <c r="L148" i="4" l="1"/>
  <c r="F148" i="4" s="1"/>
  <c r="G148" i="4" s="1"/>
  <c r="H148" i="4" s="1"/>
  <c r="I148" i="4" s="1"/>
  <c r="C148" i="4"/>
  <c r="J148" i="4" l="1"/>
  <c r="K148" i="4" s="1"/>
  <c r="D149" i="4"/>
  <c r="B149" i="4"/>
  <c r="E149" i="4"/>
  <c r="C149" i="4" l="1"/>
  <c r="L149" i="4"/>
  <c r="F149" i="4" s="1"/>
  <c r="G149" i="4" s="1"/>
  <c r="H149" i="4" s="1"/>
  <c r="I149" i="4" s="1"/>
  <c r="E150" i="4" l="1"/>
  <c r="J149" i="4"/>
  <c r="K149" i="4" s="1"/>
  <c r="B150" i="4"/>
  <c r="D150" i="4"/>
  <c r="C150" i="4" l="1"/>
  <c r="L150" i="4"/>
  <c r="F150" i="4" s="1"/>
  <c r="G150" i="4" s="1"/>
  <c r="H150" i="4" s="1"/>
  <c r="I150" i="4" s="1"/>
  <c r="E151" i="4" l="1"/>
  <c r="J150" i="4"/>
  <c r="K150" i="4" s="1"/>
  <c r="B151" i="4"/>
  <c r="D151" i="4"/>
  <c r="C151" i="4" l="1"/>
  <c r="L151" i="4"/>
  <c r="F151" i="4" s="1"/>
  <c r="G151" i="4" s="1"/>
  <c r="H151" i="4" s="1"/>
  <c r="I151" i="4" s="1"/>
  <c r="E152" i="4" l="1"/>
  <c r="J151" i="4"/>
  <c r="K151" i="4" s="1"/>
  <c r="B152" i="4"/>
  <c r="D152" i="4"/>
  <c r="C152" i="4" l="1"/>
  <c r="L152" i="4"/>
  <c r="F152" i="4" s="1"/>
  <c r="G152" i="4" s="1"/>
  <c r="H152" i="4" s="1"/>
  <c r="I152" i="4" s="1"/>
  <c r="J152" i="4" l="1"/>
  <c r="K152" i="4" s="1"/>
  <c r="B153" i="4"/>
  <c r="D153" i="4"/>
  <c r="E153" i="4"/>
  <c r="C153" i="4" l="1"/>
  <c r="L153" i="4"/>
  <c r="F153" i="4" s="1"/>
  <c r="G153" i="4" s="1"/>
  <c r="H153" i="4" s="1"/>
  <c r="I153" i="4" s="1"/>
  <c r="E154" i="4" l="1"/>
  <c r="D154" i="4"/>
  <c r="J153" i="4"/>
  <c r="K153" i="4" s="1"/>
  <c r="B154" i="4"/>
  <c r="C154" i="4" l="1"/>
  <c r="L154" i="4"/>
  <c r="F154" i="4" s="1"/>
  <c r="G154" i="4" s="1"/>
  <c r="H154" i="4" s="1"/>
  <c r="I154" i="4" s="1"/>
  <c r="B155" i="4" l="1"/>
  <c r="E155" i="4"/>
  <c r="D155" i="4"/>
  <c r="J154" i="4"/>
  <c r="K154" i="4" s="1"/>
  <c r="C155" i="4" l="1"/>
  <c r="L155" i="4"/>
  <c r="F155" i="4" s="1"/>
  <c r="G155" i="4" s="1"/>
  <c r="H155" i="4" s="1"/>
  <c r="I155" i="4" s="1"/>
  <c r="E156" i="4" l="1"/>
  <c r="B156" i="4"/>
  <c r="J155" i="4"/>
  <c r="K155" i="4" s="1"/>
  <c r="D156" i="4"/>
  <c r="L156" i="4" l="1"/>
  <c r="F156" i="4" s="1"/>
  <c r="G156" i="4" s="1"/>
  <c r="H156" i="4" s="1"/>
  <c r="I156" i="4" s="1"/>
  <c r="C156" i="4"/>
  <c r="J156" i="4" l="1"/>
  <c r="K156" i="4" s="1"/>
  <c r="D157" i="4"/>
  <c r="B157" i="4"/>
  <c r="E157" i="4"/>
  <c r="C157" i="4" l="1"/>
  <c r="L157" i="4"/>
  <c r="F157" i="4" s="1"/>
  <c r="G157" i="4" s="1"/>
  <c r="H157" i="4" s="1"/>
  <c r="I157" i="4" s="1"/>
  <c r="E158" i="4" l="1"/>
  <c r="D158" i="4"/>
  <c r="J157" i="4"/>
  <c r="K157" i="4" s="1"/>
  <c r="B158" i="4"/>
  <c r="C158" i="4" l="1"/>
  <c r="L158" i="4"/>
  <c r="F158" i="4" s="1"/>
  <c r="G158" i="4" s="1"/>
  <c r="H158" i="4" s="1"/>
  <c r="I158" i="4" s="1"/>
  <c r="D159" i="4" l="1"/>
  <c r="E159" i="4"/>
  <c r="J158" i="4"/>
  <c r="K158" i="4" s="1"/>
  <c r="B159" i="4"/>
  <c r="C159" i="4" l="1"/>
  <c r="L159" i="4"/>
  <c r="F159" i="4" s="1"/>
  <c r="G159" i="4" s="1"/>
  <c r="H159" i="4" s="1"/>
  <c r="I159" i="4" s="1"/>
  <c r="E160" i="4" l="1"/>
  <c r="J159" i="4"/>
  <c r="K159" i="4" s="1"/>
  <c r="D160" i="4"/>
  <c r="B160" i="4"/>
  <c r="C160" i="4" l="1"/>
  <c r="L160" i="4"/>
  <c r="F160" i="4" s="1"/>
  <c r="G160" i="4" s="1"/>
  <c r="H160" i="4" s="1"/>
  <c r="I160" i="4" s="1"/>
  <c r="D161" i="4" l="1"/>
  <c r="E161" i="4"/>
  <c r="J160" i="4"/>
  <c r="K160" i="4" s="1"/>
  <c r="B161" i="4"/>
  <c r="C161" i="4" l="1"/>
  <c r="L161" i="4"/>
  <c r="F161" i="4" s="1"/>
  <c r="G161" i="4" s="1"/>
  <c r="H161" i="4" s="1"/>
  <c r="I161" i="4" s="1"/>
  <c r="E162" i="4" l="1"/>
  <c r="D162" i="4"/>
  <c r="J161" i="4"/>
  <c r="K161" i="4" s="1"/>
  <c r="B162" i="4"/>
  <c r="C162" i="4" l="1"/>
  <c r="L162" i="4"/>
  <c r="F162" i="4" s="1"/>
  <c r="G162" i="4" s="1"/>
  <c r="H162" i="4" s="1"/>
  <c r="I162" i="4" s="1"/>
  <c r="D163" i="4" l="1"/>
  <c r="E163" i="4"/>
  <c r="J162" i="4"/>
  <c r="K162" i="4" s="1"/>
  <c r="B163" i="4"/>
  <c r="C163" i="4" l="1"/>
  <c r="L163" i="4"/>
  <c r="F163" i="4" s="1"/>
  <c r="G163" i="4" s="1"/>
  <c r="H163" i="4" s="1"/>
  <c r="I163" i="4" s="1"/>
  <c r="E164" i="4" l="1"/>
  <c r="D164" i="4"/>
  <c r="J163" i="4"/>
  <c r="K163" i="4" s="1"/>
  <c r="B164" i="4"/>
  <c r="C164" i="4" l="1"/>
  <c r="L164" i="4"/>
  <c r="F164" i="4" s="1"/>
  <c r="G164" i="4" s="1"/>
  <c r="H164" i="4" s="1"/>
  <c r="I164" i="4" s="1"/>
  <c r="J164" i="4" l="1"/>
  <c r="K164" i="4" s="1"/>
  <c r="B165" i="4"/>
  <c r="D165" i="4"/>
  <c r="E165" i="4"/>
  <c r="C165" i="4" l="1"/>
  <c r="L165" i="4"/>
  <c r="F165" i="4" s="1"/>
  <c r="G165" i="4" s="1"/>
  <c r="H165" i="4" s="1"/>
  <c r="I165" i="4" s="1"/>
  <c r="E166" i="4" l="1"/>
  <c r="B166" i="4"/>
  <c r="D166" i="4"/>
  <c r="J165" i="4"/>
  <c r="K165" i="4" s="1"/>
  <c r="L166" i="4" l="1"/>
  <c r="F166" i="4" s="1"/>
  <c r="G166" i="4" s="1"/>
  <c r="H166" i="4" s="1"/>
  <c r="I166" i="4" s="1"/>
  <c r="C166" i="4"/>
  <c r="D167" i="4" l="1"/>
  <c r="B167" i="4"/>
  <c r="J166" i="4"/>
  <c r="K166" i="4" s="1"/>
  <c r="E167" i="4"/>
  <c r="C167" i="4" l="1"/>
  <c r="L167" i="4"/>
  <c r="F167" i="4" s="1"/>
  <c r="G167" i="4" s="1"/>
  <c r="H167" i="4" s="1"/>
  <c r="I167" i="4" s="1"/>
  <c r="E168" i="4" l="1"/>
  <c r="D168" i="4"/>
  <c r="J167" i="4"/>
  <c r="K167" i="4" s="1"/>
  <c r="B168" i="4"/>
  <c r="C168" i="4" l="1"/>
  <c r="L168" i="4"/>
  <c r="F168" i="4" s="1"/>
  <c r="G168" i="4" s="1"/>
  <c r="H168" i="4" s="1"/>
  <c r="I168" i="4" s="1"/>
  <c r="E169" i="4" l="1"/>
  <c r="B169" i="4"/>
  <c r="J168" i="4"/>
  <c r="K168" i="4" s="1"/>
  <c r="D169" i="4"/>
  <c r="C169" i="4" l="1"/>
  <c r="L169" i="4"/>
  <c r="F169" i="4" s="1"/>
  <c r="G169" i="4" s="1"/>
  <c r="H169" i="4" s="1"/>
  <c r="I169" i="4" s="1"/>
  <c r="E170" i="4" l="1"/>
  <c r="D170" i="4"/>
  <c r="J169" i="4"/>
  <c r="K169" i="4" s="1"/>
  <c r="B170" i="4"/>
  <c r="L170" i="4" l="1"/>
  <c r="F170" i="4" s="1"/>
  <c r="G170" i="4" s="1"/>
  <c r="H170" i="4" s="1"/>
  <c r="I170" i="4" s="1"/>
  <c r="C170" i="4"/>
  <c r="D171" i="4" l="1"/>
  <c r="E171" i="4"/>
  <c r="J170" i="4"/>
  <c r="K170" i="4" s="1"/>
  <c r="B171" i="4"/>
  <c r="C171" i="4" l="1"/>
  <c r="L171" i="4"/>
  <c r="F171" i="4" s="1"/>
  <c r="G171" i="4" s="1"/>
  <c r="H171" i="4" s="1"/>
  <c r="I171" i="4" s="1"/>
  <c r="E172" i="4" l="1"/>
  <c r="B172" i="4"/>
  <c r="D172" i="4"/>
  <c r="J171" i="4"/>
  <c r="K171" i="4" s="1"/>
  <c r="L172" i="4" l="1"/>
  <c r="F172" i="4" s="1"/>
  <c r="G172" i="4" s="1"/>
  <c r="H172" i="4" s="1"/>
  <c r="I172" i="4" s="1"/>
  <c r="C172" i="4"/>
  <c r="D173" i="4" l="1"/>
  <c r="J172" i="4"/>
  <c r="K172" i="4" s="1"/>
  <c r="B173" i="4"/>
  <c r="E173" i="4"/>
  <c r="C173" i="4" l="1"/>
  <c r="L173" i="4"/>
  <c r="F173" i="4" s="1"/>
  <c r="G173" i="4" s="1"/>
  <c r="H173" i="4" s="1"/>
  <c r="I173" i="4" s="1"/>
  <c r="J173" i="4" l="1"/>
  <c r="K173" i="4" s="1"/>
  <c r="D174" i="4"/>
  <c r="E174" i="4"/>
  <c r="B174" i="4"/>
  <c r="C174" i="4" l="1"/>
  <c r="L174" i="4"/>
  <c r="F174" i="4" s="1"/>
  <c r="G174" i="4" s="1"/>
  <c r="H174" i="4" s="1"/>
  <c r="I174" i="4" s="1"/>
  <c r="D175" i="4" l="1"/>
  <c r="E175" i="4"/>
  <c r="B175" i="4"/>
  <c r="J174" i="4"/>
  <c r="K174" i="4" s="1"/>
  <c r="C175" i="4" l="1"/>
  <c r="L175" i="4"/>
  <c r="F175" i="4" s="1"/>
  <c r="G175" i="4" s="1"/>
  <c r="H175" i="4" s="1"/>
  <c r="I175" i="4" s="1"/>
  <c r="J175" i="4" l="1"/>
  <c r="K175" i="4" s="1"/>
  <c r="D176" i="4"/>
  <c r="E176" i="4"/>
  <c r="B176" i="4"/>
  <c r="C176" i="4" l="1"/>
  <c r="L176" i="4"/>
  <c r="F176" i="4" s="1"/>
  <c r="G176" i="4" s="1"/>
  <c r="H176" i="4" s="1"/>
  <c r="I176" i="4" s="1"/>
  <c r="D177" i="4" l="1"/>
  <c r="E177" i="4"/>
  <c r="J176" i="4"/>
  <c r="K176" i="4" s="1"/>
  <c r="B177" i="4"/>
  <c r="C177" i="4" l="1"/>
  <c r="L177" i="4"/>
  <c r="F177" i="4" s="1"/>
  <c r="G177" i="4" s="1"/>
  <c r="H177" i="4" s="1"/>
  <c r="I177" i="4" s="1"/>
  <c r="J177" i="4" l="1"/>
  <c r="K177" i="4" s="1"/>
  <c r="D178" i="4"/>
  <c r="E178" i="4"/>
  <c r="B178" i="4"/>
  <c r="C178" i="4" l="1"/>
  <c r="L178" i="4"/>
  <c r="F178" i="4" s="1"/>
  <c r="G178" i="4" s="1"/>
  <c r="H178" i="4" s="1"/>
  <c r="I178" i="4" s="1"/>
  <c r="D179" i="4" l="1"/>
  <c r="J178" i="4"/>
  <c r="K178" i="4" s="1"/>
  <c r="B179" i="4"/>
  <c r="E179" i="4"/>
  <c r="C179" i="4" l="1"/>
  <c r="L179" i="4"/>
  <c r="F179" i="4" s="1"/>
  <c r="G179" i="4" s="1"/>
  <c r="H179" i="4" s="1"/>
  <c r="I179" i="4" s="1"/>
  <c r="J179" i="4" l="1"/>
  <c r="K179" i="4" s="1"/>
  <c r="E180" i="4"/>
  <c r="B180" i="4"/>
  <c r="D180" i="4"/>
  <c r="C180" i="4" l="1"/>
  <c r="L180" i="4"/>
  <c r="F180" i="4" s="1"/>
  <c r="G180" i="4" s="1"/>
  <c r="H180" i="4" s="1"/>
  <c r="I180" i="4" s="1"/>
  <c r="D181" i="4" l="1"/>
  <c r="E181" i="4"/>
  <c r="B181" i="4"/>
  <c r="J180" i="4"/>
  <c r="K180" i="4" s="1"/>
  <c r="L181" i="4" l="1"/>
  <c r="F181" i="4" s="1"/>
  <c r="G181" i="4" s="1"/>
  <c r="H181" i="4" s="1"/>
  <c r="I181" i="4" s="1"/>
  <c r="C181" i="4"/>
  <c r="J181" i="4" l="1"/>
  <c r="K181" i="4" s="1"/>
  <c r="B182" i="4"/>
  <c r="D182" i="4"/>
  <c r="E182" i="4"/>
  <c r="L182" i="4" l="1"/>
  <c r="F182" i="4" s="1"/>
  <c r="G182" i="4" s="1"/>
  <c r="H182" i="4" s="1"/>
  <c r="I182" i="4" s="1"/>
  <c r="C182" i="4"/>
  <c r="D183" i="4" l="1"/>
  <c r="B183" i="4"/>
  <c r="E183" i="4"/>
  <c r="J182" i="4"/>
  <c r="K182" i="4" s="1"/>
  <c r="C183" i="4" l="1"/>
  <c r="L183" i="4"/>
  <c r="F183" i="4" s="1"/>
  <c r="G183" i="4" s="1"/>
  <c r="H183" i="4" s="1"/>
  <c r="I183" i="4" s="1"/>
  <c r="J183" i="4" l="1"/>
  <c r="K183" i="4" s="1"/>
  <c r="E184" i="4"/>
  <c r="B184" i="4"/>
  <c r="D184" i="4"/>
  <c r="L184" i="4" l="1"/>
  <c r="F184" i="4" s="1"/>
  <c r="G184" i="4" s="1"/>
  <c r="H184" i="4" s="1"/>
  <c r="I184" i="4" s="1"/>
  <c r="C184" i="4"/>
  <c r="D185" i="4" l="1"/>
  <c r="B185" i="4"/>
  <c r="J184" i="4"/>
  <c r="K184" i="4" s="1"/>
  <c r="E185" i="4"/>
  <c r="L185" i="4" l="1"/>
  <c r="F185" i="4" s="1"/>
  <c r="G185" i="4" s="1"/>
  <c r="H185" i="4" s="1"/>
  <c r="I185" i="4" s="1"/>
  <c r="C185" i="4"/>
  <c r="J185" i="4" l="1"/>
  <c r="K185" i="4" s="1"/>
  <c r="B186" i="4"/>
  <c r="D186" i="4"/>
  <c r="E186" i="4"/>
  <c r="C186" i="4" l="1"/>
  <c r="L186" i="4"/>
  <c r="F186" i="4" s="1"/>
  <c r="G186" i="4" s="1"/>
  <c r="H186" i="4" s="1"/>
  <c r="I186" i="4" s="1"/>
  <c r="D187" i="4" l="1"/>
  <c r="E187" i="4"/>
  <c r="J186" i="4"/>
  <c r="K186" i="4" s="1"/>
  <c r="B187" i="4"/>
  <c r="C187" i="4" l="1"/>
  <c r="L187" i="4"/>
  <c r="F187" i="4" s="1"/>
  <c r="G187" i="4" s="1"/>
  <c r="H187" i="4" s="1"/>
  <c r="I187" i="4" s="1"/>
  <c r="J187" i="4" l="1"/>
  <c r="K187" i="4" s="1"/>
  <c r="B188" i="4"/>
  <c r="D188" i="4"/>
  <c r="E188" i="4"/>
  <c r="C188" i="4" l="1"/>
  <c r="L188" i="4"/>
  <c r="F188" i="4" s="1"/>
  <c r="G188" i="4" s="1"/>
  <c r="H188" i="4" s="1"/>
  <c r="I188" i="4" s="1"/>
  <c r="D189" i="4" l="1"/>
  <c r="E189" i="4"/>
  <c r="J188" i="4"/>
  <c r="K188" i="4" s="1"/>
  <c r="B189" i="4"/>
  <c r="C189" i="4" l="1"/>
  <c r="L189" i="4"/>
  <c r="F189" i="4" s="1"/>
  <c r="G189" i="4" s="1"/>
  <c r="H189" i="4" s="1"/>
  <c r="I189" i="4" s="1"/>
  <c r="J189" i="4" l="1"/>
  <c r="K189" i="4" s="1"/>
  <c r="B190" i="4"/>
  <c r="D190" i="4"/>
  <c r="E190" i="4"/>
  <c r="C190" i="4" l="1"/>
  <c r="L190" i="4"/>
  <c r="F190" i="4" s="1"/>
  <c r="G190" i="4" s="1"/>
  <c r="H190" i="4" s="1"/>
  <c r="I190" i="4" s="1"/>
  <c r="D191" i="4" l="1"/>
  <c r="E191" i="4"/>
  <c r="J190" i="4"/>
  <c r="K190" i="4" s="1"/>
  <c r="B191" i="4"/>
  <c r="C191" i="4" l="1"/>
  <c r="L191" i="4"/>
  <c r="F191" i="4" s="1"/>
  <c r="G191" i="4" s="1"/>
  <c r="H191" i="4" s="1"/>
  <c r="I191" i="4" s="1"/>
  <c r="J191" i="4" l="1"/>
  <c r="K191" i="4" s="1"/>
  <c r="B192" i="4"/>
  <c r="D192" i="4"/>
  <c r="E192" i="4"/>
  <c r="C192" i="4" l="1"/>
  <c r="L192" i="4"/>
  <c r="F192" i="4" s="1"/>
  <c r="G192" i="4" s="1"/>
  <c r="H192" i="4" s="1"/>
  <c r="I192" i="4" s="1"/>
  <c r="D193" i="4" l="1"/>
  <c r="E193" i="4"/>
  <c r="J192" i="4"/>
  <c r="K192" i="4" s="1"/>
  <c r="B193" i="4"/>
  <c r="C193" i="4" l="1"/>
  <c r="L193" i="4"/>
  <c r="F193" i="4" s="1"/>
  <c r="G193" i="4" s="1"/>
  <c r="H193" i="4" s="1"/>
  <c r="I193" i="4" s="1"/>
  <c r="J193" i="4" l="1"/>
  <c r="K193" i="4" s="1"/>
  <c r="B194" i="4"/>
  <c r="D194" i="4"/>
  <c r="E194" i="4"/>
  <c r="C194" i="4" l="1"/>
  <c r="L194" i="4"/>
  <c r="F194" i="4" s="1"/>
  <c r="G194" i="4" s="1"/>
  <c r="H194" i="4" s="1"/>
  <c r="I194" i="4" s="1"/>
  <c r="D195" i="4" l="1"/>
  <c r="E195" i="4"/>
  <c r="J194" i="4"/>
  <c r="K194" i="4" s="1"/>
  <c r="B195" i="4"/>
  <c r="C195" i="4" l="1"/>
  <c r="L195" i="4"/>
  <c r="F195" i="4" s="1"/>
  <c r="G195" i="4" s="1"/>
  <c r="H195" i="4" s="1"/>
  <c r="I195" i="4" s="1"/>
  <c r="J195" i="4" l="1"/>
  <c r="K195" i="4" s="1"/>
  <c r="B196" i="4"/>
  <c r="D196" i="4"/>
  <c r="E196" i="4"/>
  <c r="C196" i="4" l="1"/>
  <c r="L196" i="4"/>
  <c r="F196" i="4" s="1"/>
  <c r="G196" i="4" s="1"/>
  <c r="H196" i="4" s="1"/>
  <c r="I196" i="4" s="1"/>
  <c r="D197" i="4" l="1"/>
  <c r="E197" i="4"/>
  <c r="J196" i="4"/>
  <c r="K196" i="4" s="1"/>
  <c r="B197" i="4"/>
  <c r="C197" i="4" l="1"/>
  <c r="L197" i="4"/>
  <c r="F197" i="4" s="1"/>
  <c r="G197" i="4" s="1"/>
  <c r="H197" i="4" s="1"/>
  <c r="I197" i="4" s="1"/>
  <c r="J197" i="4" l="1"/>
  <c r="K197" i="4" s="1"/>
  <c r="B198" i="4"/>
  <c r="D198" i="4"/>
  <c r="E198" i="4"/>
  <c r="C198" i="4" l="1"/>
  <c r="L198" i="4"/>
  <c r="F198" i="4" s="1"/>
  <c r="G198" i="4" s="1"/>
  <c r="H198" i="4" s="1"/>
  <c r="I198" i="4" s="1"/>
  <c r="D199" i="4" l="1"/>
  <c r="E199" i="4"/>
  <c r="J198" i="4"/>
  <c r="K198" i="4" s="1"/>
  <c r="B199" i="4"/>
  <c r="C199" i="4" l="1"/>
  <c r="L199" i="4"/>
  <c r="F199" i="4" s="1"/>
  <c r="G199" i="4" s="1"/>
  <c r="H199" i="4" s="1"/>
  <c r="I199" i="4" s="1"/>
  <c r="J199" i="4" l="1"/>
  <c r="K199" i="4" s="1"/>
  <c r="E200" i="4"/>
  <c r="B200" i="4"/>
  <c r="D200" i="4"/>
  <c r="C200" i="4" l="1"/>
  <c r="L200" i="4"/>
  <c r="F200" i="4" s="1"/>
  <c r="G200" i="4" s="1"/>
  <c r="H200" i="4" s="1"/>
  <c r="I200" i="4" s="1"/>
  <c r="D201" i="4" l="1"/>
  <c r="E201" i="4"/>
  <c r="J200" i="4"/>
  <c r="K200" i="4" s="1"/>
  <c r="B201" i="4"/>
  <c r="L201" i="4" l="1"/>
  <c r="F201" i="4" s="1"/>
  <c r="G201" i="4" s="1"/>
  <c r="H201" i="4" s="1"/>
  <c r="I201" i="4" s="1"/>
  <c r="C201" i="4"/>
  <c r="J201" i="4" l="1"/>
  <c r="K201" i="4" s="1"/>
  <c r="D202" i="4"/>
  <c r="E202" i="4"/>
  <c r="B202" i="4"/>
  <c r="C202" i="4" l="1"/>
  <c r="L202" i="4"/>
  <c r="F202" i="4" s="1"/>
  <c r="G202" i="4" s="1"/>
  <c r="H202" i="4" s="1"/>
  <c r="I202" i="4" s="1"/>
  <c r="D203" i="4" l="1"/>
  <c r="E203" i="4"/>
  <c r="B203" i="4"/>
  <c r="J202" i="4"/>
  <c r="K202" i="4" s="1"/>
  <c r="C203" i="4" l="1"/>
  <c r="L203" i="4"/>
  <c r="F203" i="4" s="1"/>
  <c r="G203" i="4" s="1"/>
  <c r="H203" i="4" s="1"/>
  <c r="I203" i="4" s="1"/>
  <c r="J203" i="4" l="1"/>
  <c r="K203" i="4" s="1"/>
  <c r="B204" i="4"/>
  <c r="D204" i="4"/>
  <c r="E204" i="4"/>
  <c r="C204" i="4" l="1"/>
  <c r="L204" i="4"/>
  <c r="F204" i="4" s="1"/>
  <c r="G204" i="4" s="1"/>
  <c r="H204" i="4" s="1"/>
  <c r="I204" i="4" s="1"/>
  <c r="D205" i="4" l="1"/>
  <c r="E205" i="4"/>
  <c r="J204" i="4"/>
  <c r="K204" i="4" s="1"/>
  <c r="B205" i="4"/>
  <c r="C205" i="4" l="1"/>
  <c r="L205" i="4"/>
  <c r="F205" i="4" s="1"/>
  <c r="G205" i="4" s="1"/>
  <c r="H205" i="4" s="1"/>
  <c r="I205" i="4" s="1"/>
  <c r="J205" i="4" l="1"/>
  <c r="K205" i="4" s="1"/>
  <c r="B206" i="4"/>
  <c r="D206" i="4"/>
  <c r="E206" i="4"/>
  <c r="C206" i="4" l="1"/>
  <c r="L206" i="4"/>
  <c r="F206" i="4" s="1"/>
  <c r="G206" i="4" s="1"/>
  <c r="H206" i="4" s="1"/>
  <c r="I206" i="4" s="1"/>
  <c r="D207" i="4" l="1"/>
  <c r="E207" i="4"/>
  <c r="J206" i="4"/>
  <c r="K206" i="4" s="1"/>
  <c r="B207" i="4"/>
  <c r="C207" i="4" l="1"/>
  <c r="L207" i="4"/>
  <c r="F207" i="4" s="1"/>
  <c r="G207" i="4" s="1"/>
  <c r="H207" i="4" s="1"/>
  <c r="I207" i="4" s="1"/>
  <c r="J207" i="4" l="1"/>
  <c r="K207" i="4" s="1"/>
  <c r="E208" i="4"/>
  <c r="B208" i="4"/>
  <c r="D208" i="4"/>
  <c r="C208" i="4" l="1"/>
  <c r="L208" i="4"/>
  <c r="F208" i="4" s="1"/>
  <c r="G208" i="4" s="1"/>
  <c r="H208" i="4" s="1"/>
  <c r="I208" i="4" s="1"/>
  <c r="D209" i="4" l="1"/>
  <c r="E209" i="4"/>
  <c r="J208" i="4"/>
  <c r="K208" i="4" s="1"/>
  <c r="B209" i="4"/>
  <c r="L209" i="4" l="1"/>
  <c r="F209" i="4" s="1"/>
  <c r="G209" i="4" s="1"/>
  <c r="H209" i="4" s="1"/>
  <c r="I209" i="4" s="1"/>
  <c r="C209" i="4"/>
  <c r="J209" i="4" l="1"/>
  <c r="K209" i="4" s="1"/>
  <c r="D210" i="4"/>
  <c r="E210" i="4"/>
  <c r="B210" i="4"/>
  <c r="C210" i="4" l="1"/>
  <c r="L210" i="4"/>
  <c r="F210" i="4" s="1"/>
  <c r="G210" i="4" s="1"/>
  <c r="H210" i="4" s="1"/>
  <c r="I210" i="4" s="1"/>
  <c r="D211" i="4" l="1"/>
  <c r="E211" i="4"/>
  <c r="B211" i="4"/>
  <c r="J210" i="4"/>
  <c r="K210" i="4" s="1"/>
  <c r="C211" i="4" l="1"/>
  <c r="L211" i="4"/>
  <c r="F211" i="4" s="1"/>
  <c r="G211" i="4" s="1"/>
  <c r="H211" i="4" s="1"/>
  <c r="I211" i="4" s="1"/>
  <c r="J211" i="4" l="1"/>
  <c r="K211" i="4" s="1"/>
  <c r="B212" i="4"/>
  <c r="D212" i="4"/>
  <c r="E212" i="4"/>
  <c r="C212" i="4" l="1"/>
  <c r="L212" i="4"/>
  <c r="F212" i="4" s="1"/>
  <c r="G212" i="4" s="1"/>
  <c r="H212" i="4" s="1"/>
  <c r="I212" i="4" s="1"/>
  <c r="D213" i="4" l="1"/>
  <c r="E213" i="4"/>
  <c r="J212" i="4"/>
  <c r="K212" i="4" s="1"/>
  <c r="B213" i="4"/>
  <c r="C213" i="4" l="1"/>
  <c r="L213" i="4"/>
  <c r="F213" i="4" s="1"/>
  <c r="G213" i="4" s="1"/>
  <c r="H213" i="4" s="1"/>
  <c r="I213" i="4" s="1"/>
  <c r="J213" i="4" l="1"/>
  <c r="K213" i="4" s="1"/>
  <c r="B214" i="4"/>
  <c r="D214" i="4"/>
  <c r="E214" i="4"/>
  <c r="C214" i="4" l="1"/>
  <c r="L214" i="4"/>
  <c r="F214" i="4" s="1"/>
  <c r="G214" i="4" s="1"/>
  <c r="H214" i="4" s="1"/>
  <c r="I214" i="4" s="1"/>
  <c r="D215" i="4" l="1"/>
  <c r="E215" i="4"/>
  <c r="J214" i="4"/>
  <c r="K214" i="4" s="1"/>
  <c r="B215" i="4"/>
  <c r="C215" i="4" l="1"/>
  <c r="L215" i="4"/>
  <c r="F215" i="4" s="1"/>
  <c r="G215" i="4" s="1"/>
  <c r="H215" i="4" s="1"/>
  <c r="I215" i="4" s="1"/>
  <c r="J215" i="4" l="1"/>
  <c r="K215" i="4" s="1"/>
  <c r="E216" i="4"/>
  <c r="B216" i="4"/>
  <c r="D216" i="4"/>
  <c r="C216" i="4" l="1"/>
  <c r="L216" i="4"/>
  <c r="F216" i="4" s="1"/>
  <c r="G216" i="4" s="1"/>
  <c r="H216" i="4" s="1"/>
  <c r="I216" i="4" s="1"/>
  <c r="D217" i="4" l="1"/>
  <c r="E217" i="4"/>
  <c r="J216" i="4"/>
  <c r="K216" i="4" s="1"/>
  <c r="B217" i="4"/>
  <c r="L217" i="4" l="1"/>
  <c r="F217" i="4" s="1"/>
  <c r="G217" i="4" s="1"/>
  <c r="H217" i="4" s="1"/>
  <c r="I217" i="4" s="1"/>
  <c r="C217" i="4"/>
  <c r="J217" i="4" l="1"/>
  <c r="K217" i="4" s="1"/>
  <c r="D218" i="4"/>
  <c r="E218" i="4"/>
  <c r="B218" i="4"/>
  <c r="C218" i="4" l="1"/>
  <c r="L218" i="4"/>
  <c r="F218" i="4" s="1"/>
  <c r="G218" i="4" s="1"/>
  <c r="H218" i="4" s="1"/>
  <c r="I218" i="4" s="1"/>
  <c r="D219" i="4" l="1"/>
  <c r="E219" i="4"/>
  <c r="B219" i="4"/>
  <c r="J218" i="4"/>
  <c r="K218" i="4" s="1"/>
  <c r="C219" i="4" l="1"/>
  <c r="L219" i="4"/>
  <c r="F219" i="4" s="1"/>
  <c r="G219" i="4" s="1"/>
  <c r="H219" i="4" s="1"/>
  <c r="I219" i="4" s="1"/>
  <c r="J219" i="4" l="1"/>
  <c r="K219" i="4" s="1"/>
  <c r="B220" i="4"/>
  <c r="D220" i="4"/>
  <c r="E220" i="4"/>
  <c r="C220" i="4" l="1"/>
  <c r="L220" i="4"/>
  <c r="F220" i="4" s="1"/>
  <c r="G220" i="4" s="1"/>
  <c r="H220" i="4" s="1"/>
  <c r="I220" i="4" s="1"/>
  <c r="D221" i="4" l="1"/>
  <c r="E221" i="4"/>
  <c r="J220" i="4"/>
  <c r="K220" i="4" s="1"/>
  <c r="B221" i="4"/>
  <c r="C221" i="4" l="1"/>
  <c r="L221" i="4"/>
  <c r="F221" i="4" s="1"/>
  <c r="G221" i="4" s="1"/>
  <c r="H221" i="4" s="1"/>
  <c r="I221" i="4" s="1"/>
  <c r="J221" i="4" l="1"/>
  <c r="K221" i="4" s="1"/>
  <c r="B222" i="4"/>
  <c r="D222" i="4"/>
  <c r="E222" i="4"/>
  <c r="C222" i="4" l="1"/>
  <c r="L222" i="4"/>
  <c r="F222" i="4" s="1"/>
  <c r="G222" i="4" s="1"/>
  <c r="H222" i="4" s="1"/>
  <c r="I222" i="4" s="1"/>
  <c r="D223" i="4" l="1"/>
  <c r="E223" i="4"/>
  <c r="J222" i="4"/>
  <c r="K222" i="4" s="1"/>
  <c r="B223" i="4"/>
  <c r="C223" i="4" l="1"/>
  <c r="L223" i="4"/>
  <c r="F223" i="4" s="1"/>
  <c r="G223" i="4" s="1"/>
  <c r="H223" i="4" s="1"/>
  <c r="I223" i="4" s="1"/>
  <c r="J223" i="4" l="1"/>
  <c r="K223" i="4" s="1"/>
  <c r="E224" i="4"/>
  <c r="B224" i="4"/>
  <c r="D224" i="4"/>
  <c r="C224" i="4" l="1"/>
  <c r="L224" i="4"/>
  <c r="F224" i="4" s="1"/>
  <c r="G224" i="4" s="1"/>
  <c r="H224" i="4" s="1"/>
  <c r="I224" i="4" s="1"/>
  <c r="D225" i="4" l="1"/>
  <c r="E225" i="4"/>
  <c r="J224" i="4"/>
  <c r="K224" i="4" s="1"/>
  <c r="B225" i="4"/>
  <c r="L225" i="4" l="1"/>
  <c r="F225" i="4" s="1"/>
  <c r="G225" i="4" s="1"/>
  <c r="H225" i="4" s="1"/>
  <c r="I225" i="4" s="1"/>
  <c r="C225" i="4"/>
  <c r="J225" i="4" l="1"/>
  <c r="K225" i="4" s="1"/>
  <c r="D226" i="4"/>
  <c r="E226" i="4"/>
  <c r="B226" i="4"/>
  <c r="C226" i="4" l="1"/>
  <c r="L226" i="4"/>
  <c r="F226" i="4" s="1"/>
  <c r="G226" i="4" s="1"/>
  <c r="H226" i="4" s="1"/>
  <c r="I226" i="4" s="1"/>
  <c r="D227" i="4" l="1"/>
  <c r="E227" i="4"/>
  <c r="B227" i="4"/>
  <c r="J226" i="4"/>
  <c r="K226" i="4" s="1"/>
  <c r="C227" i="4" l="1"/>
  <c r="L227" i="4"/>
  <c r="F227" i="4" s="1"/>
  <c r="G227" i="4" s="1"/>
  <c r="H227" i="4" s="1"/>
  <c r="I227" i="4" s="1"/>
  <c r="J227" i="4" l="1"/>
  <c r="K227" i="4" s="1"/>
  <c r="B228" i="4"/>
  <c r="D228" i="4"/>
  <c r="E228" i="4"/>
  <c r="C228" i="4" l="1"/>
  <c r="L228" i="4"/>
  <c r="F228" i="4" s="1"/>
  <c r="G228" i="4" s="1"/>
  <c r="H228" i="4" s="1"/>
  <c r="I228" i="4" s="1"/>
  <c r="D229" i="4" l="1"/>
  <c r="E229" i="4"/>
  <c r="J228" i="4"/>
  <c r="K228" i="4" s="1"/>
  <c r="B229" i="4"/>
  <c r="C229" i="4" l="1"/>
  <c r="L229" i="4"/>
  <c r="F229" i="4" s="1"/>
  <c r="G229" i="4" s="1"/>
  <c r="H229" i="4" s="1"/>
  <c r="I229" i="4" s="1"/>
  <c r="J229" i="4" l="1"/>
  <c r="K229" i="4" s="1"/>
  <c r="B230" i="4"/>
  <c r="D230" i="4"/>
  <c r="E230" i="4"/>
  <c r="C230" i="4" l="1"/>
  <c r="L230" i="4"/>
  <c r="F230" i="4" s="1"/>
  <c r="G230" i="4" s="1"/>
  <c r="H230" i="4" s="1"/>
  <c r="I230" i="4" s="1"/>
  <c r="D231" i="4" l="1"/>
  <c r="E231" i="4"/>
  <c r="J230" i="4"/>
  <c r="K230" i="4" s="1"/>
  <c r="B231" i="4"/>
  <c r="C231" i="4" l="1"/>
  <c r="L231" i="4"/>
  <c r="F231" i="4" s="1"/>
  <c r="G231" i="4" s="1"/>
  <c r="H231" i="4" s="1"/>
  <c r="I231" i="4" s="1"/>
  <c r="J231" i="4" l="1"/>
  <c r="K231" i="4" s="1"/>
  <c r="E232" i="4"/>
  <c r="B232" i="4"/>
  <c r="D232" i="4"/>
  <c r="C232" i="4" l="1"/>
  <c r="L232" i="4"/>
  <c r="F232" i="4" s="1"/>
  <c r="G232" i="4" s="1"/>
  <c r="H232" i="4" s="1"/>
  <c r="I232" i="4" s="1"/>
  <c r="D233" i="4" l="1"/>
  <c r="E233" i="4"/>
  <c r="J232" i="4"/>
  <c r="K232" i="4" s="1"/>
  <c r="B233" i="4"/>
  <c r="L233" i="4" l="1"/>
  <c r="F233" i="4" s="1"/>
  <c r="G233" i="4" s="1"/>
  <c r="H233" i="4" s="1"/>
  <c r="I233" i="4" s="1"/>
  <c r="C233" i="4"/>
  <c r="J233" i="4" l="1"/>
  <c r="K233" i="4" s="1"/>
  <c r="D234" i="4"/>
  <c r="E234" i="4"/>
  <c r="B234" i="4"/>
  <c r="C234" i="4" l="1"/>
  <c r="L234" i="4"/>
  <c r="F234" i="4" s="1"/>
  <c r="G234" i="4" s="1"/>
  <c r="H234" i="4" s="1"/>
  <c r="I234" i="4" s="1"/>
  <c r="D235" i="4" l="1"/>
  <c r="E235" i="4"/>
  <c r="B235" i="4"/>
  <c r="J234" i="4"/>
  <c r="K234" i="4" s="1"/>
  <c r="C235" i="4" l="1"/>
  <c r="L235" i="4"/>
  <c r="F235" i="4" s="1"/>
  <c r="G235" i="4" s="1"/>
  <c r="H235" i="4" s="1"/>
  <c r="I235" i="4" s="1"/>
  <c r="J235" i="4" l="1"/>
  <c r="K235" i="4" s="1"/>
  <c r="B236" i="4"/>
  <c r="D236" i="4"/>
  <c r="E236" i="4"/>
  <c r="C236" i="4" l="1"/>
  <c r="L236" i="4"/>
  <c r="F236" i="4" s="1"/>
  <c r="G236" i="4" s="1"/>
  <c r="H236" i="4" s="1"/>
  <c r="I236" i="4" s="1"/>
  <c r="D237" i="4" l="1"/>
  <c r="E237" i="4"/>
  <c r="J236" i="4"/>
  <c r="K236" i="4" s="1"/>
  <c r="B237" i="4"/>
  <c r="C237" i="4" l="1"/>
  <c r="L237" i="4"/>
  <c r="F237" i="4" s="1"/>
  <c r="G237" i="4" s="1"/>
  <c r="H237" i="4" s="1"/>
  <c r="I237" i="4" s="1"/>
  <c r="J237" i="4" l="1"/>
  <c r="K237" i="4" s="1"/>
  <c r="B238" i="4"/>
  <c r="D238" i="4"/>
  <c r="E238" i="4"/>
  <c r="C238" i="4" l="1"/>
  <c r="L238" i="4"/>
  <c r="F238" i="4" s="1"/>
  <c r="G238" i="4" s="1"/>
  <c r="H238" i="4" s="1"/>
  <c r="I238" i="4" s="1"/>
  <c r="D239" i="4" l="1"/>
  <c r="E239" i="4"/>
  <c r="J238" i="4"/>
  <c r="K238" i="4" s="1"/>
  <c r="B239" i="4"/>
  <c r="C239" i="4" l="1"/>
  <c r="L239" i="4"/>
  <c r="F239" i="4" s="1"/>
  <c r="G239" i="4" s="1"/>
  <c r="H239" i="4" s="1"/>
  <c r="I239" i="4" s="1"/>
  <c r="J239" i="4" l="1"/>
  <c r="K239" i="4" s="1"/>
  <c r="E240" i="4"/>
  <c r="B240" i="4"/>
  <c r="D240" i="4"/>
  <c r="C240" i="4" l="1"/>
  <c r="L240" i="4"/>
  <c r="F240" i="4" s="1"/>
  <c r="G240" i="4" s="1"/>
  <c r="H240" i="4" s="1"/>
  <c r="I240" i="4" s="1"/>
  <c r="D241" i="4" l="1"/>
  <c r="E241" i="4"/>
  <c r="J240" i="4"/>
  <c r="K240" i="4" s="1"/>
  <c r="B241" i="4"/>
  <c r="C241" i="4" l="1"/>
  <c r="L241" i="4"/>
  <c r="F241" i="4" s="1"/>
  <c r="G241" i="4" s="1"/>
  <c r="H241" i="4" s="1"/>
  <c r="I241" i="4" s="1"/>
  <c r="J241" i="4" l="1"/>
  <c r="K241" i="4" s="1"/>
  <c r="E242" i="4"/>
  <c r="D242" i="4"/>
  <c r="B242" i="4"/>
  <c r="C242" i="4" l="1"/>
  <c r="L242" i="4"/>
  <c r="F242" i="4" s="1"/>
  <c r="G242" i="4" s="1"/>
  <c r="H242" i="4" s="1"/>
  <c r="I242" i="4" s="1"/>
  <c r="D243" i="4" l="1"/>
  <c r="E243" i="4"/>
  <c r="J242" i="4"/>
  <c r="K242" i="4" s="1"/>
  <c r="B243" i="4"/>
  <c r="C243" i="4" l="1"/>
  <c r="L243" i="4"/>
  <c r="F243" i="4" s="1"/>
  <c r="G243" i="4" s="1"/>
  <c r="H243" i="4" s="1"/>
  <c r="I243" i="4" s="1"/>
  <c r="J243" i="4" l="1"/>
  <c r="K243" i="4" s="1"/>
  <c r="B244" i="4"/>
  <c r="E244" i="4"/>
  <c r="D244" i="4"/>
  <c r="C244" i="4" l="1"/>
  <c r="L244" i="4"/>
  <c r="F244" i="4" s="1"/>
  <c r="G244" i="4" s="1"/>
  <c r="H244" i="4" s="1"/>
  <c r="I244" i="4" s="1"/>
  <c r="D245" i="4" l="1"/>
  <c r="E245" i="4"/>
  <c r="J244" i="4"/>
  <c r="K244" i="4" s="1"/>
  <c r="B245" i="4"/>
  <c r="C245" i="4" l="1"/>
  <c r="L245" i="4"/>
  <c r="F245" i="4" s="1"/>
  <c r="G245" i="4" s="1"/>
  <c r="H245" i="4" s="1"/>
  <c r="I245" i="4" s="1"/>
  <c r="J245" i="4" l="1"/>
  <c r="K245" i="4" s="1"/>
  <c r="B246" i="4"/>
  <c r="D246" i="4"/>
  <c r="E246" i="4"/>
  <c r="C246" i="4" l="1"/>
  <c r="L246" i="4"/>
  <c r="F246" i="4" s="1"/>
  <c r="G246" i="4" s="1"/>
  <c r="H246" i="4" s="1"/>
  <c r="I246" i="4" s="1"/>
  <c r="D247" i="4" l="1"/>
  <c r="E247" i="4"/>
  <c r="B247" i="4"/>
  <c r="J246" i="4"/>
  <c r="K246" i="4" s="1"/>
  <c r="C247" i="4" l="1"/>
  <c r="L247" i="4"/>
  <c r="F247" i="4" s="1"/>
  <c r="G247" i="4" s="1"/>
  <c r="H247" i="4" s="1"/>
  <c r="I247" i="4" s="1"/>
  <c r="J247" i="4" l="1"/>
  <c r="K247" i="4" s="1"/>
  <c r="E248" i="4"/>
  <c r="B248" i="4"/>
  <c r="D248" i="4"/>
  <c r="C248" i="4" l="1"/>
  <c r="L248" i="4"/>
  <c r="F248" i="4" s="1"/>
  <c r="G248" i="4" s="1"/>
  <c r="H248" i="4" s="1"/>
  <c r="I248" i="4" s="1"/>
  <c r="D249" i="4" l="1"/>
  <c r="E249" i="4"/>
  <c r="J248" i="4"/>
  <c r="K248" i="4" s="1"/>
  <c r="B249" i="4"/>
  <c r="C249" i="4" l="1"/>
  <c r="L249" i="4"/>
  <c r="F249" i="4" s="1"/>
  <c r="G249" i="4" s="1"/>
  <c r="H249" i="4" s="1"/>
  <c r="I249" i="4" s="1"/>
  <c r="J249" i="4" l="1"/>
  <c r="K249" i="4" s="1"/>
  <c r="E250" i="4"/>
  <c r="B250" i="4"/>
  <c r="D250" i="4"/>
  <c r="C250" i="4" l="1"/>
  <c r="L250" i="4"/>
  <c r="F250" i="4" s="1"/>
  <c r="G250" i="4" s="1"/>
  <c r="H250" i="4" s="1"/>
  <c r="I250" i="4" s="1"/>
  <c r="D251" i="4" l="1"/>
  <c r="E251" i="4"/>
  <c r="J250" i="4"/>
  <c r="K250" i="4" s="1"/>
  <c r="B251" i="4"/>
  <c r="C251" i="4" l="1"/>
  <c r="L251" i="4"/>
  <c r="F251" i="4" s="1"/>
  <c r="G251" i="4" s="1"/>
  <c r="H251" i="4" s="1"/>
  <c r="I251" i="4" s="1"/>
  <c r="J251" i="4" l="1"/>
  <c r="K251" i="4" s="1"/>
  <c r="B252" i="4"/>
  <c r="D252" i="4"/>
  <c r="E252" i="4"/>
  <c r="C252" i="4" l="1"/>
  <c r="L252" i="4"/>
  <c r="F252" i="4" s="1"/>
  <c r="G252" i="4" s="1"/>
  <c r="H252" i="4" s="1"/>
  <c r="I252" i="4" s="1"/>
  <c r="D253" i="4" l="1"/>
  <c r="E253" i="4"/>
  <c r="J252" i="4"/>
  <c r="K252" i="4" s="1"/>
  <c r="B253" i="4"/>
  <c r="C253" i="4" l="1"/>
  <c r="L253" i="4"/>
  <c r="F253" i="4" s="1"/>
  <c r="G253" i="4" s="1"/>
  <c r="H253" i="4" s="1"/>
  <c r="I253" i="4" s="1"/>
  <c r="J253" i="4" l="1"/>
  <c r="K253" i="4" s="1"/>
  <c r="B254" i="4"/>
  <c r="D254" i="4"/>
  <c r="E254" i="4"/>
  <c r="C254" i="4" l="1"/>
  <c r="L254" i="4"/>
  <c r="F254" i="4" s="1"/>
  <c r="G254" i="4" s="1"/>
  <c r="H254" i="4" s="1"/>
  <c r="I254" i="4" s="1"/>
  <c r="D255" i="4" l="1"/>
  <c r="E255" i="4"/>
  <c r="B255" i="4"/>
  <c r="J254" i="4"/>
  <c r="K254" i="4" s="1"/>
  <c r="L255" i="4" l="1"/>
  <c r="F255" i="4" s="1"/>
  <c r="G255" i="4" s="1"/>
  <c r="H255" i="4" s="1"/>
  <c r="I255" i="4" s="1"/>
  <c r="C255" i="4"/>
  <c r="J255" i="4" l="1"/>
  <c r="K255" i="4" s="1"/>
  <c r="E256" i="4"/>
  <c r="D256" i="4"/>
  <c r="B256" i="4"/>
  <c r="C256" i="4" l="1"/>
  <c r="L256" i="4"/>
  <c r="F256" i="4" s="1"/>
  <c r="G256" i="4" s="1"/>
  <c r="H256" i="4" s="1"/>
  <c r="I256" i="4" s="1"/>
  <c r="D257" i="4" l="1"/>
  <c r="E257" i="4"/>
  <c r="J256" i="4"/>
  <c r="K256" i="4" s="1"/>
  <c r="B257" i="4"/>
  <c r="C257" i="4" l="1"/>
  <c r="L257" i="4"/>
  <c r="F257" i="4" s="1"/>
  <c r="G257" i="4" s="1"/>
  <c r="H257" i="4" s="1"/>
  <c r="I257" i="4" s="1"/>
  <c r="J257" i="4" l="1"/>
  <c r="K257" i="4" s="1"/>
  <c r="E258" i="4"/>
  <c r="D258" i="4"/>
  <c r="B258" i="4"/>
  <c r="C258" i="4" l="1"/>
  <c r="L258" i="4"/>
  <c r="F258" i="4" s="1"/>
  <c r="G258" i="4" s="1"/>
  <c r="H258" i="4" s="1"/>
  <c r="I258" i="4" s="1"/>
  <c r="E259" i="4" l="1"/>
  <c r="B259" i="4"/>
  <c r="D259" i="4"/>
  <c r="J258" i="4"/>
  <c r="K258" i="4" s="1"/>
  <c r="L259" i="4" l="1"/>
  <c r="F259" i="4" s="1"/>
  <c r="G259" i="4" s="1"/>
  <c r="H259" i="4" s="1"/>
  <c r="I259" i="4" s="1"/>
  <c r="C259" i="4"/>
  <c r="B260" i="4" l="1"/>
  <c r="D260" i="4"/>
  <c r="E260" i="4"/>
  <c r="J259" i="4"/>
  <c r="K259" i="4" s="1"/>
  <c r="C260" i="4" l="1"/>
  <c r="L260" i="4"/>
  <c r="F260" i="4" s="1"/>
  <c r="G260" i="4" s="1"/>
  <c r="H260" i="4" s="1"/>
  <c r="I260" i="4" s="1"/>
  <c r="E261" i="4" l="1"/>
  <c r="J260" i="4"/>
  <c r="K260" i="4" s="1"/>
  <c r="B261" i="4"/>
  <c r="D261" i="4"/>
  <c r="L261" i="4" l="1"/>
  <c r="F261" i="4" s="1"/>
  <c r="G261" i="4" s="1"/>
  <c r="H261" i="4" s="1"/>
  <c r="I261" i="4" s="1"/>
  <c r="C261" i="4"/>
  <c r="B262" i="4" l="1"/>
  <c r="D262" i="4"/>
  <c r="E262" i="4"/>
  <c r="J261" i="4"/>
  <c r="K261" i="4" s="1"/>
  <c r="L262" i="4" l="1"/>
  <c r="F262" i="4" s="1"/>
  <c r="G262" i="4" s="1"/>
  <c r="H262" i="4" s="1"/>
  <c r="I262" i="4" s="1"/>
  <c r="C262" i="4"/>
  <c r="J262" i="4" l="1"/>
  <c r="K262" i="4" s="1"/>
  <c r="B263" i="4"/>
  <c r="D263" i="4"/>
  <c r="E263" i="4"/>
  <c r="C263" i="4" l="1"/>
  <c r="L263" i="4"/>
  <c r="F263" i="4" s="1"/>
  <c r="G263" i="4" s="1"/>
  <c r="H263" i="4" s="1"/>
  <c r="I263" i="4" s="1"/>
  <c r="B264" i="4" l="1"/>
  <c r="D264" i="4"/>
  <c r="E264" i="4"/>
  <c r="J263" i="4"/>
  <c r="K263" i="4" s="1"/>
  <c r="C264" i="4" l="1"/>
  <c r="L264" i="4"/>
  <c r="F264" i="4" s="1"/>
  <c r="G264" i="4" s="1"/>
  <c r="H264" i="4" s="1"/>
  <c r="I264" i="4" s="1"/>
  <c r="J264" i="4" l="1"/>
  <c r="K264" i="4" s="1"/>
  <c r="D265" i="4"/>
  <c r="E265" i="4"/>
  <c r="B265" i="4"/>
  <c r="C265" i="4" l="1"/>
  <c r="L265" i="4"/>
  <c r="F265" i="4" s="1"/>
  <c r="G265" i="4" s="1"/>
  <c r="H265" i="4" s="1"/>
  <c r="I265" i="4" s="1"/>
  <c r="B266" i="4" l="1"/>
  <c r="D266" i="4"/>
  <c r="E266" i="4"/>
  <c r="J265" i="4"/>
  <c r="K265" i="4" s="1"/>
  <c r="C266" i="4" l="1"/>
  <c r="L266" i="4"/>
  <c r="F266" i="4" s="1"/>
  <c r="G266" i="4" s="1"/>
  <c r="H266" i="4" s="1"/>
  <c r="I266" i="4" s="1"/>
  <c r="J266" i="4" l="1"/>
  <c r="K266" i="4" s="1"/>
  <c r="D267" i="4"/>
  <c r="E267" i="4"/>
  <c r="B267" i="4"/>
  <c r="C267" i="4" l="1"/>
  <c r="L267" i="4"/>
  <c r="F267" i="4" s="1"/>
  <c r="G267" i="4" s="1"/>
  <c r="H267" i="4" s="1"/>
  <c r="I267" i="4" s="1"/>
  <c r="B268" i="4" l="1"/>
  <c r="D268" i="4"/>
  <c r="E268" i="4"/>
  <c r="J267" i="4"/>
  <c r="K267" i="4" s="1"/>
  <c r="C268" i="4" l="1"/>
  <c r="L268" i="4"/>
  <c r="F268" i="4" s="1"/>
  <c r="G268" i="4" s="1"/>
  <c r="H268" i="4" s="1"/>
  <c r="I268" i="4" s="1"/>
  <c r="J268" i="4" l="1"/>
  <c r="K268" i="4" s="1"/>
  <c r="D269" i="4"/>
  <c r="E269" i="4"/>
  <c r="B269" i="4"/>
  <c r="C269" i="4" l="1"/>
  <c r="L269" i="4"/>
  <c r="F269" i="4" s="1"/>
  <c r="G269" i="4" s="1"/>
  <c r="H269" i="4" s="1"/>
  <c r="I269" i="4" s="1"/>
  <c r="B270" i="4" l="1"/>
  <c r="D270" i="4"/>
  <c r="E270" i="4"/>
  <c r="J269" i="4"/>
  <c r="K269" i="4" s="1"/>
  <c r="C270" i="4" l="1"/>
  <c r="L270" i="4"/>
  <c r="F270" i="4" s="1"/>
  <c r="G270" i="4" s="1"/>
  <c r="H270" i="4" s="1"/>
  <c r="I270" i="4" s="1"/>
  <c r="J270" i="4" l="1"/>
  <c r="K270" i="4" s="1"/>
  <c r="D271" i="4"/>
  <c r="E271" i="4"/>
  <c r="B271" i="4"/>
  <c r="C271" i="4" l="1"/>
  <c r="L271" i="4"/>
  <c r="F271" i="4" s="1"/>
  <c r="G271" i="4" s="1"/>
  <c r="H271" i="4" s="1"/>
  <c r="I271" i="4" s="1"/>
  <c r="D272" i="4" l="1"/>
  <c r="E272" i="4"/>
  <c r="B272" i="4"/>
  <c r="J271" i="4"/>
  <c r="K271" i="4" s="1"/>
  <c r="C272" i="4" l="1"/>
  <c r="L272" i="4"/>
  <c r="F272" i="4" s="1"/>
  <c r="G272" i="4" s="1"/>
  <c r="H272" i="4" s="1"/>
  <c r="I272" i="4" s="1"/>
  <c r="J272" i="4" l="1"/>
  <c r="K272" i="4" s="1"/>
  <c r="B273" i="4"/>
  <c r="D273" i="4"/>
  <c r="E273" i="4"/>
  <c r="C273" i="4" l="1"/>
  <c r="L273" i="4"/>
  <c r="F273" i="4" s="1"/>
  <c r="G273" i="4" s="1"/>
  <c r="H273" i="4" s="1"/>
  <c r="I273" i="4" s="1"/>
  <c r="D274" i="4" l="1"/>
  <c r="E274" i="4"/>
  <c r="J273" i="4"/>
  <c r="K273" i="4" s="1"/>
  <c r="B274" i="4"/>
  <c r="C274" i="4" l="1"/>
  <c r="L274" i="4"/>
  <c r="F274" i="4" s="1"/>
  <c r="G274" i="4" s="1"/>
  <c r="H274" i="4" s="1"/>
  <c r="I274" i="4" s="1"/>
  <c r="J274" i="4" l="1"/>
  <c r="K274" i="4" s="1"/>
  <c r="B275" i="4"/>
  <c r="D275" i="4"/>
  <c r="E275" i="4"/>
  <c r="C275" i="4" l="1"/>
  <c r="L275" i="4"/>
  <c r="F275" i="4" s="1"/>
  <c r="G275" i="4" s="1"/>
  <c r="H275" i="4" s="1"/>
  <c r="I275" i="4" s="1"/>
  <c r="D276" i="4" l="1"/>
  <c r="E276" i="4"/>
  <c r="J275" i="4"/>
  <c r="K275" i="4" s="1"/>
  <c r="B276" i="4"/>
  <c r="L276" i="4" l="1"/>
  <c r="F276" i="4" s="1"/>
  <c r="G276" i="4" s="1"/>
  <c r="H276" i="4" s="1"/>
  <c r="I276" i="4" s="1"/>
  <c r="C276" i="4"/>
  <c r="J276" i="4" l="1"/>
  <c r="K276" i="4" s="1"/>
  <c r="D277" i="4"/>
  <c r="E277" i="4"/>
  <c r="B277" i="4"/>
  <c r="L277" i="4" l="1"/>
  <c r="F277" i="4" s="1"/>
  <c r="G277" i="4" s="1"/>
  <c r="H277" i="4" s="1"/>
  <c r="I277" i="4" s="1"/>
  <c r="C277" i="4"/>
  <c r="D278" i="4" l="1"/>
  <c r="B278" i="4"/>
  <c r="J277" i="4"/>
  <c r="K277" i="4" s="1"/>
  <c r="E278" i="4"/>
  <c r="C278" i="4" l="1"/>
  <c r="L278" i="4"/>
  <c r="F278" i="4" s="1"/>
  <c r="G278" i="4" s="1"/>
  <c r="H278" i="4" s="1"/>
  <c r="I278" i="4" s="1"/>
  <c r="J278" i="4" l="1"/>
  <c r="K278" i="4" s="1"/>
  <c r="E279" i="4"/>
  <c r="B279" i="4"/>
  <c r="D279" i="4"/>
  <c r="C279" i="4" l="1"/>
  <c r="L279" i="4"/>
  <c r="F279" i="4" s="1"/>
  <c r="G279" i="4" s="1"/>
  <c r="H279" i="4" s="1"/>
  <c r="I279" i="4" s="1"/>
  <c r="D280" i="4" l="1"/>
  <c r="E280" i="4"/>
  <c r="J279" i="4"/>
  <c r="K279" i="4" s="1"/>
  <c r="B280" i="4"/>
  <c r="L280" i="4" l="1"/>
  <c r="F280" i="4" s="1"/>
  <c r="G280" i="4" s="1"/>
  <c r="H280" i="4" s="1"/>
  <c r="I280" i="4" s="1"/>
  <c r="C280" i="4"/>
  <c r="J280" i="4" l="1"/>
  <c r="K280" i="4" s="1"/>
  <c r="B281" i="4"/>
  <c r="D281" i="4"/>
  <c r="E281" i="4"/>
  <c r="C281" i="4" l="1"/>
  <c r="L281" i="4"/>
  <c r="F281" i="4" s="1"/>
  <c r="G281" i="4" s="1"/>
  <c r="H281" i="4" s="1"/>
  <c r="I281" i="4" s="1"/>
  <c r="D282" i="4" l="1"/>
  <c r="J281" i="4"/>
  <c r="K281" i="4" s="1"/>
  <c r="B282" i="4"/>
  <c r="E282" i="4"/>
  <c r="C282" i="4" l="1"/>
  <c r="L282" i="4"/>
  <c r="F282" i="4" s="1"/>
  <c r="G282" i="4" s="1"/>
  <c r="H282" i="4" s="1"/>
  <c r="I282" i="4" s="1"/>
  <c r="J282" i="4" l="1"/>
  <c r="K282" i="4" s="1"/>
  <c r="E283" i="4"/>
  <c r="D283" i="4"/>
  <c r="B283" i="4"/>
  <c r="L283" i="4" l="1"/>
  <c r="F283" i="4" s="1"/>
  <c r="G283" i="4" s="1"/>
  <c r="H283" i="4" s="1"/>
  <c r="I283" i="4" s="1"/>
  <c r="C283" i="4"/>
  <c r="D284" i="4" l="1"/>
  <c r="B284" i="4"/>
  <c r="E284" i="4"/>
  <c r="J283" i="4"/>
  <c r="K283" i="4" s="1"/>
  <c r="C284" i="4" l="1"/>
  <c r="L284" i="4"/>
  <c r="F284" i="4" s="1"/>
  <c r="G284" i="4" s="1"/>
  <c r="H284" i="4" s="1"/>
  <c r="I284" i="4" s="1"/>
  <c r="J284" i="4" l="1"/>
  <c r="K284" i="4" s="1"/>
  <c r="B285" i="4"/>
  <c r="D285" i="4"/>
  <c r="E285" i="4"/>
  <c r="C285" i="4" l="1"/>
  <c r="L285" i="4"/>
  <c r="F285" i="4" s="1"/>
  <c r="G285" i="4" s="1"/>
  <c r="H285" i="4" s="1"/>
  <c r="I285" i="4" s="1"/>
  <c r="D286" i="4" l="1"/>
  <c r="E286" i="4"/>
  <c r="J285" i="4"/>
  <c r="K285" i="4" s="1"/>
  <c r="B286" i="4"/>
  <c r="C286" i="4" l="1"/>
  <c r="L286" i="4"/>
  <c r="F286" i="4" s="1"/>
  <c r="G286" i="4" s="1"/>
  <c r="H286" i="4" s="1"/>
  <c r="I286" i="4" s="1"/>
  <c r="J286" i="4" l="1"/>
  <c r="K286" i="4" s="1"/>
  <c r="D287" i="4"/>
  <c r="E287" i="4"/>
  <c r="B287" i="4"/>
  <c r="C287" i="4" l="1"/>
  <c r="L287" i="4"/>
  <c r="F287" i="4" s="1"/>
  <c r="G287" i="4" s="1"/>
  <c r="H287" i="4" s="1"/>
  <c r="I287" i="4" s="1"/>
  <c r="D288" i="4" l="1"/>
  <c r="J287" i="4"/>
  <c r="K287" i="4" s="1"/>
  <c r="B288" i="4"/>
  <c r="E288" i="4"/>
  <c r="C288" i="4" l="1"/>
  <c r="L288" i="4"/>
  <c r="F288" i="4" s="1"/>
  <c r="G288" i="4" s="1"/>
  <c r="H288" i="4" s="1"/>
  <c r="I288" i="4" s="1"/>
  <c r="J288" i="4" l="1"/>
  <c r="K288" i="4" s="1"/>
  <c r="E289" i="4"/>
  <c r="B289" i="4"/>
  <c r="D289" i="4"/>
  <c r="L289" i="4" l="1"/>
  <c r="F289" i="4" s="1"/>
  <c r="G289" i="4" s="1"/>
  <c r="H289" i="4" s="1"/>
  <c r="I289" i="4" s="1"/>
  <c r="C289" i="4"/>
  <c r="D290" i="4" l="1"/>
  <c r="E290" i="4"/>
  <c r="B290" i="4"/>
  <c r="J289" i="4"/>
  <c r="K289" i="4" s="1"/>
  <c r="C290" i="4" l="1"/>
  <c r="L290" i="4"/>
  <c r="F290" i="4" s="1"/>
  <c r="G290" i="4" s="1"/>
  <c r="H290" i="4" s="1"/>
  <c r="I290" i="4" s="1"/>
  <c r="J290" i="4" l="1"/>
  <c r="K290" i="4" s="1"/>
  <c r="B291" i="4"/>
  <c r="D291" i="4"/>
  <c r="E291" i="4"/>
  <c r="C291" i="4" l="1"/>
  <c r="L291" i="4"/>
  <c r="F291" i="4" s="1"/>
  <c r="G291" i="4" s="1"/>
  <c r="H291" i="4" s="1"/>
  <c r="I291" i="4" s="1"/>
  <c r="D292" i="4" l="1"/>
  <c r="E292" i="4"/>
  <c r="J291" i="4"/>
  <c r="K291" i="4" s="1"/>
  <c r="B292" i="4"/>
  <c r="L292" i="4" l="1"/>
  <c r="F292" i="4" s="1"/>
  <c r="G292" i="4" s="1"/>
  <c r="H292" i="4" s="1"/>
  <c r="I292" i="4" s="1"/>
  <c r="C292" i="4"/>
  <c r="J292" i="4" l="1"/>
  <c r="K292" i="4" s="1"/>
  <c r="D293" i="4"/>
  <c r="E293" i="4"/>
  <c r="B293" i="4"/>
  <c r="L293" i="4" l="1"/>
  <c r="F293" i="4" s="1"/>
  <c r="G293" i="4" s="1"/>
  <c r="H293" i="4" s="1"/>
  <c r="I293" i="4" s="1"/>
  <c r="C293" i="4"/>
  <c r="D294" i="4" l="1"/>
  <c r="B294" i="4"/>
  <c r="J293" i="4"/>
  <c r="K293" i="4" s="1"/>
  <c r="E294" i="4"/>
  <c r="C294" i="4" l="1"/>
  <c r="L294" i="4"/>
  <c r="F294" i="4" s="1"/>
  <c r="G294" i="4" s="1"/>
  <c r="H294" i="4" s="1"/>
  <c r="I294" i="4" s="1"/>
  <c r="J294" i="4" l="1"/>
  <c r="K294" i="4" s="1"/>
  <c r="E295" i="4"/>
  <c r="B295" i="4"/>
  <c r="D295" i="4"/>
  <c r="C295" i="4" l="1"/>
  <c r="L295" i="4"/>
  <c r="F295" i="4" s="1"/>
  <c r="G295" i="4" s="1"/>
  <c r="H295" i="4" s="1"/>
  <c r="I295" i="4" s="1"/>
  <c r="D296" i="4" l="1"/>
  <c r="E296" i="4"/>
  <c r="J295" i="4"/>
  <c r="K295" i="4" s="1"/>
  <c r="B296" i="4"/>
  <c r="L296" i="4" l="1"/>
  <c r="F296" i="4" s="1"/>
  <c r="G296" i="4" s="1"/>
  <c r="H296" i="4" s="1"/>
  <c r="I296" i="4" s="1"/>
  <c r="C296" i="4"/>
  <c r="J296" i="4" l="1"/>
  <c r="K296" i="4" s="1"/>
  <c r="B297" i="4"/>
  <c r="D297" i="4"/>
  <c r="E297" i="4"/>
  <c r="C297" i="4" l="1"/>
  <c r="L297" i="4"/>
  <c r="F297" i="4" s="1"/>
  <c r="G297" i="4" s="1"/>
  <c r="H297" i="4" s="1"/>
  <c r="I297" i="4" s="1"/>
  <c r="D298" i="4" l="1"/>
  <c r="J297" i="4"/>
  <c r="K297" i="4" s="1"/>
  <c r="B298" i="4"/>
  <c r="E298" i="4"/>
  <c r="C298" i="4" l="1"/>
  <c r="L298" i="4"/>
  <c r="F298" i="4" s="1"/>
  <c r="G298" i="4" s="1"/>
  <c r="H298" i="4" s="1"/>
  <c r="I298" i="4" s="1"/>
  <c r="J298" i="4" l="1"/>
  <c r="K298" i="4" s="1"/>
  <c r="E299" i="4"/>
  <c r="D299" i="4"/>
  <c r="B299" i="4"/>
  <c r="C299" i="4" l="1"/>
  <c r="L299" i="4"/>
  <c r="F299" i="4" s="1"/>
  <c r="G299" i="4" s="1"/>
  <c r="H299" i="4" s="1"/>
  <c r="I299" i="4" s="1"/>
  <c r="D300" i="4" l="1"/>
  <c r="J299" i="4"/>
  <c r="K299" i="4" s="1"/>
  <c r="B300" i="4"/>
  <c r="E300" i="4"/>
  <c r="C300" i="4" l="1"/>
  <c r="L300" i="4"/>
  <c r="F300" i="4" s="1"/>
  <c r="G300" i="4" s="1"/>
  <c r="H300" i="4" s="1"/>
  <c r="I300" i="4" s="1"/>
  <c r="J300" i="4" l="1"/>
  <c r="K300" i="4" s="1"/>
  <c r="B301" i="4"/>
  <c r="E301" i="4"/>
  <c r="D301" i="4"/>
  <c r="C301" i="4" l="1"/>
  <c r="L301" i="4"/>
  <c r="F301" i="4" s="1"/>
  <c r="G301" i="4" s="1"/>
  <c r="H301" i="4" s="1"/>
  <c r="I301" i="4" s="1"/>
  <c r="D302" i="4" l="1"/>
  <c r="E302" i="4"/>
  <c r="J301" i="4"/>
  <c r="K301" i="4" s="1"/>
  <c r="B302" i="4"/>
  <c r="C302" i="4" l="1"/>
  <c r="L302" i="4"/>
  <c r="F302" i="4" s="1"/>
  <c r="G302" i="4" s="1"/>
  <c r="H302" i="4" s="1"/>
  <c r="I302" i="4" s="1"/>
  <c r="J302" i="4" l="1"/>
  <c r="K302" i="4" s="1"/>
  <c r="D303" i="4"/>
  <c r="B303" i="4"/>
  <c r="E303" i="4"/>
  <c r="L303" i="4" l="1"/>
  <c r="F303" i="4" s="1"/>
  <c r="G303" i="4" s="1"/>
  <c r="H303" i="4" s="1"/>
  <c r="I303" i="4" s="1"/>
  <c r="C303" i="4"/>
  <c r="D304" i="4" l="1"/>
  <c r="B304" i="4"/>
  <c r="E304" i="4"/>
  <c r="J303" i="4"/>
  <c r="K303" i="4" s="1"/>
  <c r="C304" i="4" l="1"/>
  <c r="L304" i="4"/>
  <c r="F304" i="4" s="1"/>
  <c r="G304" i="4" s="1"/>
  <c r="H304" i="4" s="1"/>
  <c r="I304" i="4" s="1"/>
  <c r="J304" i="4" l="1"/>
  <c r="K304" i="4" s="1"/>
  <c r="E305" i="4"/>
  <c r="D305" i="4"/>
  <c r="B305" i="4"/>
  <c r="L305" i="4" l="1"/>
  <c r="F305" i="4" s="1"/>
  <c r="G305" i="4" s="1"/>
  <c r="H305" i="4" s="1"/>
  <c r="I305" i="4" s="1"/>
  <c r="C305" i="4"/>
  <c r="D306" i="4" l="1"/>
  <c r="E306" i="4"/>
  <c r="B306" i="4"/>
  <c r="J305" i="4"/>
  <c r="K305" i="4" s="1"/>
  <c r="L306" i="4" l="1"/>
  <c r="F306" i="4" s="1"/>
  <c r="G306" i="4" s="1"/>
  <c r="H306" i="4" s="1"/>
  <c r="I306" i="4" s="1"/>
  <c r="C306" i="4"/>
  <c r="J306" i="4" l="1"/>
  <c r="K306" i="4" s="1"/>
  <c r="B307" i="4"/>
  <c r="D307" i="4"/>
  <c r="E307" i="4"/>
  <c r="C307" i="4" l="1"/>
  <c r="L307" i="4"/>
  <c r="F307" i="4" s="1"/>
  <c r="G307" i="4" s="1"/>
  <c r="H307" i="4" s="1"/>
  <c r="I307" i="4" s="1"/>
  <c r="D308" i="4" l="1"/>
  <c r="J307" i="4"/>
  <c r="K307" i="4" s="1"/>
  <c r="E308" i="4"/>
  <c r="B308" i="4"/>
  <c r="L308" i="4" l="1"/>
  <c r="F308" i="4" s="1"/>
  <c r="G308" i="4" s="1"/>
  <c r="H308" i="4" s="1"/>
  <c r="I308" i="4" s="1"/>
  <c r="C308" i="4"/>
  <c r="J308" i="4" l="1"/>
  <c r="K308" i="4" s="1"/>
  <c r="E309" i="4"/>
  <c r="B309" i="4"/>
  <c r="D309" i="4"/>
  <c r="C309" i="4" l="1"/>
  <c r="L309" i="4"/>
  <c r="F309" i="4" s="1"/>
  <c r="G309" i="4" s="1"/>
  <c r="H309" i="4" s="1"/>
  <c r="I309" i="4" s="1"/>
  <c r="D310" i="4" l="1"/>
  <c r="J309" i="4"/>
  <c r="K309" i="4" s="1"/>
  <c r="B310" i="4"/>
  <c r="E310" i="4"/>
  <c r="L310" i="4" l="1"/>
  <c r="F310" i="4" s="1"/>
  <c r="G310" i="4" s="1"/>
  <c r="H310" i="4" s="1"/>
  <c r="I310" i="4" s="1"/>
  <c r="C310" i="4"/>
  <c r="J310" i="4" l="1"/>
  <c r="K310" i="4" s="1"/>
  <c r="B311" i="4"/>
  <c r="D311" i="4"/>
  <c r="E311" i="4"/>
  <c r="L311" i="4" l="1"/>
  <c r="F311" i="4" s="1"/>
  <c r="G311" i="4" s="1"/>
  <c r="H311" i="4" s="1"/>
  <c r="I311" i="4" s="1"/>
  <c r="C311" i="4"/>
  <c r="B312" i="4" l="1"/>
  <c r="J311" i="4"/>
  <c r="K311" i="4" s="1"/>
  <c r="D312" i="4"/>
  <c r="E312" i="4"/>
  <c r="C312" i="4" l="1"/>
  <c r="L312" i="4"/>
  <c r="F312" i="4" s="1"/>
  <c r="G312" i="4" s="1"/>
  <c r="H312" i="4" s="1"/>
  <c r="I312" i="4" s="1"/>
  <c r="B313" i="4" l="1"/>
  <c r="J312" i="4"/>
  <c r="K312" i="4" s="1"/>
  <c r="D313" i="4"/>
  <c r="E313" i="4"/>
  <c r="L313" i="4" l="1"/>
  <c r="F313" i="4" s="1"/>
  <c r="G313" i="4" s="1"/>
  <c r="H313" i="4" s="1"/>
  <c r="I313" i="4" s="1"/>
  <c r="C313" i="4"/>
  <c r="E314" i="4" l="1"/>
  <c r="J313" i="4"/>
  <c r="K313" i="4" s="1"/>
  <c r="B314" i="4"/>
  <c r="D314" i="4"/>
  <c r="C314" i="4" l="1"/>
  <c r="L314" i="4"/>
  <c r="F314" i="4" s="1"/>
  <c r="G314" i="4" s="1"/>
  <c r="H314" i="4" s="1"/>
  <c r="I314" i="4" s="1"/>
  <c r="B315" i="4" l="1"/>
  <c r="E315" i="4"/>
  <c r="J314" i="4"/>
  <c r="K314" i="4" s="1"/>
  <c r="D315" i="4"/>
  <c r="L315" i="4" l="1"/>
  <c r="F315" i="4" s="1"/>
  <c r="G315" i="4" s="1"/>
  <c r="H315" i="4" s="1"/>
  <c r="I315" i="4" s="1"/>
  <c r="C315" i="4"/>
  <c r="D316" i="4" l="1"/>
  <c r="E316" i="4"/>
  <c r="J315" i="4"/>
  <c r="K315" i="4" s="1"/>
  <c r="B316" i="4"/>
  <c r="L316" i="4" l="1"/>
  <c r="F316" i="4" s="1"/>
  <c r="G316" i="4" s="1"/>
  <c r="H316" i="4" s="1"/>
  <c r="I316" i="4" s="1"/>
  <c r="C316" i="4"/>
  <c r="B317" i="4" l="1"/>
  <c r="D317" i="4"/>
  <c r="E317" i="4"/>
  <c r="J316" i="4"/>
  <c r="K316" i="4" s="1"/>
  <c r="L317" i="4" l="1"/>
  <c r="F317" i="4" s="1"/>
  <c r="G317" i="4" s="1"/>
  <c r="H317" i="4" s="1"/>
  <c r="I317" i="4" s="1"/>
  <c r="C317" i="4"/>
  <c r="J317" i="4" l="1"/>
  <c r="K317" i="4" s="1"/>
  <c r="B318" i="4"/>
  <c r="D318" i="4"/>
  <c r="E318" i="4"/>
  <c r="C318" i="4" l="1"/>
  <c r="L318" i="4"/>
  <c r="F318" i="4" s="1"/>
  <c r="G318" i="4" s="1"/>
  <c r="H318" i="4" s="1"/>
  <c r="I318" i="4" s="1"/>
  <c r="B319" i="4" l="1"/>
  <c r="J318" i="4"/>
  <c r="K318" i="4" s="1"/>
  <c r="D319" i="4"/>
  <c r="E319" i="4"/>
  <c r="L319" i="4" l="1"/>
  <c r="F319" i="4" s="1"/>
  <c r="G319" i="4" s="1"/>
  <c r="H319" i="4" s="1"/>
  <c r="I319" i="4" s="1"/>
  <c r="C319" i="4"/>
  <c r="E320" i="4" l="1"/>
  <c r="J319" i="4"/>
  <c r="K319" i="4" s="1"/>
  <c r="B320" i="4"/>
  <c r="D320" i="4"/>
  <c r="C320" i="4" l="1"/>
  <c r="L320" i="4"/>
  <c r="F320" i="4" s="1"/>
  <c r="G320" i="4" s="1"/>
  <c r="H320" i="4" s="1"/>
  <c r="I320" i="4" s="1"/>
  <c r="B321" i="4" l="1"/>
  <c r="D321" i="4"/>
  <c r="E321" i="4"/>
  <c r="J320" i="4"/>
  <c r="K320" i="4" s="1"/>
  <c r="L321" i="4" l="1"/>
  <c r="F321" i="4" s="1"/>
  <c r="G321" i="4" s="1"/>
  <c r="H321" i="4" s="1"/>
  <c r="I321" i="4" s="1"/>
  <c r="C321" i="4"/>
  <c r="D322" i="4" l="1"/>
  <c r="E322" i="4"/>
  <c r="J321" i="4"/>
  <c r="K321" i="4" s="1"/>
  <c r="B322" i="4"/>
  <c r="C322" i="4" l="1"/>
  <c r="L322" i="4"/>
  <c r="F322" i="4" s="1"/>
  <c r="G322" i="4" s="1"/>
  <c r="H322" i="4" s="1"/>
  <c r="I322" i="4" s="1"/>
  <c r="B323" i="4" l="1"/>
  <c r="J322" i="4"/>
  <c r="K322" i="4" s="1"/>
  <c r="D323" i="4"/>
  <c r="E323" i="4"/>
  <c r="L323" i="4" l="1"/>
  <c r="F323" i="4" s="1"/>
  <c r="G323" i="4" s="1"/>
  <c r="H323" i="4" s="1"/>
  <c r="I323" i="4" s="1"/>
  <c r="C323" i="4"/>
  <c r="J323" i="4" l="1"/>
  <c r="K323" i="4" s="1"/>
  <c r="B324" i="4"/>
  <c r="D324" i="4"/>
  <c r="E324" i="4"/>
  <c r="C324" i="4" l="1"/>
  <c r="L324" i="4"/>
  <c r="F324" i="4" s="1"/>
  <c r="G324" i="4" s="1"/>
  <c r="H324" i="4" s="1"/>
  <c r="I324" i="4" s="1"/>
  <c r="E325" i="4" l="1"/>
  <c r="J324" i="4"/>
  <c r="K324" i="4" s="1"/>
  <c r="B325" i="4"/>
  <c r="D325" i="4"/>
  <c r="L325" i="4" l="1"/>
  <c r="F325" i="4" s="1"/>
  <c r="G325" i="4" s="1"/>
  <c r="H325" i="4" s="1"/>
  <c r="I325" i="4" s="1"/>
  <c r="C325" i="4"/>
  <c r="D326" i="4" l="1"/>
  <c r="E326" i="4"/>
  <c r="J325" i="4"/>
  <c r="K325" i="4" s="1"/>
  <c r="B326" i="4"/>
  <c r="C326" i="4" l="1"/>
  <c r="L326" i="4"/>
  <c r="F326" i="4" s="1"/>
  <c r="G326" i="4" s="1"/>
  <c r="H326" i="4" s="1"/>
  <c r="I326" i="4" s="1"/>
  <c r="J326" i="4" l="1"/>
  <c r="K326" i="4" s="1"/>
  <c r="B327" i="4"/>
  <c r="D327" i="4"/>
  <c r="E327" i="4"/>
  <c r="L327" i="4" l="1"/>
  <c r="F327" i="4" s="1"/>
  <c r="G327" i="4" s="1"/>
  <c r="H327" i="4" s="1"/>
  <c r="I327" i="4" s="1"/>
  <c r="C327" i="4"/>
  <c r="E328" i="4" l="1"/>
  <c r="J327" i="4"/>
  <c r="K327" i="4" s="1"/>
  <c r="B328" i="4"/>
  <c r="D328" i="4"/>
  <c r="C328" i="4" l="1"/>
  <c r="L328" i="4"/>
  <c r="F328" i="4" s="1"/>
  <c r="G328" i="4" s="1"/>
  <c r="H328" i="4" s="1"/>
  <c r="I328" i="4" s="1"/>
  <c r="D329" i="4" l="1"/>
  <c r="E329" i="4"/>
  <c r="J328" i="4"/>
  <c r="K328" i="4" s="1"/>
  <c r="B329" i="4"/>
  <c r="L329" i="4" l="1"/>
  <c r="F329" i="4" s="1"/>
  <c r="G329" i="4" s="1"/>
  <c r="H329" i="4" s="1"/>
  <c r="I329" i="4" s="1"/>
  <c r="C329" i="4"/>
  <c r="J329" i="4" l="1"/>
  <c r="K329" i="4" s="1"/>
  <c r="B330" i="4"/>
  <c r="D330" i="4"/>
  <c r="E330" i="4"/>
  <c r="C330" i="4" l="1"/>
  <c r="L330" i="4"/>
  <c r="F330" i="4" s="1"/>
  <c r="G330" i="4" s="1"/>
  <c r="H330" i="4" s="1"/>
  <c r="I330" i="4" s="1"/>
  <c r="E331" i="4" l="1"/>
  <c r="J330" i="4"/>
  <c r="K330" i="4" s="1"/>
  <c r="B331" i="4"/>
  <c r="D331" i="4"/>
  <c r="L331" i="4" l="1"/>
  <c r="F331" i="4" s="1"/>
  <c r="G331" i="4" s="1"/>
  <c r="H331" i="4" s="1"/>
  <c r="I331" i="4" s="1"/>
  <c r="C331" i="4"/>
  <c r="D332" i="4" l="1"/>
  <c r="E332" i="4"/>
  <c r="J331" i="4"/>
  <c r="K331" i="4" s="1"/>
  <c r="B332" i="4"/>
  <c r="L332" i="4" l="1"/>
  <c r="F332" i="4" s="1"/>
  <c r="G332" i="4" s="1"/>
  <c r="H332" i="4" s="1"/>
  <c r="I332" i="4" s="1"/>
  <c r="C332" i="4"/>
  <c r="B333" i="4" l="1"/>
  <c r="D333" i="4"/>
  <c r="E333" i="4"/>
  <c r="J332" i="4"/>
  <c r="K332" i="4" s="1"/>
  <c r="L333" i="4" l="1"/>
  <c r="F333" i="4" s="1"/>
  <c r="G333" i="4" s="1"/>
  <c r="H333" i="4" s="1"/>
  <c r="I333" i="4" s="1"/>
  <c r="C333" i="4"/>
  <c r="E334" i="4" l="1"/>
  <c r="J333" i="4"/>
  <c r="K333" i="4" s="1"/>
  <c r="B334" i="4"/>
  <c r="D334" i="4"/>
  <c r="C334" i="4" l="1"/>
  <c r="L334" i="4"/>
  <c r="F334" i="4" s="1"/>
  <c r="G334" i="4" s="1"/>
  <c r="H334" i="4" s="1"/>
  <c r="I334" i="4" s="1"/>
  <c r="D335" i="4" l="1"/>
  <c r="E335" i="4"/>
  <c r="J334" i="4"/>
  <c r="K334" i="4" s="1"/>
  <c r="B335" i="4"/>
  <c r="L335" i="4" l="1"/>
  <c r="F335" i="4" s="1"/>
  <c r="G335" i="4" s="1"/>
  <c r="H335" i="4" s="1"/>
  <c r="I335" i="4" s="1"/>
  <c r="C335" i="4"/>
  <c r="B336" i="4" l="1"/>
  <c r="D336" i="4"/>
  <c r="E336" i="4"/>
  <c r="J335" i="4"/>
  <c r="K335" i="4" s="1"/>
  <c r="C336" i="4" l="1"/>
  <c r="L336" i="4"/>
  <c r="F336" i="4" s="1"/>
  <c r="G336" i="4" s="1"/>
  <c r="H336" i="4" s="1"/>
  <c r="I336" i="4" s="1"/>
  <c r="E337" i="4" l="1"/>
  <c r="J336" i="4"/>
  <c r="K336" i="4" s="1"/>
  <c r="B337" i="4"/>
  <c r="D337" i="4"/>
  <c r="C337" i="4" l="1"/>
  <c r="L337" i="4"/>
  <c r="F337" i="4" s="1"/>
  <c r="G337" i="4" s="1"/>
  <c r="H337" i="4" s="1"/>
  <c r="I337" i="4" s="1"/>
  <c r="B338" i="4" l="1"/>
  <c r="D338" i="4"/>
  <c r="E338" i="4"/>
  <c r="J337" i="4"/>
  <c r="K337" i="4" s="1"/>
  <c r="C338" i="4" l="1"/>
  <c r="L338" i="4"/>
  <c r="F338" i="4" s="1"/>
  <c r="G338" i="4" s="1"/>
  <c r="H338" i="4" s="1"/>
  <c r="I338" i="4" s="1"/>
  <c r="E339" i="4" l="1"/>
  <c r="J338" i="4"/>
  <c r="K338" i="4" s="1"/>
  <c r="B339" i="4"/>
  <c r="D339" i="4"/>
  <c r="C339" i="4" l="1"/>
  <c r="L339" i="4"/>
  <c r="F339" i="4" s="1"/>
  <c r="G339" i="4" s="1"/>
  <c r="H339" i="4" s="1"/>
  <c r="I339" i="4" s="1"/>
  <c r="B340" i="4" l="1"/>
  <c r="D340" i="4"/>
  <c r="E340" i="4"/>
  <c r="J339" i="4"/>
  <c r="K339" i="4" s="1"/>
  <c r="C340" i="4" l="1"/>
  <c r="L340" i="4"/>
  <c r="F340" i="4" s="1"/>
  <c r="G340" i="4" s="1"/>
  <c r="H340" i="4" s="1"/>
  <c r="I340" i="4" s="1"/>
  <c r="E341" i="4" l="1"/>
  <c r="J340" i="4"/>
  <c r="K340" i="4" s="1"/>
  <c r="B341" i="4"/>
  <c r="D341" i="4"/>
  <c r="C341" i="4" l="1"/>
  <c r="L341" i="4"/>
  <c r="F341" i="4" s="1"/>
  <c r="G341" i="4" s="1"/>
  <c r="H341" i="4" s="1"/>
  <c r="I341" i="4" s="1"/>
  <c r="B342" i="4" l="1"/>
  <c r="D342" i="4"/>
  <c r="E342" i="4"/>
  <c r="J341" i="4"/>
  <c r="K341" i="4" s="1"/>
  <c r="C342" i="4" l="1"/>
  <c r="L342" i="4"/>
  <c r="F342" i="4" s="1"/>
  <c r="G342" i="4" s="1"/>
  <c r="H342" i="4" s="1"/>
  <c r="I342" i="4" s="1"/>
  <c r="E343" i="4" l="1"/>
  <c r="J342" i="4"/>
  <c r="K342" i="4" s="1"/>
  <c r="B343" i="4"/>
  <c r="D343" i="4"/>
  <c r="C343" i="4" l="1"/>
  <c r="L343" i="4"/>
  <c r="F343" i="4" s="1"/>
  <c r="G343" i="4" s="1"/>
  <c r="H343" i="4" s="1"/>
  <c r="I343" i="4" s="1"/>
  <c r="B344" i="4" l="1"/>
  <c r="E344" i="4"/>
  <c r="J343" i="4"/>
  <c r="K343" i="4" s="1"/>
  <c r="D344" i="4"/>
  <c r="C344" i="4" l="1"/>
  <c r="L344" i="4"/>
  <c r="F344" i="4" s="1"/>
  <c r="G344" i="4" s="1"/>
  <c r="H344" i="4" s="1"/>
  <c r="I344" i="4" s="1"/>
  <c r="E345" i="4" l="1"/>
  <c r="D345" i="4"/>
  <c r="J344" i="4"/>
  <c r="K344" i="4" s="1"/>
  <c r="B345" i="4"/>
  <c r="C345" i="4" l="1"/>
  <c r="L345" i="4"/>
  <c r="F345" i="4" s="1"/>
  <c r="G345" i="4" s="1"/>
  <c r="H345" i="4" s="1"/>
  <c r="I345" i="4" s="1"/>
  <c r="B346" i="4" l="1"/>
  <c r="E346" i="4"/>
  <c r="J345" i="4"/>
  <c r="K345" i="4" s="1"/>
  <c r="D346" i="4"/>
  <c r="C346" i="4" l="1"/>
  <c r="L346" i="4"/>
  <c r="F346" i="4" s="1"/>
  <c r="G346" i="4" s="1"/>
  <c r="H346" i="4" s="1"/>
  <c r="I346" i="4" s="1"/>
  <c r="E347" i="4" l="1"/>
  <c r="D347" i="4"/>
  <c r="J346" i="4"/>
  <c r="K346" i="4" s="1"/>
  <c r="B347" i="4"/>
  <c r="C347" i="4" l="1"/>
  <c r="L347" i="4"/>
  <c r="F347" i="4" s="1"/>
  <c r="G347" i="4" s="1"/>
  <c r="H347" i="4" s="1"/>
  <c r="I347" i="4" s="1"/>
  <c r="B348" i="4" l="1"/>
  <c r="E348" i="4"/>
  <c r="J347" i="4"/>
  <c r="K347" i="4" s="1"/>
  <c r="D348" i="4"/>
  <c r="C348" i="4" l="1"/>
  <c r="L348" i="4"/>
  <c r="F348" i="4" s="1"/>
  <c r="G348" i="4" s="1"/>
  <c r="H348" i="4" s="1"/>
  <c r="I348" i="4" s="1"/>
  <c r="E349" i="4" l="1"/>
  <c r="D349" i="4"/>
  <c r="J348" i="4"/>
  <c r="K348" i="4" s="1"/>
  <c r="B349" i="4"/>
  <c r="C349" i="4" l="1"/>
  <c r="L349" i="4"/>
  <c r="F349" i="4" s="1"/>
  <c r="G349" i="4" s="1"/>
  <c r="H349" i="4" s="1"/>
  <c r="I349" i="4" s="1"/>
  <c r="E350" i="4" l="1"/>
  <c r="J349" i="4"/>
  <c r="K349" i="4" s="1"/>
  <c r="B350" i="4"/>
  <c r="D350" i="4"/>
  <c r="C350" i="4" l="1"/>
  <c r="L350" i="4"/>
  <c r="F350" i="4" s="1"/>
  <c r="G350" i="4" s="1"/>
  <c r="H350" i="4" s="1"/>
  <c r="I350" i="4" s="1"/>
  <c r="E351" i="4" l="1"/>
  <c r="D351" i="4"/>
  <c r="J350" i="4"/>
  <c r="K350" i="4" s="1"/>
  <c r="B351" i="4"/>
  <c r="C351" i="4" l="1"/>
  <c r="L351" i="4"/>
  <c r="F351" i="4" s="1"/>
  <c r="G351" i="4" s="1"/>
  <c r="H351" i="4" s="1"/>
  <c r="I351" i="4" s="1"/>
  <c r="E352" i="4" l="1"/>
  <c r="J351" i="4"/>
  <c r="K351" i="4" s="1"/>
  <c r="B352" i="4"/>
  <c r="D352" i="4"/>
  <c r="C352" i="4" l="1"/>
  <c r="L352" i="4"/>
  <c r="F352" i="4" s="1"/>
  <c r="G352" i="4" s="1"/>
  <c r="H352" i="4" s="1"/>
  <c r="I352" i="4" s="1"/>
  <c r="E353" i="4" l="1"/>
  <c r="D353" i="4"/>
  <c r="J352" i="4"/>
  <c r="K352" i="4" s="1"/>
  <c r="B353" i="4"/>
  <c r="C353" i="4" l="1"/>
  <c r="L353" i="4"/>
  <c r="F353" i="4" s="1"/>
  <c r="G353" i="4" s="1"/>
  <c r="H353" i="4" s="1"/>
  <c r="I353" i="4" s="1"/>
  <c r="E354" i="4" l="1"/>
  <c r="J353" i="4"/>
  <c r="K353" i="4" s="1"/>
  <c r="B354" i="4"/>
  <c r="D354" i="4"/>
  <c r="C354" i="4" l="1"/>
  <c r="L354" i="4"/>
  <c r="F354" i="4" s="1"/>
  <c r="G354" i="4" s="1"/>
  <c r="H354" i="4" s="1"/>
  <c r="I354" i="4" s="1"/>
  <c r="E355" i="4" l="1"/>
  <c r="D355" i="4"/>
  <c r="J354" i="4"/>
  <c r="K354" i="4" s="1"/>
  <c r="B355" i="4"/>
  <c r="C355" i="4" l="1"/>
  <c r="L355" i="4"/>
  <c r="F355" i="4" s="1"/>
  <c r="G355" i="4" s="1"/>
  <c r="H355" i="4" s="1"/>
  <c r="I355" i="4" s="1"/>
  <c r="E356" i="4" l="1"/>
  <c r="J355" i="4"/>
  <c r="K355" i="4" s="1"/>
  <c r="B356" i="4"/>
  <c r="D356" i="4"/>
  <c r="C356" i="4" l="1"/>
  <c r="L356" i="4"/>
  <c r="F356" i="4" s="1"/>
  <c r="G356" i="4" s="1"/>
  <c r="H356" i="4" s="1"/>
  <c r="I356" i="4" s="1"/>
  <c r="E357" i="4" l="1"/>
  <c r="D357" i="4"/>
  <c r="J356" i="4"/>
  <c r="K356" i="4" s="1"/>
  <c r="B357" i="4"/>
  <c r="C357" i="4" l="1"/>
  <c r="L357" i="4"/>
  <c r="F357" i="4" s="1"/>
  <c r="G357" i="4" s="1"/>
  <c r="H357" i="4" s="1"/>
  <c r="I357" i="4" s="1"/>
  <c r="E358" i="4" l="1"/>
  <c r="J357" i="4"/>
  <c r="K357" i="4" s="1"/>
  <c r="B358" i="4"/>
  <c r="D358" i="4"/>
  <c r="C358" i="4" l="1"/>
  <c r="L358" i="4"/>
  <c r="F358" i="4" s="1"/>
  <c r="G358" i="4" s="1"/>
  <c r="H358" i="4" s="1"/>
  <c r="I358" i="4" s="1"/>
  <c r="E359" i="4" l="1"/>
  <c r="D359" i="4"/>
  <c r="J358" i="4"/>
  <c r="K358" i="4" s="1"/>
  <c r="B359" i="4"/>
  <c r="C359" i="4" l="1"/>
  <c r="L359" i="4"/>
  <c r="F359" i="4" s="1"/>
  <c r="G359" i="4" s="1"/>
  <c r="H359" i="4" s="1"/>
  <c r="I359" i="4" s="1"/>
  <c r="E360" i="4" l="1"/>
  <c r="J359" i="4"/>
  <c r="K359" i="4" s="1"/>
  <c r="B360" i="4"/>
  <c r="D360" i="4"/>
  <c r="C360" i="4" l="1"/>
  <c r="L360" i="4"/>
  <c r="F360" i="4" s="1"/>
  <c r="G360" i="4" s="1"/>
  <c r="H360" i="4" s="1"/>
  <c r="I360" i="4" s="1"/>
  <c r="E361" i="4" l="1"/>
  <c r="D361" i="4"/>
  <c r="J360" i="4"/>
  <c r="K360" i="4" s="1"/>
  <c r="B361" i="4"/>
  <c r="C361" i="4" l="1"/>
  <c r="L361" i="4"/>
  <c r="F361" i="4" s="1"/>
  <c r="G361" i="4" s="1"/>
  <c r="H361" i="4" s="1"/>
  <c r="I361" i="4" s="1"/>
  <c r="E362" i="4" l="1"/>
  <c r="J361" i="4"/>
  <c r="K361" i="4" s="1"/>
  <c r="B362" i="4"/>
  <c r="D362" i="4"/>
  <c r="C362" i="4" l="1"/>
  <c r="L362" i="4"/>
  <c r="F362" i="4" s="1"/>
  <c r="G362" i="4" s="1"/>
  <c r="H362" i="4" s="1"/>
  <c r="I362" i="4" s="1"/>
  <c r="E363" i="4" l="1"/>
  <c r="D363" i="4"/>
  <c r="J362" i="4"/>
  <c r="K362" i="4" s="1"/>
  <c r="B363" i="4"/>
  <c r="C363" i="4" l="1"/>
  <c r="L363" i="4"/>
  <c r="F363" i="4" s="1"/>
  <c r="G363" i="4" s="1"/>
  <c r="H363" i="4" s="1"/>
  <c r="I363" i="4" s="1"/>
  <c r="J363" i="4" l="1"/>
  <c r="K363" i="4" s="1"/>
  <c r="B364" i="4"/>
  <c r="D364" i="4"/>
  <c r="E364" i="4"/>
  <c r="C364" i="4" l="1"/>
  <c r="L364" i="4"/>
  <c r="F364" i="4" s="1"/>
  <c r="G364" i="4" s="1"/>
  <c r="H364" i="4" s="1"/>
  <c r="I364" i="4" s="1"/>
  <c r="E365" i="4" l="1"/>
  <c r="D365" i="4"/>
  <c r="J364" i="4"/>
  <c r="K364" i="4" s="1"/>
  <c r="B365" i="4"/>
  <c r="C365" i="4" l="1"/>
  <c r="L365" i="4"/>
  <c r="F365" i="4" s="1"/>
  <c r="G365" i="4" s="1"/>
  <c r="H365" i="4" s="1"/>
  <c r="I365" i="4" s="1"/>
  <c r="J365" i="4" l="1"/>
  <c r="K365" i="4" s="1"/>
  <c r="B366" i="4"/>
  <c r="D366" i="4"/>
  <c r="E366" i="4"/>
  <c r="C366" i="4" l="1"/>
  <c r="L366" i="4"/>
  <c r="F366" i="4" s="1"/>
  <c r="G366" i="4" s="1"/>
  <c r="H366" i="4" s="1"/>
  <c r="I366" i="4" s="1"/>
  <c r="E367" i="4" l="1"/>
  <c r="D367" i="4"/>
  <c r="B367" i="4"/>
  <c r="J366" i="4"/>
  <c r="K366" i="4" s="1"/>
  <c r="C367" i="4" l="1"/>
  <c r="L367" i="4"/>
  <c r="F367" i="4" s="1"/>
  <c r="G367" i="4" s="1"/>
  <c r="H367" i="4" s="1"/>
  <c r="I367" i="4" s="1"/>
  <c r="J367" i="4" l="1"/>
  <c r="K367" i="4" s="1"/>
  <c r="B368" i="4"/>
  <c r="D368" i="4"/>
  <c r="E368" i="4"/>
  <c r="C368" i="4" l="1"/>
  <c r="L368" i="4"/>
  <c r="F368" i="4" s="1"/>
  <c r="G368" i="4" s="1"/>
  <c r="H368" i="4" s="1"/>
  <c r="I368" i="4" s="1"/>
  <c r="E369" i="4" l="1"/>
  <c r="D369" i="4"/>
  <c r="J368" i="4"/>
  <c r="K368" i="4" s="1"/>
  <c r="B369" i="4"/>
  <c r="C369" i="4" l="1"/>
  <c r="L369" i="4"/>
  <c r="F369" i="4" s="1"/>
  <c r="G369" i="4" s="1"/>
  <c r="H369" i="4" s="1"/>
  <c r="I369" i="4" s="1"/>
  <c r="J369" i="4" l="1"/>
  <c r="K369" i="4" s="1"/>
  <c r="D370" i="4"/>
  <c r="E370" i="4"/>
  <c r="B370" i="4"/>
  <c r="C370" i="4" l="1"/>
  <c r="L370" i="4"/>
  <c r="F370" i="4" s="1"/>
  <c r="G370" i="4" s="1"/>
  <c r="H370" i="4" s="1"/>
  <c r="I370" i="4" s="1"/>
  <c r="E371" i="4" l="1"/>
  <c r="D371" i="4"/>
  <c r="J370" i="4"/>
  <c r="K370" i="4" s="1"/>
  <c r="B371" i="4"/>
  <c r="L371" i="4" l="1"/>
  <c r="F371" i="4" s="1"/>
  <c r="G371" i="4" s="1"/>
  <c r="H371" i="4" s="1"/>
  <c r="I371" i="4" s="1"/>
  <c r="C371" i="4"/>
  <c r="J371" i="4" l="1"/>
  <c r="K371" i="4" s="1"/>
  <c r="D372" i="4"/>
  <c r="E372" i="4"/>
  <c r="B372" i="4"/>
  <c r="L372" i="4" l="1"/>
  <c r="F372" i="4" s="1"/>
  <c r="G372" i="4" s="1"/>
  <c r="H372" i="4" s="1"/>
  <c r="I372" i="4" s="1"/>
  <c r="C372" i="4"/>
  <c r="D373" i="4" l="1"/>
  <c r="E373" i="4"/>
  <c r="J372" i="4"/>
  <c r="K372" i="4" s="1"/>
  <c r="B373" i="4"/>
  <c r="C373" i="4" l="1"/>
  <c r="L373" i="4"/>
  <c r="F373" i="4" s="1"/>
  <c r="G373" i="4" s="1"/>
  <c r="H373" i="4" s="1"/>
  <c r="I373" i="4" s="1"/>
  <c r="J373" i="4" l="1"/>
  <c r="K373" i="4" s="1"/>
  <c r="B374" i="4"/>
  <c r="D374" i="4"/>
  <c r="E374" i="4"/>
  <c r="L374" i="4" l="1"/>
  <c r="F374" i="4" s="1"/>
  <c r="G374" i="4" s="1"/>
  <c r="H374" i="4" s="1"/>
  <c r="I374" i="4" s="1"/>
  <c r="C374" i="4"/>
  <c r="J374" i="4" l="1"/>
  <c r="K374" i="4" s="1"/>
  <c r="B375" i="4"/>
  <c r="D375" i="4"/>
  <c r="E375" i="4"/>
  <c r="C375" i="4" l="1"/>
  <c r="L375" i="4"/>
  <c r="F375" i="4" s="1"/>
  <c r="G375" i="4" s="1"/>
  <c r="H375" i="4" s="1"/>
  <c r="I375" i="4" s="1"/>
  <c r="E376" i="4" l="1"/>
  <c r="J375" i="4"/>
  <c r="K375" i="4" s="1"/>
  <c r="B376" i="4"/>
  <c r="D376" i="4"/>
  <c r="L376" i="4" l="1"/>
  <c r="F376" i="4" s="1"/>
  <c r="G376" i="4" s="1"/>
  <c r="H376" i="4" s="1"/>
  <c r="I376" i="4" s="1"/>
  <c r="C376" i="4"/>
  <c r="D377" i="4" l="1"/>
  <c r="E377" i="4"/>
  <c r="J376" i="4"/>
  <c r="K376" i="4" s="1"/>
  <c r="B377" i="4"/>
  <c r="C377" i="4" l="1"/>
  <c r="L377" i="4"/>
  <c r="F377" i="4" s="1"/>
  <c r="G377" i="4" s="1"/>
  <c r="H377" i="4" s="1"/>
  <c r="I377" i="4" s="1"/>
  <c r="J377" i="4" l="1"/>
  <c r="K377" i="4" s="1"/>
  <c r="B378" i="4"/>
  <c r="D378" i="4"/>
  <c r="E378" i="4"/>
  <c r="L378" i="4" l="1"/>
  <c r="F378" i="4" s="1"/>
  <c r="G378" i="4" s="1"/>
  <c r="H378" i="4" s="1"/>
  <c r="I378" i="4" s="1"/>
  <c r="C378" i="4"/>
  <c r="E379" i="4" l="1"/>
  <c r="J378" i="4"/>
  <c r="K378" i="4" s="1"/>
  <c r="B379" i="4"/>
  <c r="D379" i="4"/>
  <c r="C379" i="4" l="1"/>
  <c r="L379" i="4"/>
  <c r="F379" i="4" s="1"/>
  <c r="G379" i="4" s="1"/>
  <c r="H379" i="4" s="1"/>
  <c r="I379" i="4" s="1"/>
  <c r="D380" i="4" l="1"/>
  <c r="E380" i="4"/>
  <c r="J379" i="4"/>
  <c r="K379" i="4" s="1"/>
  <c r="B380" i="4"/>
  <c r="L380" i="4" l="1"/>
  <c r="F380" i="4" s="1"/>
  <c r="G380" i="4" s="1"/>
  <c r="H380" i="4" s="1"/>
  <c r="I380" i="4" s="1"/>
  <c r="C380" i="4"/>
  <c r="J380" i="4" l="1"/>
  <c r="K380" i="4" s="1"/>
  <c r="B381" i="4"/>
  <c r="D381" i="4"/>
  <c r="E381" i="4"/>
  <c r="L381" i="4" l="1"/>
  <c r="F381" i="4" s="1"/>
  <c r="G381" i="4" s="1"/>
  <c r="H381" i="4" s="1"/>
  <c r="I381" i="4" s="1"/>
  <c r="C381" i="4"/>
  <c r="E382" i="4" l="1"/>
  <c r="B382" i="4"/>
  <c r="D382" i="4"/>
  <c r="J381" i="4"/>
  <c r="K381" i="4" s="1"/>
  <c r="L382" i="4" l="1"/>
  <c r="F382" i="4" s="1"/>
  <c r="G382" i="4" s="1"/>
  <c r="H382" i="4" s="1"/>
  <c r="I382" i="4" s="1"/>
  <c r="C382" i="4"/>
  <c r="D383" i="4" l="1"/>
  <c r="E383" i="4"/>
  <c r="J382" i="4"/>
  <c r="K382" i="4" s="1"/>
  <c r="B383" i="4"/>
  <c r="L383" i="4" l="1"/>
  <c r="F383" i="4" s="1"/>
  <c r="G383" i="4" s="1"/>
  <c r="H383" i="4" s="1"/>
  <c r="I383" i="4" s="1"/>
  <c r="C383" i="4"/>
  <c r="B384" i="4" l="1"/>
  <c r="D384" i="4"/>
  <c r="E384" i="4"/>
  <c r="J383" i="4"/>
  <c r="K383" i="4" s="1"/>
  <c r="L384" i="4" l="1"/>
  <c r="F384" i="4" s="1"/>
  <c r="G384" i="4" s="1"/>
  <c r="H384" i="4" s="1"/>
  <c r="I384" i="4" s="1"/>
  <c r="C384" i="4"/>
  <c r="E385" i="4" l="1"/>
  <c r="B385" i="4"/>
  <c r="D385" i="4"/>
  <c r="J384" i="4"/>
  <c r="K384" i="4" s="1"/>
  <c r="C385" i="4" l="1"/>
  <c r="L385" i="4"/>
  <c r="F385" i="4" s="1"/>
  <c r="G385" i="4" s="1"/>
  <c r="H385" i="4" s="1"/>
  <c r="I385" i="4" s="1"/>
  <c r="D386" i="4" l="1"/>
  <c r="J385" i="4"/>
  <c r="K385" i="4" s="1"/>
  <c r="B386" i="4"/>
  <c r="E386" i="4"/>
  <c r="L386" i="4" l="1"/>
  <c r="F386" i="4" s="1"/>
  <c r="G386" i="4" s="1"/>
  <c r="H386" i="4" s="1"/>
  <c r="I386" i="4" s="1"/>
  <c r="C386" i="4"/>
  <c r="B387" i="4" l="1"/>
  <c r="E387" i="4"/>
  <c r="J386" i="4"/>
  <c r="K386" i="4" s="1"/>
  <c r="D387" i="4"/>
  <c r="C387" i="4" l="1"/>
  <c r="L387" i="4"/>
  <c r="F387" i="4" s="1"/>
  <c r="G387" i="4" s="1"/>
  <c r="H387" i="4" s="1"/>
  <c r="I387" i="4" s="1"/>
  <c r="J387" i="4" l="1"/>
  <c r="K387" i="4" s="1"/>
  <c r="B388" i="4"/>
  <c r="D388" i="4"/>
  <c r="E388" i="4"/>
  <c r="L388" i="4" l="1"/>
  <c r="F388" i="4" s="1"/>
  <c r="G388" i="4" s="1"/>
  <c r="H388" i="4" s="1"/>
  <c r="I388" i="4" s="1"/>
  <c r="C388" i="4"/>
  <c r="J388" i="4" l="1"/>
  <c r="K388" i="4" s="1"/>
  <c r="B389" i="4"/>
  <c r="E389" i="4"/>
  <c r="D389" i="4"/>
  <c r="L389" i="4" l="1"/>
  <c r="F389" i="4" s="1"/>
  <c r="G389" i="4" s="1"/>
  <c r="H389" i="4" s="1"/>
  <c r="I389" i="4" s="1"/>
  <c r="C389" i="4"/>
  <c r="B390" i="4" l="1"/>
  <c r="E390" i="4"/>
  <c r="J389" i="4"/>
  <c r="K389" i="4" s="1"/>
  <c r="D390" i="4"/>
  <c r="L390" i="4" l="1"/>
  <c r="F390" i="4" s="1"/>
  <c r="G390" i="4" s="1"/>
  <c r="H390" i="4" s="1"/>
  <c r="I390" i="4" s="1"/>
  <c r="C390" i="4"/>
  <c r="J390" i="4" l="1"/>
  <c r="K390" i="4" s="1"/>
  <c r="D391" i="4"/>
  <c r="E391" i="4"/>
  <c r="B391" i="4"/>
  <c r="C391" i="4" l="1"/>
  <c r="L391" i="4"/>
  <c r="F391" i="4" s="1"/>
  <c r="G391" i="4" s="1"/>
  <c r="H391" i="4" s="1"/>
  <c r="I391" i="4" s="1"/>
  <c r="E392" i="4" l="1"/>
  <c r="J391" i="4"/>
  <c r="K391" i="4" s="1"/>
  <c r="B392" i="4"/>
  <c r="D392" i="4"/>
  <c r="L392" i="4" l="1"/>
  <c r="F392" i="4" s="1"/>
  <c r="G392" i="4" s="1"/>
  <c r="H392" i="4" s="1"/>
  <c r="I392" i="4" s="1"/>
  <c r="C392" i="4"/>
  <c r="D393" i="4" l="1"/>
  <c r="E393" i="4"/>
  <c r="J392" i="4"/>
  <c r="K392" i="4" s="1"/>
  <c r="B393" i="4"/>
  <c r="C393" i="4" l="1"/>
  <c r="L393" i="4"/>
  <c r="F393" i="4" s="1"/>
  <c r="G393" i="4" s="1"/>
  <c r="H393" i="4" s="1"/>
  <c r="I393" i="4" s="1"/>
  <c r="J393" i="4" l="1"/>
  <c r="K393" i="4" s="1"/>
  <c r="D394" i="4"/>
  <c r="E394" i="4"/>
  <c r="B394" i="4"/>
  <c r="L394" i="4" l="1"/>
  <c r="F394" i="4" s="1"/>
  <c r="G394" i="4" s="1"/>
  <c r="H394" i="4" s="1"/>
  <c r="I394" i="4" s="1"/>
  <c r="C394" i="4"/>
  <c r="E395" i="4" l="1"/>
  <c r="J394" i="4"/>
  <c r="K394" i="4" s="1"/>
  <c r="B395" i="4"/>
  <c r="D395" i="4"/>
  <c r="C395" i="4" l="1"/>
  <c r="L395" i="4"/>
  <c r="F395" i="4" s="1"/>
  <c r="G395" i="4" s="1"/>
  <c r="H395" i="4" s="1"/>
  <c r="I395" i="4" s="1"/>
  <c r="D396" i="4" l="1"/>
  <c r="E396" i="4"/>
  <c r="J395" i="4"/>
  <c r="K395" i="4" s="1"/>
  <c r="B396" i="4"/>
  <c r="L396" i="4" l="1"/>
  <c r="F396" i="4" s="1"/>
  <c r="G396" i="4" s="1"/>
  <c r="H396" i="4" s="1"/>
  <c r="I396" i="4" s="1"/>
  <c r="C396" i="4"/>
  <c r="J396" i="4" l="1"/>
  <c r="K396" i="4" s="1"/>
  <c r="B397" i="4"/>
  <c r="D397" i="4"/>
  <c r="E397" i="4"/>
  <c r="L397" i="4" l="1"/>
  <c r="F397" i="4" s="1"/>
  <c r="G397" i="4" s="1"/>
  <c r="H397" i="4" s="1"/>
  <c r="I397" i="4" s="1"/>
  <c r="C397" i="4"/>
  <c r="B398" i="4" l="1"/>
  <c r="D398" i="4"/>
  <c r="E398" i="4"/>
  <c r="J397" i="4"/>
  <c r="K397" i="4" s="1"/>
  <c r="L398" i="4" l="1"/>
  <c r="F398" i="4" s="1"/>
  <c r="G398" i="4" s="1"/>
  <c r="H398" i="4" s="1"/>
  <c r="I398" i="4" s="1"/>
  <c r="C398" i="4"/>
  <c r="E399" i="4" l="1"/>
  <c r="J398" i="4"/>
  <c r="K398" i="4" s="1"/>
  <c r="B399" i="4"/>
  <c r="D399" i="4"/>
  <c r="L399" i="4" l="1"/>
  <c r="F399" i="4" s="1"/>
  <c r="G399" i="4" s="1"/>
  <c r="H399" i="4" s="1"/>
  <c r="I399" i="4" s="1"/>
  <c r="C399" i="4"/>
  <c r="B400" i="4" l="1"/>
  <c r="D400" i="4"/>
  <c r="E400" i="4"/>
  <c r="J399" i="4"/>
  <c r="K399" i="4" s="1"/>
  <c r="L400" i="4" l="1"/>
  <c r="F400" i="4" s="1"/>
  <c r="G400" i="4" s="1"/>
  <c r="H400" i="4" s="1"/>
  <c r="I400" i="4" s="1"/>
  <c r="C400" i="4"/>
  <c r="B401" i="4" l="1"/>
  <c r="D401" i="4"/>
  <c r="J400" i="4"/>
  <c r="K400" i="4" s="1"/>
  <c r="E401" i="4"/>
  <c r="C401" i="4" l="1"/>
  <c r="L401" i="4"/>
  <c r="F401" i="4" s="1"/>
  <c r="G401" i="4" s="1"/>
  <c r="H401" i="4" s="1"/>
  <c r="I401" i="4" s="1"/>
  <c r="J401" i="4" l="1"/>
  <c r="K401" i="4" s="1"/>
  <c r="B402" i="4"/>
  <c r="D402" i="4"/>
  <c r="E402" i="4"/>
  <c r="L402" i="4" l="1"/>
  <c r="F402" i="4" s="1"/>
  <c r="G402" i="4" s="1"/>
  <c r="H402" i="4" s="1"/>
  <c r="I402" i="4" s="1"/>
  <c r="C402" i="4"/>
  <c r="E403" i="4" l="1"/>
  <c r="D403" i="4"/>
  <c r="J402" i="4"/>
  <c r="K402" i="4" s="1"/>
  <c r="B403" i="4"/>
  <c r="C403" i="4" l="1"/>
  <c r="L403" i="4"/>
  <c r="F403" i="4" s="1"/>
  <c r="G403" i="4" s="1"/>
  <c r="H403" i="4" s="1"/>
  <c r="I403" i="4" s="1"/>
  <c r="J403" i="4" l="1"/>
  <c r="K403" i="4" s="1"/>
  <c r="B404" i="4"/>
  <c r="D404" i="4"/>
  <c r="E404" i="4"/>
  <c r="L404" i="4" l="1"/>
  <c r="F404" i="4" s="1"/>
  <c r="G404" i="4" s="1"/>
  <c r="H404" i="4" s="1"/>
  <c r="I404" i="4" s="1"/>
  <c r="C404" i="4"/>
  <c r="J404" i="4" l="1"/>
  <c r="K404" i="4" s="1"/>
  <c r="B405" i="4"/>
  <c r="D405" i="4"/>
  <c r="E405" i="4"/>
  <c r="C405" i="4" l="1"/>
  <c r="L405" i="4"/>
  <c r="F405" i="4" s="1"/>
  <c r="G405" i="4" s="1"/>
  <c r="H405" i="4" s="1"/>
  <c r="I405" i="4" s="1"/>
  <c r="E406" i="4" l="1"/>
  <c r="J405" i="4"/>
  <c r="K405" i="4" s="1"/>
  <c r="B406" i="4"/>
  <c r="D406" i="4"/>
  <c r="L406" i="4" l="1"/>
  <c r="F406" i="4" s="1"/>
  <c r="G406" i="4" s="1"/>
  <c r="H406" i="4" s="1"/>
  <c r="I406" i="4" s="1"/>
  <c r="C406" i="4"/>
  <c r="J406" i="4" l="1"/>
  <c r="K406" i="4" s="1"/>
  <c r="D407" i="4"/>
  <c r="B407" i="4"/>
  <c r="E407" i="4"/>
  <c r="C407" i="4" l="1"/>
  <c r="L407" i="4"/>
  <c r="F407" i="4" s="1"/>
  <c r="G407" i="4" s="1"/>
  <c r="H407" i="4" s="1"/>
  <c r="I407" i="4" s="1"/>
  <c r="E408" i="4" l="1"/>
  <c r="J407" i="4"/>
  <c r="K407" i="4" s="1"/>
  <c r="B408" i="4"/>
  <c r="D408" i="4"/>
  <c r="L408" i="4" l="1"/>
  <c r="F408" i="4" s="1"/>
  <c r="G408" i="4" s="1"/>
  <c r="H408" i="4" s="1"/>
  <c r="I408" i="4" s="1"/>
  <c r="C408" i="4"/>
  <c r="D409" i="4" l="1"/>
  <c r="E409" i="4"/>
  <c r="J408" i="4"/>
  <c r="K408" i="4" s="1"/>
  <c r="B409" i="4"/>
  <c r="C409" i="4" l="1"/>
  <c r="L409" i="4"/>
  <c r="F409" i="4" s="1"/>
  <c r="G409" i="4" s="1"/>
  <c r="H409" i="4" s="1"/>
  <c r="I409" i="4" s="1"/>
  <c r="D410" i="4" l="1"/>
  <c r="E410" i="4"/>
  <c r="J409" i="4"/>
  <c r="K409" i="4" s="1"/>
  <c r="B410" i="4"/>
  <c r="L410" i="4" l="1"/>
  <c r="F410" i="4" s="1"/>
  <c r="G410" i="4" s="1"/>
  <c r="H410" i="4" s="1"/>
  <c r="I410" i="4" s="1"/>
  <c r="C410" i="4"/>
  <c r="E411" i="4" l="1"/>
  <c r="J410" i="4"/>
  <c r="K410" i="4" s="1"/>
  <c r="B411" i="4"/>
  <c r="D411" i="4"/>
  <c r="C411" i="4" l="1"/>
  <c r="L411" i="4"/>
  <c r="F411" i="4" s="1"/>
  <c r="G411" i="4" s="1"/>
  <c r="H411" i="4" s="1"/>
  <c r="I411" i="4" s="1"/>
  <c r="D412" i="4" l="1"/>
  <c r="E412" i="4"/>
  <c r="J411" i="4"/>
  <c r="K411" i="4" s="1"/>
  <c r="B412" i="4"/>
  <c r="C412" i="4" l="1"/>
  <c r="L412" i="4"/>
  <c r="F412" i="4" s="1"/>
  <c r="G412" i="4" s="1"/>
  <c r="H412" i="4" s="1"/>
  <c r="I412" i="4" s="1"/>
  <c r="J412" i="4" l="1"/>
  <c r="K412" i="4" s="1"/>
  <c r="B413" i="4"/>
  <c r="D413" i="4"/>
  <c r="E413" i="4"/>
  <c r="C413" i="4" l="1"/>
  <c r="L413" i="4"/>
  <c r="F413" i="4" s="1"/>
  <c r="G413" i="4" s="1"/>
  <c r="H413" i="4" s="1"/>
  <c r="I413" i="4" s="1"/>
  <c r="D414" i="4" l="1"/>
  <c r="E414" i="4"/>
  <c r="J413" i="4"/>
  <c r="K413" i="4" s="1"/>
  <c r="B414" i="4"/>
  <c r="C414" i="4" l="1"/>
  <c r="L414" i="4"/>
  <c r="F414" i="4" s="1"/>
  <c r="G414" i="4" s="1"/>
  <c r="H414" i="4" s="1"/>
  <c r="I414" i="4" s="1"/>
  <c r="J414" i="4" l="1"/>
  <c r="K414" i="4" s="1"/>
  <c r="D415" i="4"/>
  <c r="B415" i="4"/>
  <c r="E415" i="4"/>
  <c r="C415" i="4" l="1"/>
  <c r="L415" i="4"/>
  <c r="F415" i="4" s="1"/>
  <c r="G415" i="4" s="1"/>
  <c r="H415" i="4" s="1"/>
  <c r="I415" i="4" s="1"/>
  <c r="D416" i="4" l="1"/>
  <c r="E416" i="4"/>
  <c r="J415" i="4"/>
  <c r="K415" i="4" s="1"/>
  <c r="B416" i="4"/>
  <c r="C416" i="4" l="1"/>
  <c r="L416" i="4"/>
  <c r="F416" i="4" s="1"/>
  <c r="G416" i="4" s="1"/>
  <c r="H416" i="4" s="1"/>
  <c r="I416" i="4" s="1"/>
  <c r="J416" i="4" l="1"/>
  <c r="K416" i="4" s="1"/>
  <c r="D417" i="4"/>
  <c r="B417" i="4"/>
  <c r="E417" i="4"/>
  <c r="C417" i="4" l="1"/>
  <c r="L417" i="4"/>
  <c r="F417" i="4" s="1"/>
  <c r="G417" i="4" s="1"/>
  <c r="H417" i="4" s="1"/>
  <c r="I417" i="4" s="1"/>
  <c r="D418" i="4" l="1"/>
  <c r="E418" i="4"/>
  <c r="J417" i="4"/>
  <c r="K417" i="4" s="1"/>
  <c r="B418" i="4"/>
  <c r="C418" i="4" l="1"/>
  <c r="L418" i="4"/>
  <c r="F418" i="4" s="1"/>
  <c r="G418" i="4" s="1"/>
  <c r="H418" i="4" s="1"/>
  <c r="I418" i="4" s="1"/>
  <c r="J418" i="4" l="1"/>
  <c r="K418" i="4" s="1"/>
  <c r="D419" i="4"/>
  <c r="B419" i="4"/>
  <c r="E419" i="4"/>
  <c r="C419" i="4" l="1"/>
  <c r="L419" i="4"/>
  <c r="F419" i="4" s="1"/>
  <c r="G419" i="4" s="1"/>
  <c r="H419" i="4" s="1"/>
  <c r="I419" i="4" s="1"/>
  <c r="D420" i="4" l="1"/>
  <c r="E420" i="4"/>
  <c r="J419" i="4"/>
  <c r="K419" i="4" s="1"/>
  <c r="B420" i="4"/>
  <c r="C420" i="4" l="1"/>
  <c r="L420" i="4"/>
  <c r="F420" i="4" s="1"/>
  <c r="G420" i="4" s="1"/>
  <c r="H420" i="4" s="1"/>
  <c r="I420" i="4" s="1"/>
  <c r="J420" i="4" l="1"/>
  <c r="K420" i="4" s="1"/>
  <c r="D421" i="4"/>
  <c r="B421" i="4"/>
  <c r="E421" i="4"/>
  <c r="C421" i="4" l="1"/>
  <c r="L421" i="4"/>
  <c r="F421" i="4" s="1"/>
  <c r="G421" i="4" s="1"/>
  <c r="H421" i="4" s="1"/>
  <c r="I421" i="4" s="1"/>
  <c r="D422" i="4" l="1"/>
  <c r="E422" i="4"/>
  <c r="J421" i="4"/>
  <c r="K421" i="4" s="1"/>
  <c r="B422" i="4"/>
  <c r="C422" i="4" l="1"/>
  <c r="L422" i="4"/>
  <c r="F422" i="4" s="1"/>
  <c r="G422" i="4" s="1"/>
  <c r="H422" i="4" s="1"/>
  <c r="I422" i="4" s="1"/>
  <c r="J422" i="4" l="1"/>
  <c r="K422" i="4" s="1"/>
  <c r="D423" i="4"/>
  <c r="B423" i="4"/>
  <c r="E423" i="4"/>
  <c r="C423" i="4" l="1"/>
  <c r="L423" i="4"/>
  <c r="F423" i="4" s="1"/>
  <c r="G423" i="4" s="1"/>
  <c r="H423" i="4" s="1"/>
  <c r="I423" i="4" s="1"/>
  <c r="D424" i="4" l="1"/>
  <c r="E424" i="4"/>
  <c r="J423" i="4"/>
  <c r="K423" i="4" s="1"/>
  <c r="B424" i="4"/>
  <c r="C424" i="4" l="1"/>
  <c r="L424" i="4"/>
  <c r="F424" i="4" s="1"/>
  <c r="G424" i="4" s="1"/>
  <c r="H424" i="4" s="1"/>
  <c r="I424" i="4" s="1"/>
  <c r="J424" i="4" l="1"/>
  <c r="K424" i="4" s="1"/>
  <c r="D425" i="4"/>
  <c r="B425" i="4"/>
  <c r="E425" i="4"/>
  <c r="C425" i="4" l="1"/>
  <c r="L425" i="4"/>
  <c r="F425" i="4" s="1"/>
  <c r="G425" i="4" s="1"/>
  <c r="H425" i="4" s="1"/>
  <c r="I425" i="4" s="1"/>
  <c r="D426" i="4" l="1"/>
  <c r="E426" i="4"/>
  <c r="J425" i="4"/>
  <c r="K425" i="4" s="1"/>
  <c r="B426" i="4"/>
  <c r="C426" i="4" l="1"/>
  <c r="L426" i="4"/>
  <c r="F426" i="4" s="1"/>
  <c r="G426" i="4" s="1"/>
  <c r="H426" i="4" s="1"/>
  <c r="I426" i="4" s="1"/>
  <c r="J426" i="4" l="1"/>
  <c r="K426" i="4" s="1"/>
  <c r="D427" i="4"/>
  <c r="B427" i="4"/>
  <c r="E427" i="4"/>
  <c r="C427" i="4" l="1"/>
  <c r="L427" i="4"/>
  <c r="F427" i="4" s="1"/>
  <c r="G427" i="4" s="1"/>
  <c r="H427" i="4" s="1"/>
  <c r="I427" i="4" s="1"/>
  <c r="D428" i="4" l="1"/>
  <c r="E428" i="4"/>
  <c r="J427" i="4"/>
  <c r="K427" i="4" s="1"/>
  <c r="B428" i="4"/>
  <c r="C428" i="4" l="1"/>
  <c r="L428" i="4"/>
  <c r="F428" i="4" s="1"/>
  <c r="G428" i="4" s="1"/>
  <c r="H428" i="4" s="1"/>
  <c r="I428" i="4" s="1"/>
  <c r="J428" i="4" l="1"/>
  <c r="K428" i="4" s="1"/>
  <c r="D429" i="4"/>
  <c r="B429" i="4"/>
  <c r="E429" i="4"/>
  <c r="C429" i="4" l="1"/>
  <c r="L429" i="4"/>
  <c r="F429" i="4" s="1"/>
  <c r="G429" i="4" s="1"/>
  <c r="H429" i="4" s="1"/>
  <c r="I429" i="4" s="1"/>
  <c r="D430" i="4" l="1"/>
  <c r="E430" i="4"/>
  <c r="J429" i="4"/>
  <c r="K429" i="4" s="1"/>
  <c r="B430" i="4"/>
  <c r="C430" i="4" l="1"/>
  <c r="L430" i="4"/>
  <c r="F430" i="4" s="1"/>
  <c r="G430" i="4" s="1"/>
  <c r="H430" i="4" s="1"/>
  <c r="I430" i="4" s="1"/>
  <c r="J430" i="4" l="1"/>
  <c r="K430" i="4" s="1"/>
  <c r="D431" i="4"/>
  <c r="E431" i="4"/>
  <c r="B431" i="4"/>
  <c r="C431" i="4" l="1"/>
  <c r="L431" i="4"/>
  <c r="F431" i="4" s="1"/>
  <c r="G431" i="4" s="1"/>
  <c r="H431" i="4" s="1"/>
  <c r="I431" i="4" s="1"/>
  <c r="D432" i="4" l="1"/>
  <c r="E432" i="4"/>
  <c r="J431" i="4"/>
  <c r="K431" i="4" s="1"/>
  <c r="B432" i="4"/>
  <c r="L432" i="4" l="1"/>
  <c r="F432" i="4" s="1"/>
  <c r="G432" i="4" s="1"/>
  <c r="H432" i="4" s="1"/>
  <c r="I432" i="4" s="1"/>
  <c r="C432" i="4"/>
  <c r="J432" i="4" l="1"/>
  <c r="K432" i="4" s="1"/>
  <c r="D433" i="4"/>
  <c r="E433" i="4"/>
  <c r="B433" i="4"/>
  <c r="C433" i="4" l="1"/>
  <c r="L433" i="4"/>
  <c r="F433" i="4" s="1"/>
  <c r="G433" i="4" s="1"/>
  <c r="H433" i="4" s="1"/>
  <c r="I433" i="4" s="1"/>
  <c r="D434" i="4" l="1"/>
  <c r="E434" i="4"/>
  <c r="J433" i="4"/>
  <c r="K433" i="4" s="1"/>
  <c r="B434" i="4"/>
  <c r="C434" i="4" l="1"/>
  <c r="L434" i="4"/>
  <c r="F434" i="4" s="1"/>
  <c r="G434" i="4" s="1"/>
  <c r="H434" i="4" s="1"/>
  <c r="I434" i="4" s="1"/>
  <c r="J434" i="4" l="1"/>
  <c r="K434" i="4" s="1"/>
  <c r="D435" i="4"/>
  <c r="E435" i="4"/>
  <c r="B435" i="4"/>
  <c r="C435" i="4" l="1"/>
  <c r="L435" i="4"/>
  <c r="F435" i="4" s="1"/>
  <c r="G435" i="4" s="1"/>
  <c r="H435" i="4" s="1"/>
  <c r="I435" i="4" s="1"/>
  <c r="D436" i="4" l="1"/>
  <c r="E436" i="4"/>
  <c r="J435" i="4"/>
  <c r="K435" i="4" s="1"/>
  <c r="B436" i="4"/>
  <c r="C436" i="4" l="1"/>
  <c r="L436" i="4"/>
  <c r="F436" i="4" s="1"/>
  <c r="G436" i="4" s="1"/>
  <c r="H436" i="4" s="1"/>
  <c r="I436" i="4" s="1"/>
  <c r="J436" i="4" l="1"/>
  <c r="K436" i="4" s="1"/>
  <c r="D437" i="4"/>
  <c r="B437" i="4"/>
  <c r="E437" i="4"/>
  <c r="C437" i="4" l="1"/>
  <c r="L437" i="4"/>
  <c r="F437" i="4" s="1"/>
  <c r="G437" i="4" s="1"/>
  <c r="H437" i="4" s="1"/>
  <c r="I437" i="4" s="1"/>
  <c r="D438" i="4" l="1"/>
  <c r="E438" i="4"/>
  <c r="J437" i="4"/>
  <c r="K437" i="4" s="1"/>
  <c r="B438" i="4"/>
  <c r="C438" i="4" l="1"/>
  <c r="L438" i="4"/>
  <c r="F438" i="4" s="1"/>
  <c r="G438" i="4" s="1"/>
  <c r="H438" i="4" s="1"/>
  <c r="I438" i="4" s="1"/>
  <c r="J438" i="4" l="1"/>
  <c r="K438" i="4" s="1"/>
  <c r="D439" i="4"/>
  <c r="B439" i="4"/>
  <c r="E439" i="4"/>
  <c r="C439" i="4" l="1"/>
  <c r="L439" i="4"/>
  <c r="F439" i="4" s="1"/>
  <c r="G439" i="4" s="1"/>
  <c r="H439" i="4" s="1"/>
  <c r="I439" i="4" s="1"/>
  <c r="D440" i="4" l="1"/>
  <c r="E440" i="4"/>
  <c r="J439" i="4"/>
  <c r="K439" i="4" s="1"/>
  <c r="B440" i="4"/>
  <c r="C440" i="4" l="1"/>
  <c r="L440" i="4"/>
  <c r="F440" i="4" s="1"/>
  <c r="G440" i="4" s="1"/>
  <c r="H440" i="4" s="1"/>
  <c r="I440" i="4" s="1"/>
  <c r="J440" i="4" l="1"/>
  <c r="K440" i="4" s="1"/>
  <c r="D441" i="4"/>
  <c r="B441" i="4"/>
  <c r="E441" i="4"/>
  <c r="C441" i="4" l="1"/>
  <c r="L441" i="4"/>
  <c r="F441" i="4" s="1"/>
  <c r="G441" i="4" s="1"/>
  <c r="H441" i="4" s="1"/>
  <c r="I441" i="4" s="1"/>
  <c r="D442" i="4" l="1"/>
  <c r="E442" i="4"/>
  <c r="J441" i="4"/>
  <c r="K441" i="4" s="1"/>
  <c r="B442" i="4"/>
  <c r="C442" i="4" l="1"/>
  <c r="L442" i="4"/>
  <c r="F442" i="4" s="1"/>
  <c r="G442" i="4" s="1"/>
  <c r="H442" i="4" s="1"/>
  <c r="I442" i="4" s="1"/>
  <c r="J442" i="4" l="1"/>
  <c r="K442" i="4" s="1"/>
  <c r="D443" i="4"/>
  <c r="B443" i="4"/>
  <c r="E443" i="4"/>
  <c r="C443" i="4" l="1"/>
  <c r="L443" i="4"/>
  <c r="F443" i="4" s="1"/>
  <c r="G443" i="4" s="1"/>
  <c r="H443" i="4" s="1"/>
  <c r="I443" i="4" s="1"/>
  <c r="D444" i="4" l="1"/>
  <c r="E444" i="4"/>
  <c r="J443" i="4"/>
  <c r="K443" i="4" s="1"/>
  <c r="B444" i="4"/>
  <c r="C444" i="4" l="1"/>
  <c r="L444" i="4"/>
  <c r="F444" i="4" s="1"/>
  <c r="G444" i="4" s="1"/>
  <c r="H444" i="4" s="1"/>
  <c r="I444" i="4" s="1"/>
  <c r="J444" i="4" l="1"/>
  <c r="K444" i="4" s="1"/>
  <c r="D445" i="4"/>
  <c r="B445" i="4"/>
  <c r="E445" i="4"/>
  <c r="C445" i="4" l="1"/>
  <c r="L445" i="4"/>
  <c r="F445" i="4" s="1"/>
  <c r="G445" i="4" s="1"/>
  <c r="H445" i="4" s="1"/>
  <c r="I445" i="4" s="1"/>
  <c r="D446" i="4" l="1"/>
  <c r="E446" i="4"/>
  <c r="J445" i="4"/>
  <c r="K445" i="4" s="1"/>
  <c r="B446" i="4"/>
  <c r="C446" i="4" l="1"/>
  <c r="L446" i="4"/>
  <c r="F446" i="4" s="1"/>
  <c r="G446" i="4" s="1"/>
  <c r="H446" i="4" s="1"/>
  <c r="I446" i="4" s="1"/>
  <c r="J446" i="4" l="1"/>
  <c r="K446" i="4" s="1"/>
  <c r="D447" i="4"/>
  <c r="E447" i="4"/>
  <c r="B447" i="4"/>
  <c r="C447" i="4" l="1"/>
  <c r="L447" i="4"/>
  <c r="F447" i="4" s="1"/>
  <c r="G447" i="4" s="1"/>
  <c r="H447" i="4" s="1"/>
  <c r="I447" i="4" s="1"/>
  <c r="D448" i="4" l="1"/>
  <c r="E448" i="4"/>
  <c r="J447" i="4"/>
  <c r="K447" i="4" s="1"/>
  <c r="B448" i="4"/>
  <c r="L448" i="4" l="1"/>
  <c r="F448" i="4" s="1"/>
  <c r="G448" i="4" s="1"/>
  <c r="H448" i="4" s="1"/>
  <c r="I448" i="4" s="1"/>
  <c r="C448" i="4"/>
  <c r="J448" i="4" l="1"/>
  <c r="K448" i="4" s="1"/>
  <c r="D449" i="4"/>
  <c r="E449" i="4"/>
  <c r="B449" i="4"/>
  <c r="C449" i="4" l="1"/>
  <c r="L449" i="4"/>
  <c r="F449" i="4" s="1"/>
  <c r="G449" i="4" s="1"/>
  <c r="H449" i="4" s="1"/>
  <c r="I449" i="4" s="1"/>
  <c r="D450" i="4" l="1"/>
  <c r="E450" i="4"/>
  <c r="J449" i="4"/>
  <c r="K449" i="4" s="1"/>
  <c r="B450" i="4"/>
  <c r="C450" i="4" l="1"/>
  <c r="L450" i="4"/>
  <c r="F450" i="4" s="1"/>
  <c r="G450" i="4" s="1"/>
  <c r="H450" i="4" s="1"/>
  <c r="I450" i="4" s="1"/>
  <c r="J450" i="4" l="1"/>
  <c r="K450" i="4" s="1"/>
  <c r="D451" i="4"/>
  <c r="E451" i="4"/>
  <c r="B451" i="4"/>
  <c r="C451" i="4" l="1"/>
  <c r="L451" i="4"/>
  <c r="F451" i="4" s="1"/>
  <c r="G451" i="4" s="1"/>
  <c r="H451" i="4" s="1"/>
  <c r="I451" i="4" s="1"/>
  <c r="D452" i="4" l="1"/>
  <c r="E452" i="4"/>
  <c r="J451" i="4"/>
  <c r="K451" i="4" s="1"/>
  <c r="B452" i="4"/>
  <c r="C452" i="4" l="1"/>
  <c r="L452" i="4"/>
  <c r="F452" i="4" s="1"/>
  <c r="G452" i="4" s="1"/>
  <c r="H452" i="4" s="1"/>
  <c r="I452" i="4" s="1"/>
  <c r="J452" i="4" l="1"/>
  <c r="K452" i="4" s="1"/>
  <c r="D453" i="4"/>
  <c r="B453" i="4"/>
  <c r="E453" i="4"/>
  <c r="C453" i="4" l="1"/>
  <c r="L453" i="4"/>
  <c r="F453" i="4" s="1"/>
  <c r="G453" i="4" s="1"/>
  <c r="H453" i="4" s="1"/>
  <c r="I453" i="4" s="1"/>
  <c r="D454" i="4" l="1"/>
  <c r="J453" i="4"/>
  <c r="K453" i="4" s="1"/>
  <c r="B454" i="4"/>
  <c r="E454" i="4"/>
  <c r="C454" i="4" l="1"/>
  <c r="L454" i="4"/>
  <c r="F454" i="4" s="1"/>
  <c r="G454" i="4" s="1"/>
  <c r="H454" i="4" s="1"/>
  <c r="I454" i="4" s="1"/>
  <c r="J454" i="4" l="1"/>
  <c r="K454" i="4" s="1"/>
  <c r="D455" i="4"/>
  <c r="E455" i="4"/>
  <c r="B455" i="4"/>
  <c r="C455" i="4" l="1"/>
  <c r="L455" i="4"/>
  <c r="F455" i="4" s="1"/>
  <c r="G455" i="4" s="1"/>
  <c r="H455" i="4" s="1"/>
  <c r="I455" i="4" s="1"/>
  <c r="D456" i="4" l="1"/>
  <c r="J455" i="4"/>
  <c r="K455" i="4" s="1"/>
  <c r="E456" i="4"/>
  <c r="B456" i="4"/>
  <c r="C456" i="4" l="1"/>
  <c r="L456" i="4"/>
  <c r="F456" i="4" s="1"/>
  <c r="G456" i="4" s="1"/>
  <c r="H456" i="4" s="1"/>
  <c r="I456" i="4" s="1"/>
  <c r="J456" i="4" l="1"/>
  <c r="K456" i="4" s="1"/>
  <c r="D457" i="4"/>
  <c r="E457" i="4"/>
  <c r="B457" i="4"/>
  <c r="L457" i="4" l="1"/>
  <c r="F457" i="4" s="1"/>
  <c r="G457" i="4" s="1"/>
  <c r="H457" i="4" s="1"/>
  <c r="I457" i="4" s="1"/>
  <c r="C457" i="4"/>
  <c r="D458" i="4" l="1"/>
  <c r="J457" i="4"/>
  <c r="K457" i="4" s="1"/>
  <c r="E458" i="4"/>
  <c r="B458" i="4"/>
  <c r="C458" i="4" l="1"/>
  <c r="L458" i="4"/>
  <c r="F458" i="4" s="1"/>
  <c r="G458" i="4" s="1"/>
  <c r="H458" i="4" s="1"/>
  <c r="I458" i="4" s="1"/>
  <c r="J458" i="4" l="1"/>
  <c r="K458" i="4" s="1"/>
  <c r="D459" i="4"/>
  <c r="B459" i="4"/>
  <c r="E459" i="4"/>
  <c r="C459" i="4" l="1"/>
  <c r="L459" i="4"/>
  <c r="F459" i="4" s="1"/>
  <c r="G459" i="4" s="1"/>
  <c r="H459" i="4" s="1"/>
  <c r="I459" i="4" s="1"/>
  <c r="D460" i="4" l="1"/>
  <c r="J459" i="4"/>
  <c r="K459" i="4" s="1"/>
  <c r="B460" i="4"/>
  <c r="E460" i="4"/>
  <c r="C460" i="4" l="1"/>
  <c r="L460" i="4"/>
  <c r="F460" i="4" s="1"/>
  <c r="G460" i="4" s="1"/>
  <c r="H460" i="4" s="1"/>
  <c r="I460" i="4" s="1"/>
  <c r="J460" i="4" l="1"/>
  <c r="K460" i="4" s="1"/>
  <c r="D461" i="4"/>
  <c r="B461" i="4"/>
  <c r="E461" i="4"/>
  <c r="C461" i="4" l="1"/>
  <c r="L461" i="4"/>
  <c r="F461" i="4" s="1"/>
  <c r="G461" i="4" s="1"/>
  <c r="H461" i="4" s="1"/>
  <c r="I461" i="4" s="1"/>
  <c r="D462" i="4" l="1"/>
  <c r="J461" i="4"/>
  <c r="K461" i="4" s="1"/>
  <c r="B462" i="4"/>
  <c r="E462" i="4"/>
  <c r="C462" i="4" l="1"/>
  <c r="L462" i="4"/>
  <c r="F462" i="4" s="1"/>
  <c r="G462" i="4" s="1"/>
  <c r="H462" i="4" s="1"/>
  <c r="I462" i="4" s="1"/>
  <c r="J462" i="4" l="1"/>
  <c r="K462" i="4" s="1"/>
  <c r="D463" i="4"/>
  <c r="E463" i="4"/>
  <c r="B463" i="4"/>
  <c r="C463" i="4" l="1"/>
  <c r="L463" i="4"/>
  <c r="F463" i="4" s="1"/>
  <c r="G463" i="4" s="1"/>
  <c r="H463" i="4" s="1"/>
  <c r="I463" i="4" s="1"/>
  <c r="D464" i="4" l="1"/>
  <c r="J463" i="4"/>
  <c r="K463" i="4" s="1"/>
  <c r="E464" i="4"/>
  <c r="B464" i="4"/>
  <c r="C464" i="4" l="1"/>
  <c r="L464" i="4"/>
  <c r="F464" i="4" s="1"/>
  <c r="G464" i="4" s="1"/>
  <c r="H464" i="4" s="1"/>
  <c r="I464" i="4" s="1"/>
  <c r="J464" i="4" l="1"/>
  <c r="K464" i="4" s="1"/>
  <c r="D465" i="4"/>
  <c r="E465" i="4"/>
  <c r="B465" i="4"/>
  <c r="L465" i="4" l="1"/>
  <c r="F465" i="4" s="1"/>
  <c r="G465" i="4" s="1"/>
  <c r="H465" i="4" s="1"/>
  <c r="I465" i="4" s="1"/>
  <c r="C465" i="4"/>
  <c r="J465" i="4" l="1"/>
  <c r="K465" i="4" s="1"/>
  <c r="B466" i="4"/>
  <c r="D466" i="4"/>
  <c r="E466" i="4"/>
  <c r="C466" i="4" l="1"/>
  <c r="L466" i="4"/>
  <c r="F466" i="4" s="1"/>
  <c r="G466" i="4" s="1"/>
  <c r="H466" i="4" s="1"/>
  <c r="I466" i="4" s="1"/>
  <c r="D467" i="4" l="1"/>
  <c r="J466" i="4"/>
  <c r="K466" i="4" s="1"/>
  <c r="B467" i="4"/>
  <c r="E467" i="4"/>
  <c r="C467" i="4" l="1"/>
  <c r="L467" i="4"/>
  <c r="F467" i="4" s="1"/>
  <c r="G467" i="4" s="1"/>
  <c r="H467" i="4" s="1"/>
  <c r="I467" i="4" s="1"/>
  <c r="J467" i="4" l="1"/>
  <c r="K467" i="4" s="1"/>
  <c r="E468" i="4"/>
  <c r="B468" i="4"/>
  <c r="D468" i="4"/>
  <c r="L468" i="4" l="1"/>
  <c r="F468" i="4" s="1"/>
  <c r="G468" i="4" s="1"/>
  <c r="H468" i="4" s="1"/>
  <c r="I468" i="4" s="1"/>
  <c r="C468" i="4"/>
  <c r="D469" i="4" l="1"/>
  <c r="B469" i="4"/>
  <c r="E469" i="4"/>
  <c r="J468" i="4"/>
  <c r="K468" i="4" s="1"/>
  <c r="C469" i="4" l="1"/>
  <c r="L469" i="4"/>
  <c r="F469" i="4" s="1"/>
  <c r="G469" i="4" s="1"/>
  <c r="H469" i="4" s="1"/>
  <c r="I469" i="4" s="1"/>
  <c r="J469" i="4" l="1"/>
  <c r="K469" i="4" s="1"/>
  <c r="B470" i="4"/>
  <c r="D470" i="4"/>
  <c r="E470" i="4"/>
  <c r="C470" i="4" l="1"/>
  <c r="L470" i="4"/>
  <c r="F470" i="4" s="1"/>
  <c r="G470" i="4" s="1"/>
  <c r="H470" i="4" s="1"/>
  <c r="I470" i="4" s="1"/>
  <c r="D471" i="4" l="1"/>
  <c r="E471" i="4"/>
  <c r="J470" i="4"/>
  <c r="K470" i="4" s="1"/>
  <c r="B471" i="4"/>
  <c r="C471" i="4" l="1"/>
  <c r="L471" i="4"/>
  <c r="F471" i="4" s="1"/>
  <c r="G471" i="4" s="1"/>
  <c r="H471" i="4" s="1"/>
  <c r="I471" i="4" s="1"/>
  <c r="J471" i="4" l="1"/>
  <c r="K471" i="4" s="1"/>
  <c r="D472" i="4"/>
  <c r="E472" i="4"/>
  <c r="B472" i="4"/>
  <c r="C472" i="4" l="1"/>
  <c r="L472" i="4"/>
  <c r="F472" i="4" s="1"/>
  <c r="G472" i="4" s="1"/>
  <c r="H472" i="4" s="1"/>
  <c r="I472" i="4" s="1"/>
  <c r="J472" i="4" l="1"/>
  <c r="K472" i="4" s="1"/>
  <c r="B473" i="4"/>
  <c r="D473" i="4"/>
  <c r="E473" i="4"/>
  <c r="C473" i="4" l="1"/>
  <c r="L473" i="4"/>
  <c r="F473" i="4" s="1"/>
  <c r="G473" i="4" s="1"/>
  <c r="H473" i="4" s="1"/>
  <c r="I473" i="4" s="1"/>
  <c r="D474" i="4" l="1"/>
  <c r="E474" i="4"/>
  <c r="J473" i="4"/>
  <c r="K473" i="4" s="1"/>
  <c r="B474" i="4"/>
  <c r="L474" i="4" l="1"/>
  <c r="F474" i="4" s="1"/>
  <c r="G474" i="4" s="1"/>
  <c r="H474" i="4" s="1"/>
  <c r="I474" i="4" s="1"/>
  <c r="C474" i="4"/>
  <c r="J474" i="4" l="1"/>
  <c r="K474" i="4" s="1"/>
  <c r="B475" i="4"/>
  <c r="D475" i="4"/>
  <c r="E475" i="4"/>
  <c r="C475" i="4" l="1"/>
  <c r="L475" i="4"/>
  <c r="F475" i="4" s="1"/>
  <c r="G475" i="4" s="1"/>
  <c r="H475" i="4" s="1"/>
  <c r="I475" i="4" s="1"/>
  <c r="D476" i="4" l="1"/>
  <c r="E476" i="4"/>
  <c r="J475" i="4"/>
  <c r="K475" i="4" s="1"/>
  <c r="B476" i="4"/>
  <c r="L476" i="4" l="1"/>
  <c r="F476" i="4" s="1"/>
  <c r="G476" i="4" s="1"/>
  <c r="H476" i="4" s="1"/>
  <c r="I476" i="4" s="1"/>
  <c r="C476" i="4"/>
  <c r="J476" i="4" l="1"/>
  <c r="K476" i="4" s="1"/>
  <c r="B477" i="4"/>
  <c r="D477" i="4"/>
  <c r="E477" i="4"/>
  <c r="C477" i="4" l="1"/>
  <c r="L477" i="4"/>
  <c r="F477" i="4" s="1"/>
  <c r="G477" i="4" s="1"/>
  <c r="H477" i="4" s="1"/>
  <c r="I477" i="4" s="1"/>
  <c r="E478" i="4" l="1"/>
  <c r="J477" i="4"/>
  <c r="K477" i="4" s="1"/>
  <c r="B478" i="4"/>
  <c r="D478" i="4"/>
  <c r="L478" i="4" l="1"/>
  <c r="F478" i="4" s="1"/>
  <c r="G478" i="4" s="1"/>
  <c r="H478" i="4" s="1"/>
  <c r="I478" i="4" s="1"/>
  <c r="C478" i="4"/>
  <c r="B479" i="4" l="1"/>
  <c r="D479" i="4"/>
  <c r="E479" i="4"/>
  <c r="J478" i="4"/>
  <c r="K478" i="4" s="1"/>
  <c r="C479" i="4" l="1"/>
  <c r="L479" i="4"/>
  <c r="F479" i="4" s="1"/>
  <c r="G479" i="4" s="1"/>
  <c r="H479" i="4" s="1"/>
  <c r="I479" i="4" s="1"/>
  <c r="E480" i="4" l="1"/>
  <c r="J479" i="4"/>
  <c r="K479" i="4" s="1"/>
  <c r="B480" i="4"/>
  <c r="D480" i="4"/>
  <c r="L480" i="4" l="1"/>
  <c r="F480" i="4" s="1"/>
  <c r="G480" i="4" s="1"/>
  <c r="H480" i="4" s="1"/>
  <c r="I480" i="4" s="1"/>
  <c r="C480" i="4"/>
  <c r="B481" i="4" l="1"/>
  <c r="D481" i="4"/>
  <c r="J480" i="4"/>
  <c r="K480" i="4" s="1"/>
  <c r="E481" i="4"/>
  <c r="C481" i="4" l="1"/>
  <c r="L481" i="4"/>
  <c r="F481" i="4" s="1"/>
  <c r="G481" i="4" s="1"/>
  <c r="H481" i="4" s="1"/>
  <c r="I481" i="4" s="1"/>
  <c r="E482" i="4" l="1"/>
  <c r="J481" i="4"/>
  <c r="K481" i="4" s="1"/>
  <c r="B482" i="4"/>
  <c r="D482" i="4"/>
  <c r="L482" i="4" l="1"/>
  <c r="F482" i="4" s="1"/>
  <c r="G482" i="4" s="1"/>
  <c r="H482" i="4" s="1"/>
  <c r="I482" i="4" s="1"/>
  <c r="C482" i="4"/>
  <c r="B483" i="4" l="1"/>
  <c r="D483" i="4"/>
  <c r="J482" i="4"/>
  <c r="K482" i="4" s="1"/>
  <c r="E483" i="4"/>
  <c r="C483" i="4" l="1"/>
  <c r="L483" i="4"/>
  <c r="F483" i="4" s="1"/>
  <c r="G483" i="4" s="1"/>
  <c r="H483" i="4" s="1"/>
  <c r="I483" i="4" s="1"/>
  <c r="E484" i="4" l="1"/>
  <c r="J483" i="4"/>
  <c r="K483" i="4" s="1"/>
  <c r="B484" i="4"/>
  <c r="D484" i="4"/>
  <c r="L484" i="4" l="1"/>
  <c r="F484" i="4" s="1"/>
  <c r="G484" i="4" s="1"/>
  <c r="H484" i="4" s="1"/>
  <c r="I484" i="4" s="1"/>
  <c r="C484" i="4"/>
  <c r="B485" i="4" l="1"/>
  <c r="D485" i="4"/>
  <c r="J484" i="4"/>
  <c r="K484" i="4" s="1"/>
  <c r="E485" i="4"/>
  <c r="C485" i="4" l="1"/>
  <c r="L485" i="4"/>
  <c r="F485" i="4" s="1"/>
  <c r="G485" i="4" s="1"/>
  <c r="H485" i="4" s="1"/>
  <c r="I485" i="4" s="1"/>
  <c r="E486" i="4" l="1"/>
  <c r="J485" i="4"/>
  <c r="K485" i="4" s="1"/>
  <c r="B486" i="4"/>
  <c r="D486" i="4"/>
  <c r="L486" i="4" l="1"/>
  <c r="F486" i="4" s="1"/>
  <c r="G486" i="4" s="1"/>
  <c r="H486" i="4" s="1"/>
  <c r="I486" i="4" s="1"/>
  <c r="C486" i="4"/>
  <c r="B487" i="4" l="1"/>
  <c r="D487" i="4"/>
  <c r="J486" i="4"/>
  <c r="K486" i="4" s="1"/>
  <c r="E487" i="4"/>
  <c r="C487" i="4" l="1"/>
  <c r="L487" i="4"/>
  <c r="F487" i="4" s="1"/>
  <c r="G487" i="4" s="1"/>
  <c r="H487" i="4" s="1"/>
  <c r="I487" i="4" s="1"/>
  <c r="E488" i="4" l="1"/>
  <c r="J487" i="4"/>
  <c r="K487" i="4" s="1"/>
  <c r="B488" i="4"/>
  <c r="D488" i="4"/>
  <c r="L488" i="4" l="1"/>
  <c r="F488" i="4" s="1"/>
  <c r="G488" i="4" s="1"/>
  <c r="H488" i="4" s="1"/>
  <c r="I488" i="4" s="1"/>
  <c r="C488" i="4"/>
  <c r="B489" i="4" l="1"/>
  <c r="D489" i="4"/>
  <c r="J488" i="4"/>
  <c r="K488" i="4" s="1"/>
  <c r="E489" i="4"/>
  <c r="C489" i="4" l="1"/>
  <c r="L489" i="4"/>
  <c r="F489" i="4" s="1"/>
  <c r="G489" i="4" s="1"/>
  <c r="H489" i="4" s="1"/>
  <c r="I489" i="4" s="1"/>
  <c r="E490" i="4" l="1"/>
  <c r="J489" i="4"/>
  <c r="K489" i="4" s="1"/>
  <c r="D490" i="4"/>
  <c r="B490" i="4"/>
  <c r="L490" i="4" l="1"/>
  <c r="F490" i="4" s="1"/>
  <c r="G490" i="4" s="1"/>
  <c r="H490" i="4" s="1"/>
  <c r="I490" i="4" s="1"/>
  <c r="C490" i="4"/>
  <c r="D491" i="4" l="1"/>
  <c r="J490" i="4"/>
  <c r="K490" i="4" s="1"/>
  <c r="B491" i="4"/>
  <c r="E491" i="4"/>
  <c r="C491" i="4" l="1"/>
  <c r="L491" i="4"/>
  <c r="F491" i="4" s="1"/>
  <c r="G491" i="4" s="1"/>
  <c r="H491" i="4" s="1"/>
  <c r="I491" i="4" s="1"/>
  <c r="E492" i="4" l="1"/>
  <c r="J491" i="4"/>
  <c r="K491" i="4" s="1"/>
  <c r="B492" i="4"/>
  <c r="D492" i="4"/>
  <c r="L492" i="4" l="1"/>
  <c r="F492" i="4" s="1"/>
  <c r="G492" i="4" s="1"/>
  <c r="H492" i="4" s="1"/>
  <c r="I492" i="4" s="1"/>
  <c r="C492" i="4"/>
  <c r="D493" i="4" l="1"/>
  <c r="J492" i="4"/>
  <c r="K492" i="4" s="1"/>
  <c r="B493" i="4"/>
  <c r="E493" i="4"/>
  <c r="C493" i="4" l="1"/>
  <c r="L493" i="4"/>
  <c r="F493" i="4" s="1"/>
  <c r="G493" i="4" s="1"/>
  <c r="H493" i="4" s="1"/>
  <c r="I493" i="4" s="1"/>
  <c r="E494" i="4" l="1"/>
  <c r="J493" i="4"/>
  <c r="K493" i="4" s="1"/>
  <c r="D494" i="4"/>
  <c r="B494" i="4"/>
  <c r="L494" i="4" l="1"/>
  <c r="F494" i="4" s="1"/>
  <c r="G494" i="4" s="1"/>
  <c r="H494" i="4" s="1"/>
  <c r="I494" i="4" s="1"/>
  <c r="C494" i="4"/>
  <c r="D495" i="4" l="1"/>
  <c r="J494" i="4"/>
  <c r="K494" i="4" s="1"/>
  <c r="B495" i="4"/>
  <c r="E495" i="4"/>
  <c r="C495" i="4" l="1"/>
  <c r="L495" i="4"/>
  <c r="F495" i="4" s="1"/>
  <c r="G495" i="4" s="1"/>
  <c r="H495" i="4" s="1"/>
  <c r="I495" i="4" s="1"/>
  <c r="E496" i="4" l="1"/>
  <c r="J495" i="4"/>
  <c r="K495" i="4" s="1"/>
  <c r="B496" i="4"/>
  <c r="D496" i="4"/>
  <c r="L496" i="4" l="1"/>
  <c r="F496" i="4" s="1"/>
  <c r="G496" i="4" s="1"/>
  <c r="H496" i="4" s="1"/>
  <c r="I496" i="4" s="1"/>
  <c r="C496" i="4"/>
  <c r="D497" i="4" l="1"/>
  <c r="J496" i="4"/>
  <c r="K496" i="4" s="1"/>
  <c r="B497" i="4"/>
  <c r="E497" i="4"/>
  <c r="C497" i="4" l="1"/>
  <c r="L497" i="4"/>
  <c r="F497" i="4" s="1"/>
  <c r="G497" i="4" s="1"/>
  <c r="H497" i="4" s="1"/>
  <c r="I497" i="4" s="1"/>
  <c r="E498" i="4" l="1"/>
  <c r="J497" i="4"/>
  <c r="K497" i="4" s="1"/>
  <c r="D498" i="4"/>
  <c r="B498" i="4"/>
  <c r="L498" i="4" l="1"/>
  <c r="F498" i="4" s="1"/>
  <c r="G498" i="4" s="1"/>
  <c r="H498" i="4" s="1"/>
  <c r="I498" i="4" s="1"/>
  <c r="C498" i="4"/>
  <c r="D499" i="4" l="1"/>
  <c r="J498" i="4"/>
  <c r="K498" i="4" s="1"/>
  <c r="B499" i="4"/>
  <c r="E499" i="4"/>
  <c r="C499" i="4" l="1"/>
  <c r="L499" i="4"/>
  <c r="F499" i="4" s="1"/>
  <c r="G499" i="4" s="1"/>
  <c r="H499" i="4" s="1"/>
  <c r="I499" i="4" s="1"/>
  <c r="E500" i="4" l="1"/>
  <c r="J499" i="4"/>
  <c r="K499" i="4" s="1"/>
  <c r="B500" i="4"/>
  <c r="D500" i="4"/>
  <c r="L500" i="4" l="1"/>
  <c r="F500" i="4" s="1"/>
  <c r="G500" i="4" s="1"/>
  <c r="H500" i="4" s="1"/>
  <c r="I500" i="4" s="1"/>
  <c r="C500" i="4"/>
  <c r="J500" i="4" l="1"/>
  <c r="K500" i="4" s="1"/>
  <c r="B501" i="4"/>
  <c r="D501" i="4"/>
  <c r="E501" i="4"/>
  <c r="C501" i="4" l="1"/>
  <c r="L501" i="4"/>
  <c r="F501" i="4" s="1"/>
  <c r="G501" i="4" s="1"/>
  <c r="H501" i="4" s="1"/>
  <c r="I501" i="4" s="1"/>
  <c r="E502" i="4" l="1"/>
  <c r="B502" i="4"/>
  <c r="D502" i="4"/>
  <c r="J501" i="4"/>
  <c r="K501" i="4" s="1"/>
  <c r="L502" i="4" l="1"/>
  <c r="F502" i="4" s="1"/>
  <c r="G502" i="4" s="1"/>
  <c r="H502" i="4" s="1"/>
  <c r="I502" i="4" s="1"/>
  <c r="C502" i="4"/>
  <c r="B503" i="4" l="1"/>
  <c r="D503" i="4"/>
  <c r="E503" i="4"/>
  <c r="J502" i="4"/>
  <c r="K502" i="4" s="1"/>
  <c r="C503" i="4" l="1"/>
  <c r="L503" i="4"/>
  <c r="F503" i="4" s="1"/>
  <c r="G503" i="4" s="1"/>
  <c r="H503" i="4" s="1"/>
  <c r="I503" i="4" s="1"/>
  <c r="E504" i="4" l="1"/>
  <c r="D504" i="4"/>
  <c r="J503" i="4"/>
  <c r="K503" i="4" s="1"/>
  <c r="B504" i="4"/>
  <c r="L504" i="4" l="1"/>
  <c r="F504" i="4" s="1"/>
  <c r="G504" i="4" s="1"/>
  <c r="H504" i="4" s="1"/>
  <c r="I504" i="4" s="1"/>
  <c r="C504" i="4"/>
  <c r="D505" i="4" l="1"/>
  <c r="E505" i="4"/>
  <c r="J504" i="4"/>
  <c r="K504" i="4" s="1"/>
  <c r="B505" i="4"/>
  <c r="C505" i="4" l="1"/>
  <c r="L505" i="4"/>
  <c r="F505" i="4" s="1"/>
  <c r="G505" i="4" s="1"/>
  <c r="H505" i="4" s="1"/>
  <c r="I505" i="4" s="1"/>
  <c r="E506" i="4" l="1"/>
  <c r="D506" i="4"/>
  <c r="J505" i="4"/>
  <c r="K505" i="4" s="1"/>
  <c r="B506" i="4"/>
  <c r="L506" i="4" l="1"/>
  <c r="F506" i="4" s="1"/>
  <c r="G506" i="4" s="1"/>
  <c r="H506" i="4" s="1"/>
  <c r="I506" i="4" s="1"/>
  <c r="C506" i="4"/>
  <c r="E507" i="4" l="1"/>
  <c r="J506" i="4"/>
  <c r="K506" i="4" s="1"/>
  <c r="B507" i="4"/>
  <c r="D507" i="4"/>
  <c r="C507" i="4" l="1"/>
  <c r="L507" i="4"/>
  <c r="F507" i="4" s="1"/>
  <c r="G507" i="4" s="1"/>
  <c r="H507" i="4" s="1"/>
  <c r="I507" i="4" s="1"/>
  <c r="E508" i="4" l="1"/>
  <c r="J507" i="4"/>
  <c r="K507" i="4" s="1"/>
  <c r="B508" i="4"/>
  <c r="D508" i="4"/>
  <c r="L508" i="4" l="1"/>
  <c r="F508" i="4" s="1"/>
  <c r="G508" i="4" s="1"/>
  <c r="H508" i="4" s="1"/>
  <c r="I508" i="4" s="1"/>
  <c r="C508" i="4"/>
  <c r="E509" i="4" l="1"/>
  <c r="J508" i="4"/>
  <c r="K508" i="4" s="1"/>
  <c r="B509" i="4"/>
  <c r="D509" i="4"/>
  <c r="C509" i="4" l="1"/>
  <c r="L509" i="4"/>
  <c r="F509" i="4" s="1"/>
  <c r="G509" i="4" s="1"/>
  <c r="H509" i="4" s="1"/>
  <c r="I509" i="4" s="1"/>
  <c r="E510" i="4" l="1"/>
  <c r="J509" i="4"/>
  <c r="K509" i="4" s="1"/>
  <c r="B510" i="4"/>
  <c r="D510" i="4"/>
  <c r="L510" i="4" l="1"/>
  <c r="F510" i="4" s="1"/>
  <c r="G510" i="4" s="1"/>
  <c r="H510" i="4" s="1"/>
  <c r="I510" i="4" s="1"/>
  <c r="C510" i="4"/>
  <c r="J510" i="4" l="1"/>
  <c r="K510" i="4" s="1"/>
  <c r="B511" i="4"/>
  <c r="D511" i="4"/>
  <c r="E511" i="4"/>
  <c r="C511" i="4" l="1"/>
  <c r="L511" i="4"/>
  <c r="F511" i="4" s="1"/>
  <c r="G511" i="4" s="1"/>
  <c r="H511" i="4" s="1"/>
  <c r="I511" i="4" s="1"/>
  <c r="E512" i="4" l="1"/>
  <c r="J511" i="4"/>
  <c r="K511" i="4" s="1"/>
  <c r="B512" i="4"/>
  <c r="D512" i="4"/>
  <c r="L512" i="4" l="1"/>
  <c r="F512" i="4" s="1"/>
  <c r="G512" i="4" s="1"/>
  <c r="H512" i="4" s="1"/>
  <c r="I512" i="4" s="1"/>
  <c r="C512" i="4"/>
  <c r="J512" i="4" l="1"/>
  <c r="K512" i="4" s="1"/>
  <c r="B513" i="4"/>
  <c r="D513" i="4"/>
  <c r="E513" i="4"/>
  <c r="C513" i="4" l="1"/>
  <c r="L513" i="4"/>
  <c r="F513" i="4" s="1"/>
  <c r="G513" i="4" s="1"/>
  <c r="H513" i="4" s="1"/>
  <c r="I513" i="4" s="1"/>
  <c r="E514" i="4" l="1"/>
  <c r="J513" i="4"/>
  <c r="K513" i="4" s="1"/>
  <c r="B514" i="4"/>
  <c r="D514" i="4"/>
  <c r="L514" i="4" l="1"/>
  <c r="F514" i="4" s="1"/>
  <c r="G514" i="4" s="1"/>
  <c r="H514" i="4" s="1"/>
  <c r="I514" i="4" s="1"/>
  <c r="C514" i="4"/>
  <c r="J514" i="4" l="1"/>
  <c r="K514" i="4" s="1"/>
  <c r="B515" i="4"/>
  <c r="D515" i="4"/>
  <c r="E515" i="4"/>
  <c r="C515" i="4" l="1"/>
  <c r="L515" i="4"/>
  <c r="F515" i="4" s="1"/>
  <c r="G515" i="4" s="1"/>
  <c r="H515" i="4" s="1"/>
  <c r="I515" i="4" s="1"/>
  <c r="E516" i="4" l="1"/>
  <c r="J515" i="4"/>
  <c r="K515" i="4" s="1"/>
  <c r="B516" i="4"/>
  <c r="D516" i="4"/>
  <c r="L516" i="4" l="1"/>
  <c r="F516" i="4" s="1"/>
  <c r="G516" i="4" s="1"/>
  <c r="H516" i="4" s="1"/>
  <c r="I516" i="4" s="1"/>
  <c r="C516" i="4"/>
  <c r="J516" i="4" l="1"/>
  <c r="K516" i="4" s="1"/>
  <c r="B517" i="4"/>
  <c r="D517" i="4"/>
  <c r="E517" i="4"/>
  <c r="C517" i="4" l="1"/>
  <c r="L517" i="4"/>
  <c r="F517" i="4" s="1"/>
  <c r="G517" i="4" s="1"/>
  <c r="H517" i="4" s="1"/>
  <c r="I517" i="4" s="1"/>
  <c r="E518" i="4" l="1"/>
  <c r="B518" i="4"/>
  <c r="D518" i="4"/>
  <c r="J517" i="4"/>
  <c r="K517" i="4" s="1"/>
  <c r="L518" i="4" l="1"/>
  <c r="F518" i="4" s="1"/>
  <c r="G518" i="4" s="1"/>
  <c r="H518" i="4" s="1"/>
  <c r="I518" i="4" s="1"/>
  <c r="C518" i="4"/>
  <c r="B519" i="4" l="1"/>
  <c r="D519" i="4"/>
  <c r="E519" i="4"/>
  <c r="J518" i="4"/>
  <c r="K518" i="4" s="1"/>
  <c r="C519" i="4" l="1"/>
  <c r="L519" i="4"/>
  <c r="F519" i="4" s="1"/>
  <c r="G519" i="4" s="1"/>
  <c r="H519" i="4" s="1"/>
  <c r="I519" i="4" s="1"/>
  <c r="E520" i="4" l="1"/>
  <c r="D520" i="4"/>
  <c r="J519" i="4"/>
  <c r="K519" i="4" s="1"/>
  <c r="B520" i="4"/>
  <c r="L520" i="4" l="1"/>
  <c r="F520" i="4" s="1"/>
  <c r="G520" i="4" s="1"/>
  <c r="H520" i="4" s="1"/>
  <c r="I520" i="4" s="1"/>
  <c r="C520" i="4"/>
  <c r="D521" i="4" l="1"/>
  <c r="E521" i="4"/>
  <c r="J520" i="4"/>
  <c r="K520" i="4" s="1"/>
  <c r="B521" i="4"/>
  <c r="C521" i="4" l="1"/>
  <c r="L521" i="4"/>
  <c r="F521" i="4" s="1"/>
  <c r="G521" i="4" s="1"/>
  <c r="H521" i="4" s="1"/>
  <c r="I521" i="4" s="1"/>
  <c r="E522" i="4" l="1"/>
  <c r="D522" i="4"/>
  <c r="J521" i="4"/>
  <c r="K521" i="4" s="1"/>
  <c r="B522" i="4"/>
  <c r="L522" i="4" l="1"/>
  <c r="F522" i="4" s="1"/>
  <c r="G522" i="4" s="1"/>
  <c r="H522" i="4" s="1"/>
  <c r="I522" i="4" s="1"/>
  <c r="C522" i="4"/>
  <c r="E523" i="4" l="1"/>
  <c r="J522" i="4"/>
  <c r="K522" i="4" s="1"/>
  <c r="B523" i="4"/>
  <c r="D523" i="4"/>
  <c r="C523" i="4" l="1"/>
  <c r="L523" i="4"/>
  <c r="F523" i="4" s="1"/>
  <c r="G523" i="4" s="1"/>
  <c r="H523" i="4" s="1"/>
  <c r="I523" i="4" s="1"/>
  <c r="E524" i="4" l="1"/>
  <c r="J523" i="4"/>
  <c r="K523" i="4" s="1"/>
  <c r="B524" i="4"/>
  <c r="D524" i="4"/>
  <c r="L524" i="4" l="1"/>
  <c r="F524" i="4" s="1"/>
  <c r="G524" i="4" s="1"/>
  <c r="H524" i="4" s="1"/>
  <c r="I524" i="4" s="1"/>
  <c r="C524" i="4"/>
  <c r="E525" i="4" l="1"/>
  <c r="J524" i="4"/>
  <c r="K524" i="4" s="1"/>
  <c r="B525" i="4"/>
  <c r="D525" i="4"/>
  <c r="C525" i="4" l="1"/>
  <c r="L525" i="4"/>
  <c r="F525" i="4" s="1"/>
  <c r="G525" i="4" s="1"/>
  <c r="H525" i="4" s="1"/>
  <c r="I525" i="4" s="1"/>
  <c r="E526" i="4" l="1"/>
  <c r="J525" i="4"/>
  <c r="K525" i="4" s="1"/>
  <c r="B526" i="4"/>
  <c r="D526" i="4"/>
  <c r="L526" i="4" l="1"/>
  <c r="F526" i="4" s="1"/>
  <c r="G526" i="4" s="1"/>
  <c r="H526" i="4" s="1"/>
  <c r="I526" i="4" s="1"/>
  <c r="C526" i="4"/>
  <c r="J526" i="4" l="1"/>
  <c r="K526" i="4" s="1"/>
  <c r="B527" i="4"/>
  <c r="D527" i="4"/>
  <c r="E527" i="4"/>
  <c r="C527" i="4" l="1"/>
  <c r="L527" i="4"/>
  <c r="F527" i="4" s="1"/>
  <c r="G527" i="4" s="1"/>
  <c r="H527" i="4" s="1"/>
  <c r="I527" i="4" s="1"/>
  <c r="E528" i="4" l="1"/>
  <c r="J527" i="4"/>
  <c r="K527" i="4" s="1"/>
  <c r="B528" i="4"/>
  <c r="D528" i="4"/>
  <c r="L528" i="4" l="1"/>
  <c r="F528" i="4" s="1"/>
  <c r="G528" i="4" s="1"/>
  <c r="H528" i="4" s="1"/>
  <c r="I528" i="4" s="1"/>
  <c r="C528" i="4"/>
  <c r="J528" i="4" l="1"/>
  <c r="K528" i="4" s="1"/>
  <c r="B529" i="4"/>
  <c r="D529" i="4"/>
  <c r="E529" i="4"/>
  <c r="C529" i="4" l="1"/>
  <c r="L529" i="4"/>
  <c r="F529" i="4" s="1"/>
  <c r="G529" i="4" s="1"/>
  <c r="H529" i="4" s="1"/>
  <c r="I529" i="4" s="1"/>
  <c r="E530" i="4" l="1"/>
  <c r="J529" i="4"/>
  <c r="K529" i="4" s="1"/>
  <c r="B530" i="4"/>
  <c r="D530" i="4"/>
  <c r="L530" i="4" l="1"/>
  <c r="F530" i="4" s="1"/>
  <c r="G530" i="4" s="1"/>
  <c r="H530" i="4" s="1"/>
  <c r="I530" i="4" s="1"/>
  <c r="C530" i="4"/>
  <c r="J530" i="4" l="1"/>
  <c r="K530" i="4" s="1"/>
  <c r="B531" i="4"/>
  <c r="D531" i="4"/>
  <c r="E531" i="4"/>
  <c r="C531" i="4" l="1"/>
  <c r="L531" i="4"/>
  <c r="F531" i="4" s="1"/>
  <c r="G531" i="4" s="1"/>
  <c r="H531" i="4" s="1"/>
  <c r="I531" i="4" s="1"/>
  <c r="E532" i="4" l="1"/>
  <c r="J531" i="4"/>
  <c r="K531" i="4" s="1"/>
  <c r="B532" i="4"/>
  <c r="D532" i="4"/>
  <c r="L532" i="4" l="1"/>
  <c r="F532" i="4" s="1"/>
  <c r="G532" i="4" s="1"/>
  <c r="H532" i="4" s="1"/>
  <c r="I532" i="4" s="1"/>
  <c r="C532" i="4"/>
  <c r="J532" i="4" l="1"/>
  <c r="K532" i="4" s="1"/>
  <c r="B533" i="4"/>
  <c r="D533" i="4"/>
  <c r="E533" i="4"/>
  <c r="C533" i="4" l="1"/>
  <c r="L533" i="4"/>
  <c r="F533" i="4" s="1"/>
  <c r="G533" i="4" s="1"/>
  <c r="H533" i="4" s="1"/>
  <c r="I533" i="4" s="1"/>
  <c r="E534" i="4" l="1"/>
  <c r="B534" i="4"/>
  <c r="D534" i="4"/>
  <c r="J533" i="4"/>
  <c r="K533" i="4" s="1"/>
  <c r="L534" i="4" l="1"/>
  <c r="F534" i="4" s="1"/>
  <c r="G534" i="4" s="1"/>
  <c r="H534" i="4" s="1"/>
  <c r="I534" i="4" s="1"/>
  <c r="C534" i="4"/>
  <c r="B535" i="4" l="1"/>
  <c r="E535" i="4"/>
  <c r="D535" i="4"/>
  <c r="J534" i="4"/>
  <c r="K534" i="4" s="1"/>
  <c r="C535" i="4" l="1"/>
  <c r="L535" i="4"/>
  <c r="F535" i="4" s="1"/>
  <c r="G535" i="4" s="1"/>
  <c r="H535" i="4" s="1"/>
  <c r="I535" i="4" s="1"/>
  <c r="E536" i="4" l="1"/>
  <c r="J535" i="4"/>
  <c r="K535" i="4" s="1"/>
  <c r="B536" i="4"/>
  <c r="D536" i="4"/>
  <c r="L536" i="4" l="1"/>
  <c r="F536" i="4" s="1"/>
  <c r="G536" i="4" s="1"/>
  <c r="H536" i="4" s="1"/>
  <c r="I536" i="4" s="1"/>
  <c r="C536" i="4"/>
  <c r="D537" i="4" l="1"/>
  <c r="E537" i="4"/>
  <c r="J536" i="4"/>
  <c r="K536" i="4" s="1"/>
  <c r="B537" i="4"/>
  <c r="C537" i="4" l="1"/>
  <c r="L537" i="4"/>
  <c r="F537" i="4" s="1"/>
  <c r="G537" i="4" s="1"/>
  <c r="H537" i="4" s="1"/>
  <c r="I537" i="4" s="1"/>
  <c r="E538" i="4" l="1"/>
  <c r="D538" i="4"/>
  <c r="B538" i="4"/>
  <c r="J537" i="4"/>
  <c r="K537" i="4" s="1"/>
  <c r="L538" i="4" l="1"/>
  <c r="F538" i="4" s="1"/>
  <c r="G538" i="4" s="1"/>
  <c r="H538" i="4" s="1"/>
  <c r="I538" i="4" s="1"/>
  <c r="C538" i="4"/>
  <c r="B539" i="4" l="1"/>
  <c r="J538" i="4"/>
  <c r="K538" i="4" s="1"/>
  <c r="D539" i="4"/>
  <c r="E539" i="4"/>
  <c r="C539" i="4" l="1"/>
  <c r="L539" i="4"/>
  <c r="F539" i="4" s="1"/>
  <c r="G539" i="4" s="1"/>
  <c r="H539" i="4" s="1"/>
  <c r="I539" i="4" s="1"/>
  <c r="E540" i="4" l="1"/>
  <c r="J539" i="4"/>
  <c r="K539" i="4" s="1"/>
  <c r="B540" i="4"/>
  <c r="D540" i="4"/>
  <c r="L540" i="4" l="1"/>
  <c r="F540" i="4" s="1"/>
  <c r="G540" i="4" s="1"/>
  <c r="H540" i="4" s="1"/>
  <c r="I540" i="4" s="1"/>
  <c r="C540" i="4"/>
  <c r="B541" i="4" l="1"/>
  <c r="E541" i="4"/>
  <c r="J540" i="4"/>
  <c r="K540" i="4" s="1"/>
  <c r="D541" i="4"/>
  <c r="C541" i="4" l="1"/>
  <c r="L541" i="4"/>
  <c r="F541" i="4" s="1"/>
  <c r="G541" i="4" s="1"/>
  <c r="H541" i="4" s="1"/>
  <c r="I541" i="4" s="1"/>
  <c r="E542" i="4" l="1"/>
  <c r="J541" i="4"/>
  <c r="K541" i="4" s="1"/>
  <c r="B542" i="4"/>
  <c r="D542" i="4"/>
  <c r="C542" i="4" l="1"/>
  <c r="L542" i="4"/>
  <c r="F542" i="4" s="1"/>
  <c r="G542" i="4" s="1"/>
  <c r="H542" i="4" s="1"/>
  <c r="I542" i="4" s="1"/>
  <c r="J542" i="4" l="1"/>
  <c r="K542" i="4" s="1"/>
  <c r="D543" i="4"/>
  <c r="E543" i="4"/>
  <c r="B543" i="4"/>
  <c r="C543" i="4" l="1"/>
  <c r="L543" i="4"/>
  <c r="F543" i="4" s="1"/>
  <c r="G543" i="4" s="1"/>
  <c r="H543" i="4" s="1"/>
  <c r="I543" i="4" s="1"/>
  <c r="E544" i="4" l="1"/>
  <c r="J543" i="4"/>
  <c r="K543" i="4" s="1"/>
  <c r="B544" i="4"/>
  <c r="D544" i="4"/>
  <c r="C544" i="4" l="1"/>
  <c r="L544" i="4"/>
  <c r="F544" i="4" s="1"/>
  <c r="G544" i="4" s="1"/>
  <c r="H544" i="4" s="1"/>
  <c r="I544" i="4" s="1"/>
  <c r="J544" i="4" l="1"/>
  <c r="K544" i="4" s="1"/>
  <c r="D545" i="4"/>
  <c r="E545" i="4"/>
  <c r="B545" i="4"/>
  <c r="C545" i="4" l="1"/>
  <c r="L545" i="4"/>
  <c r="F545" i="4" s="1"/>
  <c r="G545" i="4" s="1"/>
  <c r="H545" i="4" s="1"/>
  <c r="I545" i="4" s="1"/>
  <c r="E546" i="4" l="1"/>
  <c r="B546" i="4"/>
  <c r="D546" i="4"/>
  <c r="J545" i="4"/>
  <c r="K545" i="4" s="1"/>
  <c r="C546" i="4" l="1"/>
  <c r="L546" i="4"/>
  <c r="F546" i="4" s="1"/>
  <c r="G546" i="4" s="1"/>
  <c r="H546" i="4" s="1"/>
  <c r="I546" i="4" s="1"/>
  <c r="D547" i="4" l="1"/>
  <c r="E547" i="4"/>
  <c r="J546" i="4"/>
  <c r="K546" i="4" s="1"/>
  <c r="B547" i="4"/>
  <c r="C547" i="4" l="1"/>
  <c r="L547" i="4"/>
  <c r="F547" i="4" s="1"/>
  <c r="G547" i="4" s="1"/>
  <c r="H547" i="4" s="1"/>
  <c r="I547" i="4" s="1"/>
  <c r="E548" i="4" l="1"/>
  <c r="D548" i="4"/>
  <c r="J547" i="4"/>
  <c r="K547" i="4" s="1"/>
  <c r="B548" i="4"/>
  <c r="L548" i="4" l="1"/>
  <c r="F548" i="4" s="1"/>
  <c r="G548" i="4" s="1"/>
  <c r="H548" i="4" s="1"/>
  <c r="I548" i="4" s="1"/>
  <c r="C548" i="4"/>
  <c r="E549" i="4" l="1"/>
  <c r="B549" i="4"/>
  <c r="J548" i="4"/>
  <c r="K548" i="4" s="1"/>
  <c r="D549" i="4"/>
  <c r="C549" i="4" l="1"/>
  <c r="L549" i="4"/>
  <c r="F549" i="4" s="1"/>
  <c r="G549" i="4" s="1"/>
  <c r="H549" i="4" s="1"/>
  <c r="I549" i="4" s="1"/>
  <c r="E550" i="4" l="1"/>
  <c r="D550" i="4"/>
  <c r="J549" i="4"/>
  <c r="K549" i="4" s="1"/>
  <c r="B550" i="4"/>
  <c r="L550" i="4" l="1"/>
  <c r="F550" i="4" s="1"/>
  <c r="G550" i="4" s="1"/>
  <c r="H550" i="4" s="1"/>
  <c r="I550" i="4" s="1"/>
  <c r="C550" i="4"/>
  <c r="J550" i="4" l="1"/>
  <c r="K550" i="4" s="1"/>
  <c r="B551" i="4"/>
  <c r="D551" i="4"/>
  <c r="E551" i="4"/>
  <c r="C551" i="4" l="1"/>
  <c r="L551" i="4"/>
  <c r="F551" i="4" s="1"/>
  <c r="G551" i="4" s="1"/>
  <c r="H551" i="4" s="1"/>
  <c r="I551" i="4" s="1"/>
  <c r="E552" i="4" l="1"/>
  <c r="B552" i="4"/>
  <c r="J551" i="4"/>
  <c r="K551" i="4" s="1"/>
  <c r="D552" i="4"/>
  <c r="C552" i="4" l="1"/>
  <c r="L552" i="4"/>
  <c r="F552" i="4" s="1"/>
  <c r="G552" i="4" s="1"/>
  <c r="H552" i="4" s="1"/>
  <c r="I552" i="4" s="1"/>
  <c r="J552" i="4" l="1"/>
  <c r="K552" i="4" s="1"/>
  <c r="B553" i="4"/>
  <c r="D553" i="4"/>
  <c r="E553" i="4"/>
  <c r="C553" i="4" l="1"/>
  <c r="L553" i="4"/>
  <c r="F553" i="4" s="1"/>
  <c r="G553" i="4" s="1"/>
  <c r="H553" i="4" s="1"/>
  <c r="I553" i="4" s="1"/>
  <c r="E554" i="4" l="1"/>
  <c r="B554" i="4"/>
  <c r="D554" i="4"/>
  <c r="J553" i="4"/>
  <c r="K553" i="4" s="1"/>
  <c r="L554" i="4" l="1"/>
  <c r="F554" i="4" s="1"/>
  <c r="G554" i="4" s="1"/>
  <c r="H554" i="4" s="1"/>
  <c r="I554" i="4" s="1"/>
  <c r="C554" i="4"/>
  <c r="B555" i="4" l="1"/>
  <c r="D555" i="4"/>
  <c r="E555" i="4"/>
  <c r="J554" i="4"/>
  <c r="K554" i="4" s="1"/>
  <c r="C555" i="4" l="1"/>
  <c r="L555" i="4"/>
  <c r="F555" i="4" s="1"/>
  <c r="G555" i="4" s="1"/>
  <c r="H555" i="4" s="1"/>
  <c r="I555" i="4" s="1"/>
  <c r="E556" i="4" l="1"/>
  <c r="J555" i="4"/>
  <c r="K555" i="4" s="1"/>
  <c r="D556" i="4"/>
  <c r="B556" i="4"/>
  <c r="L556" i="4" l="1"/>
  <c r="F556" i="4" s="1"/>
  <c r="G556" i="4" s="1"/>
  <c r="H556" i="4" s="1"/>
  <c r="I556" i="4" s="1"/>
  <c r="C556" i="4"/>
  <c r="B557" i="4" l="1"/>
  <c r="E557" i="4"/>
  <c r="J556" i="4"/>
  <c r="K556" i="4" s="1"/>
  <c r="D557" i="4"/>
  <c r="C557" i="4" l="1"/>
  <c r="L557" i="4"/>
  <c r="F557" i="4" s="1"/>
  <c r="G557" i="4" s="1"/>
  <c r="H557" i="4" s="1"/>
  <c r="I557" i="4" s="1"/>
  <c r="E558" i="4" l="1"/>
  <c r="J557" i="4"/>
  <c r="K557" i="4" s="1"/>
  <c r="D558" i="4"/>
  <c r="B558" i="4"/>
  <c r="C558" i="4" l="1"/>
  <c r="L558" i="4"/>
  <c r="F558" i="4" s="1"/>
  <c r="G558" i="4" s="1"/>
  <c r="H558" i="4" s="1"/>
  <c r="I558" i="4" s="1"/>
  <c r="E559" i="4" l="1"/>
  <c r="J558" i="4"/>
  <c r="K558" i="4" s="1"/>
  <c r="B559" i="4"/>
  <c r="D559" i="4"/>
  <c r="C559" i="4" l="1"/>
  <c r="L559" i="4"/>
  <c r="F559" i="4" s="1"/>
  <c r="G559" i="4" s="1"/>
  <c r="H559" i="4" s="1"/>
  <c r="I559" i="4" s="1"/>
  <c r="E560" i="4" l="1"/>
  <c r="J559" i="4"/>
  <c r="K559" i="4" s="1"/>
  <c r="B560" i="4"/>
  <c r="D560" i="4"/>
  <c r="C560" i="4" l="1"/>
  <c r="L560" i="4"/>
  <c r="F560" i="4" s="1"/>
  <c r="G560" i="4" s="1"/>
  <c r="H560" i="4" s="1"/>
  <c r="I560" i="4" s="1"/>
  <c r="J560" i="4" l="1"/>
  <c r="K560" i="4" s="1"/>
  <c r="E561" i="4"/>
  <c r="B561" i="4"/>
  <c r="D561" i="4"/>
  <c r="C561" i="4" l="1"/>
  <c r="L561" i="4"/>
  <c r="F561" i="4" s="1"/>
  <c r="G561" i="4" s="1"/>
  <c r="H561" i="4" s="1"/>
  <c r="I561" i="4" s="1"/>
  <c r="E562" i="4" l="1"/>
  <c r="B562" i="4"/>
  <c r="J561" i="4"/>
  <c r="K561" i="4" s="1"/>
  <c r="D562" i="4"/>
  <c r="L562" i="4" l="1"/>
  <c r="F562" i="4" s="1"/>
  <c r="G562" i="4" s="1"/>
  <c r="H562" i="4" s="1"/>
  <c r="I562" i="4" s="1"/>
  <c r="C562" i="4"/>
  <c r="D563" i="4" l="1"/>
  <c r="E563" i="4"/>
  <c r="J562" i="4"/>
  <c r="K562" i="4" s="1"/>
  <c r="B563" i="4"/>
  <c r="C563" i="4" l="1"/>
  <c r="L563" i="4"/>
  <c r="F563" i="4" s="1"/>
  <c r="G563" i="4" s="1"/>
  <c r="H563" i="4" s="1"/>
  <c r="I563" i="4" s="1"/>
  <c r="E564" i="4" l="1"/>
  <c r="D564" i="4"/>
  <c r="J563" i="4"/>
  <c r="K563" i="4" s="1"/>
  <c r="B564" i="4"/>
  <c r="L564" i="4" l="1"/>
  <c r="F564" i="4" s="1"/>
  <c r="G564" i="4" s="1"/>
  <c r="H564" i="4" s="1"/>
  <c r="I564" i="4" s="1"/>
  <c r="C564" i="4"/>
  <c r="B565" i="4" l="1"/>
  <c r="D565" i="4"/>
  <c r="E565" i="4"/>
  <c r="J564" i="4"/>
  <c r="K564" i="4" s="1"/>
  <c r="C565" i="4" l="1"/>
  <c r="L565" i="4"/>
  <c r="F565" i="4" s="1"/>
  <c r="G565" i="4" s="1"/>
  <c r="H565" i="4" s="1"/>
  <c r="I565" i="4" s="1"/>
  <c r="E566" i="4" l="1"/>
  <c r="J565" i="4"/>
  <c r="K565" i="4" s="1"/>
  <c r="B566" i="4"/>
  <c r="D566" i="4"/>
  <c r="C566" i="4" l="1"/>
  <c r="L566" i="4"/>
  <c r="F566" i="4" s="1"/>
  <c r="G566" i="4" s="1"/>
  <c r="H566" i="4" s="1"/>
  <c r="I566" i="4" s="1"/>
  <c r="J566" i="4" l="1"/>
  <c r="K566" i="4" s="1"/>
  <c r="B567" i="4"/>
  <c r="D567" i="4"/>
  <c r="E567" i="4"/>
  <c r="C567" i="4" l="1"/>
  <c r="L567" i="4"/>
  <c r="F567" i="4" s="1"/>
  <c r="G567" i="4" s="1"/>
  <c r="H567" i="4" s="1"/>
  <c r="I567" i="4" s="1"/>
  <c r="E568" i="4" l="1"/>
  <c r="J567" i="4"/>
  <c r="K567" i="4" s="1"/>
  <c r="B568" i="4"/>
  <c r="D568" i="4"/>
  <c r="L568" i="4" l="1"/>
  <c r="F568" i="4" s="1"/>
  <c r="G568" i="4" s="1"/>
  <c r="H568" i="4" s="1"/>
  <c r="I568" i="4" s="1"/>
  <c r="C568" i="4"/>
  <c r="B569" i="4" l="1"/>
  <c r="D569" i="4"/>
  <c r="E569" i="4"/>
  <c r="J568" i="4"/>
  <c r="K568" i="4" s="1"/>
  <c r="C569" i="4" l="1"/>
  <c r="L569" i="4"/>
  <c r="F569" i="4" s="1"/>
  <c r="G569" i="4" s="1"/>
  <c r="H569" i="4" s="1"/>
  <c r="I569" i="4" s="1"/>
  <c r="E570" i="4" l="1"/>
  <c r="J569" i="4"/>
  <c r="K569" i="4" s="1"/>
  <c r="B570" i="4"/>
  <c r="D570" i="4"/>
  <c r="C570" i="4" l="1"/>
  <c r="L570" i="4"/>
  <c r="F570" i="4" s="1"/>
  <c r="G570" i="4" s="1"/>
  <c r="H570" i="4" s="1"/>
  <c r="I570" i="4" s="1"/>
  <c r="E571" i="4" l="1"/>
  <c r="J570" i="4"/>
  <c r="K570" i="4" s="1"/>
  <c r="B571" i="4"/>
  <c r="D571" i="4"/>
  <c r="C571" i="4" l="1"/>
  <c r="L571" i="4"/>
  <c r="F571" i="4" s="1"/>
  <c r="G571" i="4" s="1"/>
  <c r="H571" i="4" s="1"/>
  <c r="I571" i="4" s="1"/>
  <c r="E572" i="4" l="1"/>
  <c r="D572" i="4"/>
  <c r="J571" i="4"/>
  <c r="K571" i="4" s="1"/>
  <c r="B572" i="4"/>
  <c r="C572" i="4" l="1"/>
  <c r="L572" i="4"/>
  <c r="F572" i="4" s="1"/>
  <c r="G572" i="4" s="1"/>
  <c r="H572" i="4" s="1"/>
  <c r="I572" i="4" s="1"/>
  <c r="J572" i="4" l="1"/>
  <c r="K572" i="4" s="1"/>
  <c r="B573" i="4"/>
  <c r="D573" i="4"/>
  <c r="E573" i="4"/>
  <c r="C573" i="4" l="1"/>
  <c r="L573" i="4"/>
  <c r="F573" i="4" s="1"/>
  <c r="G573" i="4" s="1"/>
  <c r="H573" i="4" s="1"/>
  <c r="I573" i="4" s="1"/>
  <c r="E574" i="4" l="1"/>
  <c r="J573" i="4"/>
  <c r="K573" i="4" s="1"/>
  <c r="B574" i="4"/>
  <c r="D574" i="4"/>
  <c r="C574" i="4" l="1"/>
  <c r="L574" i="4"/>
  <c r="F574" i="4" s="1"/>
  <c r="G574" i="4" s="1"/>
  <c r="H574" i="4" s="1"/>
  <c r="I574" i="4" s="1"/>
  <c r="D575" i="4" l="1"/>
  <c r="E575" i="4"/>
  <c r="J574" i="4"/>
  <c r="K574" i="4" s="1"/>
  <c r="B575" i="4"/>
  <c r="C575" i="4" l="1"/>
  <c r="L575" i="4"/>
  <c r="F575" i="4" s="1"/>
  <c r="G575" i="4" s="1"/>
  <c r="H575" i="4" s="1"/>
  <c r="I575" i="4" s="1"/>
  <c r="J575" i="4" l="1"/>
  <c r="K575" i="4" s="1"/>
  <c r="B576" i="4"/>
  <c r="D576" i="4"/>
  <c r="E576" i="4"/>
  <c r="C576" i="4" l="1"/>
  <c r="L576" i="4"/>
  <c r="F576" i="4" s="1"/>
  <c r="G576" i="4" s="1"/>
  <c r="H576" i="4" s="1"/>
  <c r="I576" i="4" s="1"/>
  <c r="E577" i="4" l="1"/>
  <c r="J576" i="4"/>
  <c r="K576" i="4" s="1"/>
  <c r="B577" i="4"/>
  <c r="D577" i="4"/>
  <c r="L577" i="4" l="1"/>
  <c r="F577" i="4" s="1"/>
  <c r="G577" i="4" s="1"/>
  <c r="H577" i="4" s="1"/>
  <c r="I577" i="4" s="1"/>
  <c r="C577" i="4"/>
  <c r="B578" i="4" l="1"/>
  <c r="D578" i="4"/>
  <c r="E578" i="4"/>
  <c r="J577" i="4"/>
  <c r="K577" i="4" s="1"/>
  <c r="C578" i="4" l="1"/>
  <c r="L578" i="4"/>
  <c r="F578" i="4" s="1"/>
  <c r="G578" i="4" s="1"/>
  <c r="H578" i="4" s="1"/>
  <c r="I578" i="4" s="1"/>
  <c r="E579" i="4" l="1"/>
  <c r="J578" i="4"/>
  <c r="K578" i="4" s="1"/>
  <c r="B579" i="4"/>
  <c r="D579" i="4"/>
  <c r="L579" i="4" l="1"/>
  <c r="F579" i="4" s="1"/>
  <c r="G579" i="4" s="1"/>
  <c r="H579" i="4" s="1"/>
  <c r="I579" i="4" s="1"/>
  <c r="C579" i="4"/>
  <c r="D580" i="4" l="1"/>
  <c r="E580" i="4"/>
  <c r="J579" i="4"/>
  <c r="K579" i="4" s="1"/>
  <c r="B580" i="4"/>
  <c r="C580" i="4" l="1"/>
  <c r="L580" i="4"/>
  <c r="F580" i="4" s="1"/>
  <c r="G580" i="4" s="1"/>
  <c r="H580" i="4" s="1"/>
  <c r="I580" i="4" s="1"/>
  <c r="E581" i="4" l="1"/>
  <c r="J580" i="4"/>
  <c r="K580" i="4" s="1"/>
  <c r="B581" i="4"/>
  <c r="D581" i="4"/>
  <c r="L581" i="4" l="1"/>
  <c r="F581" i="4" s="1"/>
  <c r="G581" i="4" s="1"/>
  <c r="H581" i="4" s="1"/>
  <c r="I581" i="4" s="1"/>
  <c r="C581" i="4"/>
  <c r="D582" i="4" l="1"/>
  <c r="J581" i="4"/>
  <c r="K581" i="4" s="1"/>
  <c r="B582" i="4"/>
  <c r="E582" i="4"/>
  <c r="C582" i="4" l="1"/>
  <c r="L582" i="4"/>
  <c r="F582" i="4" s="1"/>
  <c r="G582" i="4" s="1"/>
  <c r="H582" i="4" s="1"/>
  <c r="I582" i="4" s="1"/>
  <c r="E583" i="4" l="1"/>
  <c r="J582" i="4"/>
  <c r="K582" i="4" s="1"/>
  <c r="B583" i="4"/>
  <c r="D583" i="4"/>
  <c r="L583" i="4" l="1"/>
  <c r="F583" i="4" s="1"/>
  <c r="G583" i="4" s="1"/>
  <c r="H583" i="4" s="1"/>
  <c r="I583" i="4" s="1"/>
  <c r="C583" i="4"/>
  <c r="D584" i="4" l="1"/>
  <c r="J583" i="4"/>
  <c r="K583" i="4" s="1"/>
  <c r="B584" i="4"/>
  <c r="E584" i="4"/>
  <c r="C584" i="4" l="1"/>
  <c r="L584" i="4"/>
  <c r="F584" i="4" s="1"/>
  <c r="G584" i="4" s="1"/>
  <c r="H584" i="4" s="1"/>
  <c r="I584" i="4" s="1"/>
  <c r="E585" i="4" l="1"/>
  <c r="J584" i="4"/>
  <c r="K584" i="4" s="1"/>
  <c r="B585" i="4"/>
  <c r="D585" i="4"/>
  <c r="L585" i="4" l="1"/>
  <c r="F585" i="4" s="1"/>
  <c r="G585" i="4" s="1"/>
  <c r="H585" i="4" s="1"/>
  <c r="I585" i="4" s="1"/>
  <c r="C585" i="4"/>
  <c r="D586" i="4" l="1"/>
  <c r="J585" i="4"/>
  <c r="K585" i="4" s="1"/>
  <c r="B586" i="4"/>
  <c r="E586" i="4"/>
  <c r="C586" i="4" l="1"/>
  <c r="L586" i="4"/>
  <c r="F586" i="4" s="1"/>
  <c r="G586" i="4" s="1"/>
  <c r="H586" i="4" s="1"/>
  <c r="I586" i="4" s="1"/>
  <c r="E587" i="4" l="1"/>
  <c r="J586" i="4"/>
  <c r="K586" i="4" s="1"/>
  <c r="B587" i="4"/>
  <c r="D587" i="4"/>
  <c r="L587" i="4" l="1"/>
  <c r="F587" i="4" s="1"/>
  <c r="G587" i="4" s="1"/>
  <c r="H587" i="4" s="1"/>
  <c r="I587" i="4" s="1"/>
  <c r="C587" i="4"/>
  <c r="D588" i="4" l="1"/>
  <c r="E588" i="4"/>
  <c r="J587" i="4"/>
  <c r="K587" i="4" s="1"/>
  <c r="B588" i="4"/>
  <c r="C588" i="4" l="1"/>
  <c r="L588" i="4"/>
  <c r="F588" i="4" s="1"/>
  <c r="G588" i="4" s="1"/>
  <c r="H588" i="4" s="1"/>
  <c r="I588" i="4" s="1"/>
  <c r="E589" i="4" l="1"/>
  <c r="J588" i="4"/>
  <c r="K588" i="4" s="1"/>
  <c r="B589" i="4"/>
  <c r="D589" i="4"/>
  <c r="L589" i="4" l="1"/>
  <c r="F589" i="4" s="1"/>
  <c r="G589" i="4" s="1"/>
  <c r="H589" i="4" s="1"/>
  <c r="I589" i="4" s="1"/>
  <c r="C589" i="4"/>
  <c r="D590" i="4" l="1"/>
  <c r="J589" i="4"/>
  <c r="K589" i="4" s="1"/>
  <c r="B590" i="4"/>
  <c r="E590" i="4"/>
  <c r="C590" i="4" l="1"/>
  <c r="L590" i="4"/>
  <c r="F590" i="4" s="1"/>
  <c r="G590" i="4" s="1"/>
  <c r="H590" i="4" s="1"/>
  <c r="I590" i="4" s="1"/>
  <c r="E591" i="4" l="1"/>
  <c r="J590" i="4"/>
  <c r="K590" i="4" s="1"/>
  <c r="B591" i="4"/>
  <c r="D591" i="4"/>
  <c r="L591" i="4" l="1"/>
  <c r="F591" i="4" s="1"/>
  <c r="G591" i="4" s="1"/>
  <c r="H591" i="4" s="1"/>
  <c r="I591" i="4" s="1"/>
  <c r="C591" i="4"/>
  <c r="D592" i="4" l="1"/>
  <c r="J591" i="4"/>
  <c r="K591" i="4" s="1"/>
  <c r="B592" i="4"/>
  <c r="E592" i="4"/>
  <c r="C592" i="4" l="1"/>
  <c r="L592" i="4"/>
  <c r="F592" i="4" s="1"/>
  <c r="G592" i="4" s="1"/>
  <c r="H592" i="4" s="1"/>
  <c r="I592" i="4" s="1"/>
  <c r="E593" i="4" l="1"/>
  <c r="J592" i="4"/>
  <c r="K592" i="4" s="1"/>
  <c r="B593" i="4"/>
  <c r="D593" i="4"/>
  <c r="L593" i="4" l="1"/>
  <c r="F593" i="4" s="1"/>
  <c r="G593" i="4" s="1"/>
  <c r="H593" i="4" s="1"/>
  <c r="I593" i="4" s="1"/>
  <c r="C593" i="4"/>
  <c r="D594" i="4" l="1"/>
  <c r="J593" i="4"/>
  <c r="K593" i="4" s="1"/>
  <c r="B594" i="4"/>
  <c r="E594" i="4"/>
  <c r="C594" i="4" l="1"/>
  <c r="L594" i="4"/>
  <c r="F594" i="4" s="1"/>
  <c r="G594" i="4" s="1"/>
  <c r="H594" i="4" s="1"/>
  <c r="I594" i="4" s="1"/>
  <c r="E595" i="4" l="1"/>
  <c r="J594" i="4"/>
  <c r="K594" i="4" s="1"/>
  <c r="B595" i="4"/>
  <c r="D595" i="4"/>
  <c r="L595" i="4" l="1"/>
  <c r="F595" i="4" s="1"/>
  <c r="G595" i="4" s="1"/>
  <c r="H595" i="4" s="1"/>
  <c r="I595" i="4" s="1"/>
  <c r="C595" i="4"/>
  <c r="D596" i="4" l="1"/>
  <c r="E596" i="4"/>
  <c r="J595" i="4"/>
  <c r="K595" i="4" s="1"/>
  <c r="B596" i="4"/>
  <c r="C596" i="4" l="1"/>
  <c r="L596" i="4"/>
  <c r="F596" i="4" s="1"/>
  <c r="G596" i="4" s="1"/>
  <c r="H596" i="4" s="1"/>
  <c r="I596" i="4" s="1"/>
  <c r="E597" i="4" l="1"/>
  <c r="J596" i="4"/>
  <c r="K596" i="4" s="1"/>
  <c r="B597" i="4"/>
  <c r="D597" i="4"/>
  <c r="L597" i="4" l="1"/>
  <c r="F597" i="4" s="1"/>
  <c r="G597" i="4" s="1"/>
  <c r="H597" i="4" s="1"/>
  <c r="I597" i="4" s="1"/>
  <c r="C597" i="4"/>
  <c r="D598" i="4" l="1"/>
  <c r="J597" i="4"/>
  <c r="K597" i="4" s="1"/>
  <c r="B598" i="4"/>
  <c r="E598" i="4"/>
  <c r="C598" i="4" l="1"/>
  <c r="L598" i="4"/>
  <c r="F598" i="4" s="1"/>
  <c r="G598" i="4" s="1"/>
  <c r="H598" i="4" s="1"/>
  <c r="I598" i="4" s="1"/>
  <c r="E599" i="4" l="1"/>
  <c r="J598" i="4"/>
  <c r="K598" i="4" s="1"/>
  <c r="B599" i="4"/>
  <c r="D599" i="4"/>
  <c r="L599" i="4" l="1"/>
  <c r="F599" i="4" s="1"/>
  <c r="G599" i="4" s="1"/>
  <c r="H599" i="4" s="1"/>
  <c r="I599" i="4" s="1"/>
  <c r="C599" i="4"/>
  <c r="D600" i="4" l="1"/>
  <c r="E600" i="4"/>
  <c r="J599" i="4"/>
  <c r="K599" i="4" s="1"/>
  <c r="B600" i="4"/>
  <c r="C600" i="4" l="1"/>
  <c r="L600" i="4"/>
  <c r="F600" i="4" s="1"/>
  <c r="G600" i="4" s="1"/>
  <c r="H600" i="4" s="1"/>
  <c r="I600" i="4" s="1"/>
  <c r="E601" i="4" l="1"/>
  <c r="J600" i="4"/>
  <c r="K600" i="4" s="1"/>
  <c r="B601" i="4"/>
  <c r="D601" i="4"/>
  <c r="L601" i="4" l="1"/>
  <c r="F601" i="4" s="1"/>
  <c r="G601" i="4" s="1"/>
  <c r="H601" i="4" s="1"/>
  <c r="I601" i="4" s="1"/>
  <c r="C601" i="4"/>
  <c r="D602" i="4" l="1"/>
  <c r="J601" i="4"/>
  <c r="K601" i="4" s="1"/>
  <c r="B602" i="4"/>
  <c r="E602" i="4"/>
  <c r="C602" i="4" l="1"/>
  <c r="L602" i="4"/>
  <c r="F602" i="4" s="1"/>
  <c r="G602" i="4" s="1"/>
  <c r="H602" i="4" s="1"/>
  <c r="I602" i="4" s="1"/>
  <c r="E603" i="4" l="1"/>
  <c r="J602" i="4"/>
  <c r="K602" i="4" s="1"/>
  <c r="B603" i="4"/>
  <c r="D603" i="4"/>
  <c r="L603" i="4" l="1"/>
  <c r="F603" i="4" s="1"/>
  <c r="G603" i="4" s="1"/>
  <c r="H603" i="4" s="1"/>
  <c r="I603" i="4" s="1"/>
  <c r="C603" i="4"/>
  <c r="D604" i="4" l="1"/>
  <c r="E604" i="4"/>
  <c r="J603" i="4"/>
  <c r="K603" i="4" s="1"/>
  <c r="B604" i="4"/>
  <c r="C604" i="4" l="1"/>
  <c r="L604" i="4"/>
  <c r="F604" i="4" s="1"/>
  <c r="G604" i="4" s="1"/>
  <c r="H604" i="4" s="1"/>
  <c r="I604" i="4" s="1"/>
  <c r="E605" i="4" l="1"/>
  <c r="J604" i="4"/>
  <c r="K604" i="4" s="1"/>
  <c r="B605" i="4"/>
  <c r="D605" i="4"/>
  <c r="L605" i="4" l="1"/>
  <c r="F605" i="4" s="1"/>
  <c r="G605" i="4" s="1"/>
  <c r="H605" i="4" s="1"/>
  <c r="I605" i="4" s="1"/>
  <c r="C605" i="4"/>
  <c r="D606" i="4" l="1"/>
  <c r="J605" i="4"/>
  <c r="K605" i="4" s="1"/>
  <c r="B606" i="4"/>
  <c r="E606" i="4"/>
  <c r="C606" i="4" l="1"/>
  <c r="L606" i="4"/>
  <c r="F606" i="4" s="1"/>
  <c r="G606" i="4" s="1"/>
  <c r="H606" i="4" s="1"/>
  <c r="I606" i="4" s="1"/>
  <c r="E607" i="4" l="1"/>
  <c r="J606" i="4"/>
  <c r="K606" i="4" s="1"/>
  <c r="B607" i="4"/>
  <c r="D607" i="4"/>
  <c r="L607" i="4" l="1"/>
  <c r="F607" i="4" s="1"/>
  <c r="G607" i="4" s="1"/>
  <c r="H607" i="4" s="1"/>
  <c r="I607" i="4" s="1"/>
  <c r="C607" i="4"/>
  <c r="D608" i="4" l="1"/>
  <c r="E608" i="4"/>
  <c r="J607" i="4"/>
  <c r="K607" i="4" s="1"/>
  <c r="B608" i="4"/>
  <c r="C608" i="4" l="1"/>
  <c r="L608" i="4"/>
  <c r="F608" i="4" s="1"/>
  <c r="G608" i="4" s="1"/>
  <c r="H608" i="4" s="1"/>
  <c r="I608" i="4" s="1"/>
  <c r="E609" i="4" l="1"/>
  <c r="J608" i="4"/>
  <c r="K608" i="4" s="1"/>
  <c r="B609" i="4"/>
  <c r="D609" i="4"/>
  <c r="L609" i="4" l="1"/>
  <c r="F609" i="4" s="1"/>
  <c r="G609" i="4" s="1"/>
  <c r="H609" i="4" s="1"/>
  <c r="I609" i="4" s="1"/>
  <c r="C609" i="4"/>
  <c r="D610" i="4" l="1"/>
  <c r="J609" i="4"/>
  <c r="K609" i="4" s="1"/>
  <c r="B610" i="4"/>
  <c r="E610" i="4"/>
  <c r="C610" i="4" l="1"/>
  <c r="L610" i="4"/>
  <c r="F610" i="4" s="1"/>
  <c r="G610" i="4" s="1"/>
  <c r="H610" i="4" s="1"/>
  <c r="I610" i="4" s="1"/>
  <c r="E611" i="4" l="1"/>
  <c r="J610" i="4"/>
  <c r="K610" i="4" s="1"/>
  <c r="B611" i="4"/>
  <c r="D611" i="4"/>
  <c r="L611" i="4" l="1"/>
  <c r="F611" i="4" s="1"/>
  <c r="G611" i="4" s="1"/>
  <c r="H611" i="4" s="1"/>
  <c r="I611" i="4" s="1"/>
  <c r="C611" i="4"/>
  <c r="D612" i="4" l="1"/>
  <c r="B612" i="4"/>
  <c r="E612" i="4"/>
  <c r="J611" i="4"/>
  <c r="K611" i="4" s="1"/>
  <c r="C612" i="4" l="1"/>
  <c r="L612" i="4"/>
  <c r="F612" i="4" s="1"/>
  <c r="G612" i="4" s="1"/>
  <c r="H612" i="4" s="1"/>
  <c r="I612" i="4" s="1"/>
  <c r="E613" i="4" l="1"/>
  <c r="J612" i="4"/>
  <c r="K612" i="4" s="1"/>
  <c r="D613" i="4"/>
  <c r="B613" i="4"/>
  <c r="L613" i="4" l="1"/>
  <c r="F613" i="4" s="1"/>
  <c r="G613" i="4" s="1"/>
  <c r="H613" i="4" s="1"/>
  <c r="I613" i="4" s="1"/>
  <c r="C613" i="4"/>
  <c r="D614" i="4" l="1"/>
  <c r="E614" i="4"/>
  <c r="J613" i="4"/>
  <c r="K613" i="4" s="1"/>
  <c r="B614" i="4"/>
  <c r="C614" i="4" l="1"/>
  <c r="L614" i="4"/>
  <c r="F614" i="4" s="1"/>
  <c r="G614" i="4" s="1"/>
  <c r="H614" i="4" s="1"/>
  <c r="I614" i="4" s="1"/>
  <c r="E615" i="4" l="1"/>
  <c r="J614" i="4"/>
  <c r="K614" i="4" s="1"/>
  <c r="B615" i="4"/>
  <c r="D615" i="4"/>
  <c r="L615" i="4" l="1"/>
  <c r="F615" i="4" s="1"/>
  <c r="G615" i="4" s="1"/>
  <c r="H615" i="4" s="1"/>
  <c r="I615" i="4" s="1"/>
  <c r="C615" i="4"/>
  <c r="D616" i="4" l="1"/>
  <c r="E616" i="4"/>
  <c r="J615" i="4"/>
  <c r="K615" i="4" s="1"/>
  <c r="B616" i="4"/>
  <c r="C616" i="4" l="1"/>
  <c r="L616" i="4"/>
  <c r="F616" i="4" s="1"/>
  <c r="G616" i="4" s="1"/>
  <c r="H616" i="4" s="1"/>
  <c r="I616" i="4" s="1"/>
  <c r="E617" i="4" l="1"/>
  <c r="J616" i="4"/>
  <c r="K616" i="4" s="1"/>
  <c r="B617" i="4"/>
  <c r="D617" i="4"/>
  <c r="C617" i="4" l="1"/>
  <c r="L617" i="4"/>
  <c r="F617" i="4" s="1"/>
  <c r="G617" i="4" s="1"/>
  <c r="H617" i="4" s="1"/>
  <c r="I617" i="4" s="1"/>
  <c r="D618" i="4" l="1"/>
  <c r="J617" i="4"/>
  <c r="K617" i="4" s="1"/>
  <c r="B618" i="4"/>
  <c r="E618" i="4"/>
  <c r="C618" i="4" l="1"/>
  <c r="L618" i="4"/>
  <c r="F618" i="4" s="1"/>
  <c r="G618" i="4" s="1"/>
  <c r="H618" i="4" s="1"/>
  <c r="I618" i="4" s="1"/>
  <c r="E619" i="4" l="1"/>
  <c r="J618" i="4"/>
  <c r="K618" i="4" s="1"/>
  <c r="B619" i="4"/>
  <c r="D619" i="4"/>
  <c r="C619" i="4" l="1"/>
  <c r="L619" i="4"/>
  <c r="F619" i="4" s="1"/>
  <c r="G619" i="4" s="1"/>
  <c r="H619" i="4" s="1"/>
  <c r="I619" i="4" s="1"/>
  <c r="D620" i="4" l="1"/>
  <c r="J619" i="4"/>
  <c r="K619" i="4" s="1"/>
  <c r="B620" i="4"/>
  <c r="E620" i="4"/>
  <c r="C620" i="4" l="1"/>
  <c r="L620" i="4"/>
  <c r="F620" i="4" s="1"/>
  <c r="G620" i="4" s="1"/>
  <c r="H620" i="4" s="1"/>
  <c r="I620" i="4" s="1"/>
  <c r="E621" i="4" l="1"/>
  <c r="J620" i="4"/>
  <c r="K620" i="4" s="1"/>
  <c r="B621" i="4"/>
  <c r="D621" i="4"/>
  <c r="C621" i="4" l="1"/>
  <c r="L621" i="4"/>
  <c r="F621" i="4" s="1"/>
  <c r="G621" i="4" s="1"/>
  <c r="H621" i="4" s="1"/>
  <c r="I621" i="4" s="1"/>
  <c r="D622" i="4" l="1"/>
  <c r="J621" i="4"/>
  <c r="K621" i="4" s="1"/>
  <c r="B622" i="4"/>
  <c r="E622" i="4"/>
  <c r="C622" i="4" l="1"/>
  <c r="L622" i="4"/>
  <c r="F622" i="4" s="1"/>
  <c r="G622" i="4" s="1"/>
  <c r="H622" i="4" s="1"/>
  <c r="I622" i="4" s="1"/>
  <c r="E623" i="4" l="1"/>
  <c r="J622" i="4"/>
  <c r="K622" i="4" s="1"/>
  <c r="B623" i="4"/>
  <c r="D623" i="4"/>
  <c r="C623" i="4" l="1"/>
  <c r="L623" i="4"/>
  <c r="F623" i="4" s="1"/>
  <c r="G623" i="4" s="1"/>
  <c r="H623" i="4" s="1"/>
  <c r="I623" i="4" s="1"/>
  <c r="D624" i="4" l="1"/>
  <c r="J623" i="4"/>
  <c r="K623" i="4" s="1"/>
  <c r="B624" i="4"/>
  <c r="E624" i="4"/>
  <c r="C624" i="4" l="1"/>
  <c r="L624" i="4"/>
  <c r="F624" i="4" s="1"/>
  <c r="G624" i="4" s="1"/>
  <c r="H624" i="4" s="1"/>
  <c r="I624" i="4" s="1"/>
  <c r="E625" i="4" l="1"/>
  <c r="J624" i="4"/>
  <c r="K624" i="4" s="1"/>
  <c r="B625" i="4"/>
  <c r="D625" i="4"/>
  <c r="C625" i="4" l="1"/>
  <c r="L625" i="4"/>
  <c r="F625" i="4" s="1"/>
  <c r="G625" i="4" s="1"/>
  <c r="H625" i="4" s="1"/>
  <c r="I625" i="4" s="1"/>
  <c r="D626" i="4" l="1"/>
  <c r="B626" i="4"/>
  <c r="E626" i="4"/>
  <c r="J625" i="4"/>
  <c r="K625" i="4" s="1"/>
  <c r="C626" i="4" l="1"/>
  <c r="L626" i="4"/>
  <c r="F626" i="4" s="1"/>
  <c r="G626" i="4" s="1"/>
  <c r="H626" i="4" s="1"/>
  <c r="I626" i="4" s="1"/>
  <c r="E627" i="4" l="1"/>
  <c r="J626" i="4"/>
  <c r="K626" i="4" s="1"/>
  <c r="D627" i="4"/>
  <c r="B627" i="4"/>
  <c r="C627" i="4" l="1"/>
  <c r="L627" i="4"/>
  <c r="F627" i="4" s="1"/>
  <c r="G627" i="4" s="1"/>
  <c r="H627" i="4" s="1"/>
  <c r="I627" i="4" s="1"/>
  <c r="D628" i="4" l="1"/>
  <c r="B628" i="4"/>
  <c r="E628" i="4"/>
  <c r="J627" i="4"/>
  <c r="K627" i="4" s="1"/>
  <c r="C628" i="4" l="1"/>
  <c r="L628" i="4"/>
  <c r="F628" i="4" s="1"/>
  <c r="G628" i="4" s="1"/>
  <c r="H628" i="4" s="1"/>
  <c r="I628" i="4" s="1"/>
  <c r="E629" i="4" l="1"/>
  <c r="J628" i="4"/>
  <c r="K628" i="4" s="1"/>
  <c r="D629" i="4"/>
  <c r="B629" i="4"/>
  <c r="L629" i="4" l="1"/>
  <c r="F629" i="4" s="1"/>
  <c r="G629" i="4" s="1"/>
  <c r="H629" i="4" s="1"/>
  <c r="I629" i="4" s="1"/>
  <c r="C629" i="4"/>
  <c r="D630" i="4" l="1"/>
  <c r="E630" i="4"/>
  <c r="J629" i="4"/>
  <c r="K629" i="4" s="1"/>
  <c r="B630" i="4"/>
  <c r="C630" i="4" l="1"/>
  <c r="L630" i="4"/>
  <c r="F630" i="4" s="1"/>
  <c r="G630" i="4" s="1"/>
  <c r="H630" i="4" s="1"/>
  <c r="I630" i="4" s="1"/>
  <c r="E631" i="4" l="1"/>
  <c r="J630" i="4"/>
  <c r="K630" i="4" s="1"/>
  <c r="B631" i="4"/>
  <c r="D631" i="4"/>
  <c r="L631" i="4" l="1"/>
  <c r="F631" i="4" s="1"/>
  <c r="G631" i="4" s="1"/>
  <c r="H631" i="4" s="1"/>
  <c r="I631" i="4" s="1"/>
  <c r="C631" i="4"/>
  <c r="D632" i="4" l="1"/>
  <c r="E632" i="4"/>
  <c r="J631" i="4"/>
  <c r="K631" i="4" s="1"/>
  <c r="B632" i="4"/>
  <c r="C632" i="4" l="1"/>
  <c r="L632" i="4"/>
  <c r="F632" i="4" s="1"/>
  <c r="G632" i="4" s="1"/>
  <c r="H632" i="4" s="1"/>
  <c r="I632" i="4" s="1"/>
  <c r="E633" i="4" l="1"/>
  <c r="J632" i="4"/>
  <c r="K632" i="4" s="1"/>
  <c r="B633" i="4"/>
  <c r="D633" i="4"/>
  <c r="C633" i="4" l="1"/>
  <c r="L633" i="4"/>
  <c r="F633" i="4" s="1"/>
  <c r="G633" i="4" s="1"/>
  <c r="H633" i="4" s="1"/>
  <c r="I633" i="4" s="1"/>
  <c r="D634" i="4" l="1"/>
  <c r="J633" i="4"/>
  <c r="K633" i="4" s="1"/>
  <c r="B634" i="4"/>
  <c r="E634" i="4"/>
  <c r="C634" i="4" l="1"/>
  <c r="L634" i="4"/>
  <c r="F634" i="4" s="1"/>
  <c r="G634" i="4" s="1"/>
  <c r="H634" i="4" s="1"/>
  <c r="I634" i="4" s="1"/>
  <c r="E635" i="4" l="1"/>
  <c r="J634" i="4"/>
  <c r="K634" i="4" s="1"/>
  <c r="B635" i="4"/>
  <c r="D635" i="4"/>
  <c r="C635" i="4" l="1"/>
  <c r="L635" i="4"/>
  <c r="F635" i="4" s="1"/>
  <c r="G635" i="4" s="1"/>
  <c r="H635" i="4" s="1"/>
  <c r="I635" i="4" s="1"/>
  <c r="D636" i="4" l="1"/>
  <c r="J635" i="4"/>
  <c r="K635" i="4" s="1"/>
  <c r="B636" i="4"/>
  <c r="E636" i="4"/>
  <c r="L636" i="4" l="1"/>
  <c r="F636" i="4" s="1"/>
  <c r="G636" i="4" s="1"/>
  <c r="H636" i="4" s="1"/>
  <c r="I636" i="4" s="1"/>
  <c r="C636" i="4"/>
  <c r="J636" i="4" l="1"/>
  <c r="K636" i="4" s="1"/>
  <c r="E637" i="4"/>
  <c r="B637" i="4"/>
  <c r="D637" i="4"/>
  <c r="C637" i="4" l="1"/>
  <c r="L637" i="4"/>
  <c r="F637" i="4" s="1"/>
  <c r="G637" i="4" s="1"/>
  <c r="H637" i="4" s="1"/>
  <c r="I637" i="4" s="1"/>
  <c r="D638" i="4" l="1"/>
  <c r="E638" i="4"/>
  <c r="J637" i="4"/>
  <c r="K637" i="4" s="1"/>
  <c r="B638" i="4"/>
  <c r="L638" i="4" l="1"/>
  <c r="F638" i="4" s="1"/>
  <c r="G638" i="4" s="1"/>
  <c r="H638" i="4" s="1"/>
  <c r="I638" i="4" s="1"/>
  <c r="C638" i="4"/>
  <c r="J638" i="4" l="1"/>
  <c r="K638" i="4" s="1"/>
  <c r="D639" i="4"/>
  <c r="E639" i="4"/>
  <c r="B639" i="4"/>
  <c r="L639" i="4" l="1"/>
  <c r="F639" i="4" s="1"/>
  <c r="G639" i="4" s="1"/>
  <c r="H639" i="4" s="1"/>
  <c r="I639" i="4" s="1"/>
  <c r="C639" i="4"/>
  <c r="D640" i="4" l="1"/>
  <c r="B640" i="4"/>
  <c r="E640" i="4"/>
  <c r="J639" i="4"/>
  <c r="K639" i="4" s="1"/>
  <c r="L640" i="4" l="1"/>
  <c r="F640" i="4" s="1"/>
  <c r="G640" i="4" s="1"/>
  <c r="H640" i="4" s="1"/>
  <c r="I640" i="4" s="1"/>
  <c r="C640" i="4"/>
  <c r="J640" i="4" l="1"/>
  <c r="K640" i="4" s="1"/>
  <c r="B641" i="4"/>
  <c r="D641" i="4"/>
  <c r="E641" i="4"/>
  <c r="C641" i="4" l="1"/>
  <c r="L641" i="4"/>
  <c r="F641" i="4" s="1"/>
  <c r="G641" i="4" s="1"/>
  <c r="H641" i="4" s="1"/>
  <c r="I641" i="4" s="1"/>
  <c r="D642" i="4" l="1"/>
  <c r="J641" i="4"/>
  <c r="K641" i="4" s="1"/>
  <c r="B642" i="4"/>
  <c r="E642" i="4"/>
  <c r="L642" i="4" l="1"/>
  <c r="F642" i="4" s="1"/>
  <c r="G642" i="4" s="1"/>
  <c r="H642" i="4" s="1"/>
  <c r="I642" i="4" s="1"/>
  <c r="C642" i="4"/>
  <c r="J642" i="4" l="1"/>
  <c r="K642" i="4" s="1"/>
  <c r="B643" i="4"/>
  <c r="D643" i="4"/>
  <c r="E643" i="4"/>
  <c r="C643" i="4" l="1"/>
  <c r="L643" i="4"/>
  <c r="F643" i="4" s="1"/>
  <c r="G643" i="4" s="1"/>
  <c r="H643" i="4" s="1"/>
  <c r="I643" i="4" s="1"/>
  <c r="D644" i="4" l="1"/>
  <c r="J643" i="4"/>
  <c r="K643" i="4" s="1"/>
  <c r="B644" i="4"/>
  <c r="E644" i="4"/>
  <c r="L644" i="4" l="1"/>
  <c r="F644" i="4" s="1"/>
  <c r="G644" i="4" s="1"/>
  <c r="H644" i="4" s="1"/>
  <c r="I644" i="4" s="1"/>
  <c r="C644" i="4"/>
  <c r="J644" i="4" l="1"/>
  <c r="K644" i="4" s="1"/>
  <c r="E645" i="4"/>
  <c r="B645" i="4"/>
  <c r="D645" i="4"/>
  <c r="C645" i="4" l="1"/>
  <c r="L645" i="4"/>
  <c r="F645" i="4" s="1"/>
  <c r="G645" i="4" s="1"/>
  <c r="H645" i="4" s="1"/>
  <c r="I645" i="4" s="1"/>
  <c r="D646" i="4" l="1"/>
  <c r="E646" i="4"/>
  <c r="J645" i="4"/>
  <c r="K645" i="4" s="1"/>
  <c r="B646" i="4"/>
  <c r="L646" i="4" l="1"/>
  <c r="F646" i="4" s="1"/>
  <c r="G646" i="4" s="1"/>
  <c r="H646" i="4" s="1"/>
  <c r="I646" i="4" s="1"/>
  <c r="C646" i="4"/>
  <c r="J646" i="4" l="1"/>
  <c r="K646" i="4" s="1"/>
  <c r="D647" i="4"/>
  <c r="E647" i="4"/>
  <c r="B647" i="4"/>
  <c r="L647" i="4" l="1"/>
  <c r="F647" i="4" s="1"/>
  <c r="G647" i="4" s="1"/>
  <c r="H647" i="4" s="1"/>
  <c r="I647" i="4" s="1"/>
  <c r="C647" i="4"/>
  <c r="D648" i="4" l="1"/>
  <c r="B648" i="4"/>
  <c r="E648" i="4"/>
  <c r="J647" i="4"/>
  <c r="K647" i="4" s="1"/>
  <c r="L648" i="4" l="1"/>
  <c r="F648" i="4" s="1"/>
  <c r="G648" i="4" s="1"/>
  <c r="H648" i="4" s="1"/>
  <c r="I648" i="4" s="1"/>
  <c r="C648" i="4"/>
  <c r="J648" i="4" l="1"/>
  <c r="K648" i="4" s="1"/>
  <c r="B649" i="4"/>
  <c r="D649" i="4"/>
  <c r="E649" i="4"/>
  <c r="C649" i="4" l="1"/>
  <c r="L649" i="4"/>
  <c r="F649" i="4" s="1"/>
  <c r="G649" i="4" s="1"/>
  <c r="H649" i="4" s="1"/>
  <c r="I649" i="4" s="1"/>
  <c r="D650" i="4" l="1"/>
  <c r="J649" i="4"/>
  <c r="K649" i="4" s="1"/>
  <c r="B650" i="4"/>
  <c r="E650" i="4"/>
  <c r="L650" i="4" l="1"/>
  <c r="F650" i="4" s="1"/>
  <c r="G650" i="4" s="1"/>
  <c r="H650" i="4" s="1"/>
  <c r="I650" i="4" s="1"/>
  <c r="C650" i="4"/>
  <c r="J650" i="4" l="1"/>
  <c r="K650" i="4" s="1"/>
  <c r="B651" i="4"/>
  <c r="D651" i="4"/>
  <c r="E651" i="4"/>
  <c r="C651" i="4" l="1"/>
  <c r="L651" i="4"/>
  <c r="F651" i="4" s="1"/>
  <c r="G651" i="4" s="1"/>
  <c r="H651" i="4" s="1"/>
  <c r="I651" i="4" s="1"/>
  <c r="D652" i="4" l="1"/>
  <c r="J651" i="4"/>
  <c r="K651" i="4" s="1"/>
  <c r="B652" i="4"/>
  <c r="E652" i="4"/>
  <c r="L652" i="4" l="1"/>
  <c r="F652" i="4" s="1"/>
  <c r="G652" i="4" s="1"/>
  <c r="H652" i="4" s="1"/>
  <c r="I652" i="4" s="1"/>
  <c r="C652" i="4"/>
  <c r="J652" i="4" l="1"/>
  <c r="K652" i="4" s="1"/>
  <c r="E653" i="4"/>
  <c r="B653" i="4"/>
  <c r="D653" i="4"/>
  <c r="C653" i="4" l="1"/>
  <c r="L653" i="4"/>
  <c r="F653" i="4" s="1"/>
  <c r="G653" i="4" s="1"/>
  <c r="H653" i="4" s="1"/>
  <c r="I653" i="4" s="1"/>
  <c r="D654" i="4" l="1"/>
  <c r="E654" i="4"/>
  <c r="J653" i="4"/>
  <c r="K653" i="4" s="1"/>
  <c r="B654" i="4"/>
  <c r="L654" i="4" l="1"/>
  <c r="F654" i="4" s="1"/>
  <c r="G654" i="4" s="1"/>
  <c r="H654" i="4" s="1"/>
  <c r="I654" i="4" s="1"/>
  <c r="C654" i="4"/>
  <c r="J654" i="4" l="1"/>
  <c r="K654" i="4" s="1"/>
  <c r="E655" i="4"/>
  <c r="B655" i="4"/>
  <c r="D655" i="4"/>
  <c r="L655" i="4" l="1"/>
  <c r="F655" i="4" s="1"/>
  <c r="G655" i="4" s="1"/>
  <c r="H655" i="4" s="1"/>
  <c r="I655" i="4" s="1"/>
  <c r="C655" i="4"/>
  <c r="D656" i="4" l="1"/>
  <c r="E656" i="4"/>
  <c r="J655" i="4"/>
  <c r="K655" i="4" s="1"/>
  <c r="B656" i="4"/>
  <c r="L656" i="4" l="1"/>
  <c r="F656" i="4" s="1"/>
  <c r="G656" i="4" s="1"/>
  <c r="H656" i="4" s="1"/>
  <c r="I656" i="4" s="1"/>
  <c r="C656" i="4"/>
  <c r="J656" i="4" l="1"/>
  <c r="K656" i="4" s="1"/>
  <c r="D657" i="4"/>
  <c r="E657" i="4"/>
  <c r="B657" i="4"/>
  <c r="C657" i="4" l="1"/>
  <c r="L657" i="4"/>
  <c r="F657" i="4" s="1"/>
  <c r="G657" i="4" s="1"/>
  <c r="H657" i="4" s="1"/>
  <c r="I657" i="4" s="1"/>
  <c r="D658" i="4" l="1"/>
  <c r="B658" i="4"/>
  <c r="E658" i="4"/>
  <c r="J657" i="4"/>
  <c r="K657" i="4" s="1"/>
  <c r="L658" i="4" l="1"/>
  <c r="F658" i="4" s="1"/>
  <c r="G658" i="4" s="1"/>
  <c r="H658" i="4" s="1"/>
  <c r="I658" i="4" s="1"/>
  <c r="C658" i="4"/>
  <c r="J658" i="4" l="1"/>
  <c r="K658" i="4" s="1"/>
  <c r="B659" i="4"/>
  <c r="D659" i="4"/>
  <c r="E659" i="4"/>
  <c r="C659" i="4" l="1"/>
  <c r="L659" i="4"/>
  <c r="F659" i="4" s="1"/>
  <c r="G659" i="4" s="1"/>
  <c r="H659" i="4" s="1"/>
  <c r="I659" i="4" s="1"/>
  <c r="D660" i="4" l="1"/>
  <c r="J659" i="4"/>
  <c r="K659" i="4" s="1"/>
  <c r="B660" i="4"/>
  <c r="E660" i="4"/>
  <c r="C660" i="4" l="1"/>
  <c r="L660" i="4"/>
  <c r="F660" i="4" s="1"/>
  <c r="G660" i="4" s="1"/>
  <c r="H660" i="4" s="1"/>
  <c r="I660" i="4" s="1"/>
  <c r="J660" i="4" l="1"/>
  <c r="K660" i="4" s="1"/>
  <c r="E661" i="4"/>
  <c r="B661" i="4"/>
  <c r="D661" i="4"/>
  <c r="L661" i="4" l="1"/>
  <c r="F661" i="4" s="1"/>
  <c r="G661" i="4" s="1"/>
  <c r="H661" i="4" s="1"/>
  <c r="I661" i="4" s="1"/>
  <c r="C661" i="4"/>
  <c r="D662" i="4" l="1"/>
  <c r="B662" i="4"/>
  <c r="E662" i="4"/>
  <c r="J661" i="4"/>
  <c r="K661" i="4" s="1"/>
  <c r="C662" i="4" l="1"/>
  <c r="L662" i="4"/>
  <c r="F662" i="4" s="1"/>
  <c r="G662" i="4" s="1"/>
  <c r="H662" i="4" s="1"/>
  <c r="I662" i="4" s="1"/>
  <c r="E663" i="4" l="1"/>
  <c r="J662" i="4"/>
  <c r="K662" i="4" s="1"/>
  <c r="B663" i="4"/>
  <c r="D663" i="4"/>
  <c r="C663" i="4" l="1"/>
  <c r="L663" i="4"/>
  <c r="F663" i="4" s="1"/>
  <c r="G663" i="4" s="1"/>
  <c r="H663" i="4" s="1"/>
  <c r="I663" i="4" s="1"/>
  <c r="D664" i="4" l="1"/>
  <c r="E664" i="4"/>
  <c r="J663" i="4"/>
  <c r="K663" i="4" s="1"/>
  <c r="B664" i="4"/>
  <c r="C664" i="4" l="1"/>
  <c r="L664" i="4"/>
  <c r="F664" i="4" s="1"/>
  <c r="G664" i="4" s="1"/>
  <c r="H664" i="4" s="1"/>
  <c r="I664" i="4" s="1"/>
  <c r="E665" i="4" l="1"/>
  <c r="J664" i="4"/>
  <c r="K664" i="4" s="1"/>
  <c r="B665" i="4"/>
  <c r="D665" i="4"/>
  <c r="C665" i="4" l="1"/>
  <c r="L665" i="4"/>
  <c r="F665" i="4" s="1"/>
  <c r="G665" i="4" s="1"/>
  <c r="H665" i="4" s="1"/>
  <c r="I665" i="4" s="1"/>
  <c r="D666" i="4" l="1"/>
  <c r="E666" i="4"/>
  <c r="J665" i="4"/>
  <c r="K665" i="4" s="1"/>
  <c r="B666" i="4"/>
  <c r="C666" i="4" l="1"/>
  <c r="L666" i="4"/>
  <c r="F666" i="4" s="1"/>
  <c r="G666" i="4" s="1"/>
  <c r="H666" i="4" s="1"/>
  <c r="I666" i="4" s="1"/>
  <c r="E667" i="4" l="1"/>
  <c r="J666" i="4"/>
  <c r="K666" i="4" s="1"/>
  <c r="B667" i="4"/>
  <c r="D667" i="4"/>
  <c r="C667" i="4" l="1"/>
  <c r="L667" i="4"/>
  <c r="F667" i="4" s="1"/>
  <c r="G667" i="4" s="1"/>
  <c r="H667" i="4" s="1"/>
  <c r="I667" i="4" s="1"/>
  <c r="D668" i="4" l="1"/>
  <c r="E668" i="4"/>
  <c r="J667" i="4"/>
  <c r="K667" i="4" s="1"/>
  <c r="B668" i="4"/>
  <c r="C668" i="4" l="1"/>
  <c r="L668" i="4"/>
  <c r="F668" i="4" s="1"/>
  <c r="G668" i="4" s="1"/>
  <c r="H668" i="4" s="1"/>
  <c r="I668" i="4" s="1"/>
  <c r="E669" i="4" l="1"/>
  <c r="J668" i="4"/>
  <c r="K668" i="4" s="1"/>
  <c r="B669" i="4"/>
  <c r="D669" i="4"/>
  <c r="C669" i="4" l="1"/>
  <c r="L669" i="4"/>
  <c r="F669" i="4" s="1"/>
  <c r="G669" i="4" s="1"/>
  <c r="H669" i="4" s="1"/>
  <c r="I669" i="4" s="1"/>
  <c r="D670" i="4" l="1"/>
  <c r="E670" i="4"/>
  <c r="J669" i="4"/>
  <c r="K669" i="4" s="1"/>
  <c r="B670" i="4"/>
  <c r="C670" i="4" l="1"/>
  <c r="L670" i="4"/>
  <c r="F670" i="4" s="1"/>
  <c r="G670" i="4" s="1"/>
  <c r="H670" i="4" s="1"/>
  <c r="I670" i="4" s="1"/>
  <c r="E671" i="4" l="1"/>
  <c r="J670" i="4"/>
  <c r="K670" i="4" s="1"/>
  <c r="D671" i="4"/>
  <c r="B671" i="4"/>
  <c r="C671" i="4" l="1"/>
  <c r="L671" i="4"/>
  <c r="F671" i="4" s="1"/>
  <c r="G671" i="4" s="1"/>
  <c r="H671" i="4" s="1"/>
  <c r="I671" i="4" s="1"/>
  <c r="D672" i="4" l="1"/>
  <c r="E672" i="4"/>
  <c r="J671" i="4"/>
  <c r="K671" i="4" s="1"/>
  <c r="B672" i="4"/>
  <c r="C672" i="4" l="1"/>
  <c r="L672" i="4"/>
  <c r="F672" i="4" s="1"/>
  <c r="G672" i="4" s="1"/>
  <c r="H672" i="4" s="1"/>
  <c r="I672" i="4" s="1"/>
  <c r="E673" i="4" l="1"/>
  <c r="J672" i="4"/>
  <c r="K672" i="4" s="1"/>
  <c r="D673" i="4"/>
  <c r="B673" i="4"/>
  <c r="C673" i="4" l="1"/>
  <c r="L673" i="4"/>
  <c r="F673" i="4" s="1"/>
  <c r="G673" i="4" s="1"/>
  <c r="H673" i="4" s="1"/>
  <c r="I673" i="4" s="1"/>
  <c r="D674" i="4" l="1"/>
  <c r="E674" i="4"/>
  <c r="J673" i="4"/>
  <c r="K673" i="4" s="1"/>
  <c r="B674" i="4"/>
  <c r="C674" i="4" l="1"/>
  <c r="L674" i="4"/>
  <c r="F674" i="4" s="1"/>
  <c r="G674" i="4" s="1"/>
  <c r="H674" i="4" s="1"/>
  <c r="I674" i="4" s="1"/>
  <c r="E675" i="4" l="1"/>
  <c r="J674" i="4"/>
  <c r="K674" i="4" s="1"/>
  <c r="D675" i="4"/>
  <c r="B675" i="4"/>
  <c r="C675" i="4" l="1"/>
  <c r="L675" i="4"/>
  <c r="F675" i="4" s="1"/>
  <c r="G675" i="4" s="1"/>
  <c r="H675" i="4" s="1"/>
  <c r="I675" i="4" s="1"/>
  <c r="D676" i="4" l="1"/>
  <c r="E676" i="4"/>
  <c r="J675" i="4"/>
  <c r="K675" i="4" s="1"/>
  <c r="B676" i="4"/>
  <c r="C676" i="4" l="1"/>
  <c r="L676" i="4"/>
  <c r="F676" i="4" s="1"/>
  <c r="G676" i="4" s="1"/>
  <c r="H676" i="4" s="1"/>
  <c r="I676" i="4" s="1"/>
  <c r="E677" i="4" l="1"/>
  <c r="J676" i="4"/>
  <c r="K676" i="4" s="1"/>
  <c r="D677" i="4"/>
  <c r="B677" i="4"/>
  <c r="C677" i="4" l="1"/>
  <c r="L677" i="4"/>
  <c r="F677" i="4" s="1"/>
  <c r="G677" i="4" s="1"/>
  <c r="H677" i="4" s="1"/>
  <c r="I677" i="4" s="1"/>
  <c r="D678" i="4" l="1"/>
  <c r="E678" i="4"/>
  <c r="J677" i="4"/>
  <c r="K677" i="4" s="1"/>
  <c r="B678" i="4"/>
  <c r="C678" i="4" l="1"/>
  <c r="L678" i="4"/>
  <c r="F678" i="4" s="1"/>
  <c r="G678" i="4" s="1"/>
  <c r="H678" i="4" s="1"/>
  <c r="I678" i="4" s="1"/>
  <c r="E679" i="4" l="1"/>
  <c r="J678" i="4"/>
  <c r="K678" i="4" s="1"/>
  <c r="D679" i="4"/>
  <c r="B679" i="4"/>
  <c r="C679" i="4" l="1"/>
  <c r="L679" i="4"/>
  <c r="F679" i="4" s="1"/>
  <c r="G679" i="4" s="1"/>
  <c r="H679" i="4" s="1"/>
  <c r="I679" i="4" s="1"/>
  <c r="D680" i="4" l="1"/>
  <c r="E680" i="4"/>
  <c r="J679" i="4"/>
  <c r="K679" i="4" s="1"/>
  <c r="B680" i="4"/>
  <c r="C680" i="4" l="1"/>
  <c r="L680" i="4"/>
  <c r="F680" i="4" s="1"/>
  <c r="G680" i="4" s="1"/>
  <c r="H680" i="4" s="1"/>
  <c r="I680" i="4" s="1"/>
  <c r="E681" i="4" l="1"/>
  <c r="J680" i="4"/>
  <c r="K680" i="4" s="1"/>
  <c r="D681" i="4"/>
  <c r="B681" i="4"/>
  <c r="C681" i="4" l="1"/>
  <c r="L681" i="4"/>
  <c r="F681" i="4" s="1"/>
  <c r="G681" i="4" s="1"/>
  <c r="H681" i="4" s="1"/>
  <c r="I681" i="4" s="1"/>
  <c r="D682" i="4" l="1"/>
  <c r="E682" i="4"/>
  <c r="J681" i="4"/>
  <c r="K681" i="4" s="1"/>
  <c r="B682" i="4"/>
  <c r="C682" i="4" l="1"/>
  <c r="L682" i="4"/>
  <c r="F682" i="4" s="1"/>
  <c r="G682" i="4" s="1"/>
  <c r="H682" i="4" s="1"/>
  <c r="I682" i="4" s="1"/>
  <c r="E683" i="4" l="1"/>
  <c r="J682" i="4"/>
  <c r="K682" i="4" s="1"/>
  <c r="D683" i="4"/>
  <c r="B683" i="4"/>
  <c r="C683" i="4" l="1"/>
  <c r="L683" i="4"/>
  <c r="F683" i="4" s="1"/>
  <c r="G683" i="4" s="1"/>
  <c r="H683" i="4" s="1"/>
  <c r="I683" i="4" s="1"/>
  <c r="D684" i="4" l="1"/>
  <c r="E684" i="4"/>
  <c r="J683" i="4"/>
  <c r="K683" i="4" s="1"/>
  <c r="B684" i="4"/>
  <c r="C684" i="4" l="1"/>
  <c r="L684" i="4"/>
  <c r="F684" i="4" s="1"/>
  <c r="G684" i="4" s="1"/>
  <c r="H684" i="4" s="1"/>
  <c r="I684" i="4" s="1"/>
  <c r="E685" i="4" l="1"/>
  <c r="J684" i="4"/>
  <c r="K684" i="4" s="1"/>
  <c r="D685" i="4"/>
  <c r="B685" i="4"/>
  <c r="C685" i="4" l="1"/>
  <c r="L685" i="4"/>
  <c r="F685" i="4" s="1"/>
  <c r="G685" i="4" s="1"/>
  <c r="H685" i="4" s="1"/>
  <c r="I685" i="4" s="1"/>
  <c r="D686" i="4" l="1"/>
  <c r="E686" i="4"/>
  <c r="J685" i="4"/>
  <c r="K685" i="4" s="1"/>
  <c r="B686" i="4"/>
  <c r="C686" i="4" l="1"/>
  <c r="L686" i="4"/>
  <c r="F686" i="4" s="1"/>
  <c r="G686" i="4" s="1"/>
  <c r="H686" i="4" s="1"/>
  <c r="I686" i="4" s="1"/>
  <c r="E687" i="4" l="1"/>
  <c r="J686" i="4"/>
  <c r="K686" i="4" s="1"/>
  <c r="D687" i="4"/>
  <c r="B687" i="4"/>
  <c r="C687" i="4" l="1"/>
  <c r="L687" i="4"/>
  <c r="F687" i="4" s="1"/>
  <c r="G687" i="4" s="1"/>
  <c r="H687" i="4" s="1"/>
  <c r="I687" i="4" s="1"/>
  <c r="D688" i="4" l="1"/>
  <c r="E688" i="4"/>
  <c r="J687" i="4"/>
  <c r="K687" i="4" s="1"/>
  <c r="B688" i="4"/>
  <c r="C688" i="4" l="1"/>
  <c r="L688" i="4"/>
  <c r="F688" i="4" s="1"/>
  <c r="G688" i="4" s="1"/>
  <c r="H688" i="4" s="1"/>
  <c r="I688" i="4" s="1"/>
  <c r="E689" i="4" l="1"/>
  <c r="J688" i="4"/>
  <c r="K688" i="4" s="1"/>
  <c r="D689" i="4"/>
  <c r="B689" i="4"/>
  <c r="C689" i="4" l="1"/>
  <c r="L689" i="4"/>
  <c r="F689" i="4" s="1"/>
  <c r="G689" i="4" s="1"/>
  <c r="H689" i="4" s="1"/>
  <c r="I689" i="4" s="1"/>
  <c r="D690" i="4" l="1"/>
  <c r="E690" i="4"/>
  <c r="J689" i="4"/>
  <c r="K689" i="4" s="1"/>
  <c r="B690" i="4"/>
  <c r="C690" i="4" l="1"/>
  <c r="L690" i="4"/>
  <c r="F690" i="4" s="1"/>
  <c r="G690" i="4" s="1"/>
  <c r="H690" i="4" s="1"/>
  <c r="I690" i="4" s="1"/>
  <c r="E691" i="4" l="1"/>
  <c r="J690" i="4"/>
  <c r="K690" i="4" s="1"/>
  <c r="D691" i="4"/>
  <c r="B691" i="4"/>
  <c r="C691" i="4" l="1"/>
  <c r="L691" i="4"/>
  <c r="F691" i="4" s="1"/>
  <c r="G691" i="4" s="1"/>
  <c r="H691" i="4" s="1"/>
  <c r="I691" i="4" s="1"/>
  <c r="D692" i="4" l="1"/>
  <c r="E692" i="4"/>
  <c r="J691" i="4"/>
  <c r="K691" i="4" s="1"/>
  <c r="B692" i="4"/>
  <c r="C692" i="4" l="1"/>
  <c r="L692" i="4"/>
  <c r="F692" i="4" s="1"/>
  <c r="G692" i="4" s="1"/>
  <c r="H692" i="4" s="1"/>
  <c r="I692" i="4" s="1"/>
  <c r="E693" i="4" l="1"/>
  <c r="J692" i="4"/>
  <c r="K692" i="4" s="1"/>
  <c r="D693" i="4"/>
  <c r="B693" i="4"/>
  <c r="C693" i="4" l="1"/>
  <c r="L693" i="4"/>
  <c r="F693" i="4" s="1"/>
  <c r="G693" i="4" s="1"/>
  <c r="H693" i="4" s="1"/>
  <c r="I693" i="4" s="1"/>
  <c r="D694" i="4" l="1"/>
  <c r="E694" i="4"/>
  <c r="J693" i="4"/>
  <c r="K693" i="4" s="1"/>
  <c r="B694" i="4"/>
  <c r="C694" i="4" l="1"/>
  <c r="L694" i="4"/>
  <c r="F694" i="4" s="1"/>
  <c r="G694" i="4" s="1"/>
  <c r="H694" i="4" s="1"/>
  <c r="I694" i="4" s="1"/>
  <c r="E695" i="4" l="1"/>
  <c r="J694" i="4"/>
  <c r="K694" i="4" s="1"/>
  <c r="D695" i="4"/>
  <c r="B695" i="4"/>
  <c r="C695" i="4" l="1"/>
  <c r="L695" i="4"/>
  <c r="F695" i="4" s="1"/>
  <c r="G695" i="4" s="1"/>
  <c r="H695" i="4" s="1"/>
  <c r="I695" i="4" s="1"/>
  <c r="D696" i="4" l="1"/>
  <c r="E696" i="4"/>
  <c r="J695" i="4"/>
  <c r="K695" i="4" s="1"/>
  <c r="B696" i="4"/>
  <c r="C696" i="4" l="1"/>
  <c r="L696" i="4"/>
  <c r="F696" i="4" s="1"/>
  <c r="G696" i="4" s="1"/>
  <c r="H696" i="4" s="1"/>
  <c r="I696" i="4" s="1"/>
  <c r="E697" i="4" l="1"/>
  <c r="J696" i="4"/>
  <c r="K696" i="4" s="1"/>
  <c r="D697" i="4"/>
  <c r="B697" i="4"/>
  <c r="C697" i="4" l="1"/>
  <c r="L697" i="4"/>
  <c r="F697" i="4" s="1"/>
  <c r="G697" i="4" s="1"/>
  <c r="H697" i="4" s="1"/>
  <c r="I697" i="4" s="1"/>
  <c r="D698" i="4" l="1"/>
  <c r="E698" i="4"/>
  <c r="J697" i="4"/>
  <c r="K697" i="4" s="1"/>
  <c r="B698" i="4"/>
  <c r="C698" i="4" l="1"/>
  <c r="L698" i="4"/>
  <c r="F698" i="4" s="1"/>
  <c r="G698" i="4" s="1"/>
  <c r="H698" i="4" s="1"/>
  <c r="I698" i="4" s="1"/>
  <c r="E699" i="4" l="1"/>
  <c r="J698" i="4"/>
  <c r="K698" i="4" s="1"/>
  <c r="D699" i="4"/>
  <c r="B699" i="4"/>
  <c r="C699" i="4" l="1"/>
  <c r="L699" i="4"/>
  <c r="F699" i="4" s="1"/>
  <c r="G699" i="4" s="1"/>
  <c r="H699" i="4" s="1"/>
  <c r="I699" i="4" s="1"/>
  <c r="D700" i="4" l="1"/>
  <c r="E700" i="4"/>
  <c r="J699" i="4"/>
  <c r="K699" i="4" s="1"/>
  <c r="B700" i="4"/>
  <c r="C700" i="4" l="1"/>
  <c r="L700" i="4"/>
  <c r="F700" i="4" s="1"/>
  <c r="G700" i="4" s="1"/>
  <c r="H700" i="4" s="1"/>
  <c r="I700" i="4" s="1"/>
  <c r="E701" i="4" l="1"/>
  <c r="J700" i="4"/>
  <c r="K700" i="4" s="1"/>
  <c r="D701" i="4"/>
  <c r="B701" i="4"/>
  <c r="C701" i="4" l="1"/>
  <c r="L701" i="4"/>
  <c r="F701" i="4" s="1"/>
  <c r="G701" i="4" s="1"/>
  <c r="H701" i="4" s="1"/>
  <c r="I701" i="4" s="1"/>
  <c r="D702" i="4" l="1"/>
  <c r="E702" i="4"/>
  <c r="J701" i="4"/>
  <c r="K701" i="4" s="1"/>
  <c r="B702" i="4"/>
  <c r="C702" i="4" l="1"/>
  <c r="L702" i="4"/>
  <c r="F702" i="4" s="1"/>
  <c r="G702" i="4" s="1"/>
  <c r="H702" i="4" s="1"/>
  <c r="I702" i="4" s="1"/>
  <c r="E703" i="4" l="1"/>
  <c r="J702" i="4"/>
  <c r="K702" i="4" s="1"/>
  <c r="D703" i="4"/>
  <c r="B703" i="4"/>
  <c r="C703" i="4" l="1"/>
  <c r="L703" i="4"/>
  <c r="F703" i="4" s="1"/>
  <c r="G703" i="4" s="1"/>
  <c r="H703" i="4" s="1"/>
  <c r="I703" i="4" s="1"/>
  <c r="D704" i="4" l="1"/>
  <c r="E704" i="4"/>
  <c r="J703" i="4"/>
  <c r="K703" i="4" s="1"/>
  <c r="B704" i="4"/>
  <c r="C704" i="4" l="1"/>
  <c r="L704" i="4"/>
  <c r="F704" i="4" s="1"/>
  <c r="G704" i="4" s="1"/>
  <c r="H704" i="4" s="1"/>
  <c r="I704" i="4" s="1"/>
  <c r="E705" i="4" l="1"/>
  <c r="J704" i="4"/>
  <c r="K704" i="4" s="1"/>
  <c r="D705" i="4"/>
  <c r="B705" i="4"/>
  <c r="C705" i="4" l="1"/>
  <c r="L705" i="4"/>
  <c r="F705" i="4" s="1"/>
  <c r="G705" i="4" s="1"/>
  <c r="H705" i="4" s="1"/>
  <c r="I705" i="4" s="1"/>
  <c r="D706" i="4" l="1"/>
  <c r="E706" i="4"/>
  <c r="J705" i="4"/>
  <c r="K705" i="4" s="1"/>
  <c r="B706" i="4"/>
  <c r="C706" i="4" l="1"/>
  <c r="L706" i="4"/>
  <c r="F706" i="4" s="1"/>
  <c r="G706" i="4" s="1"/>
  <c r="H706" i="4" s="1"/>
  <c r="I706" i="4" s="1"/>
  <c r="E707" i="4" l="1"/>
  <c r="J706" i="4"/>
  <c r="K706" i="4" s="1"/>
  <c r="D707" i="4"/>
  <c r="B707" i="4"/>
  <c r="C707" i="4" l="1"/>
  <c r="L707" i="4"/>
  <c r="F707" i="4" s="1"/>
  <c r="G707" i="4" s="1"/>
  <c r="H707" i="4" s="1"/>
  <c r="I707" i="4" s="1"/>
  <c r="D708" i="4" l="1"/>
  <c r="E708" i="4"/>
  <c r="J707" i="4"/>
  <c r="K707" i="4" s="1"/>
  <c r="B708" i="4"/>
  <c r="C708" i="4" l="1"/>
  <c r="L708" i="4"/>
  <c r="F708" i="4" s="1"/>
  <c r="G708" i="4" s="1"/>
  <c r="H708" i="4" s="1"/>
  <c r="I708" i="4" s="1"/>
  <c r="E709" i="4" l="1"/>
  <c r="J708" i="4"/>
  <c r="K708" i="4" s="1"/>
  <c r="D709" i="4"/>
  <c r="B709" i="4"/>
  <c r="C709" i="4" l="1"/>
  <c r="L709" i="4"/>
  <c r="F709" i="4" s="1"/>
  <c r="G709" i="4" s="1"/>
  <c r="H709" i="4" s="1"/>
  <c r="I709" i="4" s="1"/>
  <c r="D710" i="4" l="1"/>
  <c r="E710" i="4"/>
  <c r="J709" i="4"/>
  <c r="K709" i="4" s="1"/>
  <c r="B710" i="4"/>
  <c r="C710" i="4" l="1"/>
  <c r="L710" i="4"/>
  <c r="F710" i="4" s="1"/>
  <c r="G710" i="4" s="1"/>
  <c r="H710" i="4" s="1"/>
  <c r="I710" i="4" s="1"/>
  <c r="E711" i="4" l="1"/>
  <c r="J710" i="4"/>
  <c r="K710" i="4" s="1"/>
  <c r="D711" i="4"/>
  <c r="B711" i="4"/>
  <c r="C711" i="4" l="1"/>
  <c r="L711" i="4"/>
  <c r="F711" i="4" s="1"/>
  <c r="G711" i="4" s="1"/>
  <c r="H711" i="4" s="1"/>
  <c r="I711" i="4" s="1"/>
  <c r="D712" i="4" l="1"/>
  <c r="E712" i="4"/>
  <c r="J711" i="4"/>
  <c r="K711" i="4" s="1"/>
  <c r="B712" i="4"/>
  <c r="C712" i="4" l="1"/>
  <c r="L712" i="4"/>
  <c r="F712" i="4" s="1"/>
  <c r="G712" i="4" s="1"/>
  <c r="H712" i="4" s="1"/>
  <c r="I712" i="4" s="1"/>
  <c r="E713" i="4" l="1"/>
  <c r="J712" i="4"/>
  <c r="K712" i="4" s="1"/>
  <c r="D713" i="4"/>
  <c r="B713" i="4"/>
  <c r="C713" i="4" l="1"/>
  <c r="L713" i="4"/>
  <c r="F713" i="4" s="1"/>
  <c r="G713" i="4" s="1"/>
  <c r="H713" i="4" s="1"/>
  <c r="I713" i="4" s="1"/>
  <c r="D714" i="4" l="1"/>
  <c r="E714" i="4"/>
  <c r="J713" i="4"/>
  <c r="K713" i="4" s="1"/>
  <c r="B714" i="4"/>
  <c r="C714" i="4" l="1"/>
  <c r="L714" i="4"/>
  <c r="F714" i="4" s="1"/>
  <c r="G714" i="4" s="1"/>
  <c r="H714" i="4" s="1"/>
  <c r="I714" i="4" s="1"/>
  <c r="E715" i="4" l="1"/>
  <c r="J714" i="4"/>
  <c r="K714" i="4" s="1"/>
  <c r="D715" i="4"/>
  <c r="B715" i="4"/>
  <c r="C715" i="4" l="1"/>
  <c r="L715" i="4"/>
  <c r="F715" i="4" s="1"/>
  <c r="G715" i="4" s="1"/>
  <c r="H715" i="4" s="1"/>
  <c r="I715" i="4" s="1"/>
  <c r="D716" i="4" l="1"/>
  <c r="E716" i="4"/>
  <c r="J715" i="4"/>
  <c r="K715" i="4" s="1"/>
  <c r="B716" i="4"/>
  <c r="C716" i="4" l="1"/>
  <c r="L716" i="4"/>
  <c r="F716" i="4" s="1"/>
  <c r="G716" i="4" s="1"/>
  <c r="H716" i="4" s="1"/>
  <c r="I716" i="4" s="1"/>
  <c r="E717" i="4" l="1"/>
  <c r="J716" i="4"/>
  <c r="K716" i="4" s="1"/>
  <c r="D717" i="4"/>
  <c r="B717" i="4"/>
  <c r="C717" i="4" l="1"/>
  <c r="L717" i="4"/>
  <c r="F717" i="4" s="1"/>
  <c r="G717" i="4" s="1"/>
  <c r="H717" i="4" s="1"/>
  <c r="I717" i="4" s="1"/>
  <c r="D718" i="4" l="1"/>
  <c r="E718" i="4"/>
  <c r="J717" i="4"/>
  <c r="K717" i="4" s="1"/>
  <c r="B718" i="4"/>
  <c r="C718" i="4" l="1"/>
  <c r="L718" i="4"/>
  <c r="F718" i="4" s="1"/>
  <c r="G718" i="4" s="1"/>
  <c r="H718" i="4" s="1"/>
  <c r="I718" i="4" s="1"/>
  <c r="E719" i="4" l="1"/>
  <c r="J718" i="4"/>
  <c r="K718" i="4" s="1"/>
  <c r="D719" i="4"/>
  <c r="B719" i="4"/>
  <c r="C719" i="4" l="1"/>
  <c r="L719" i="4"/>
  <c r="F719" i="4" s="1"/>
  <c r="G719" i="4" s="1"/>
  <c r="H719" i="4" s="1"/>
  <c r="I719" i="4" s="1"/>
  <c r="D720" i="4" l="1"/>
  <c r="E720" i="4"/>
  <c r="J719" i="4"/>
  <c r="K719" i="4" s="1"/>
  <c r="B720" i="4"/>
  <c r="C720" i="4" l="1"/>
  <c r="L720" i="4"/>
  <c r="F720" i="4" s="1"/>
  <c r="G720" i="4" s="1"/>
  <c r="H720" i="4" s="1"/>
  <c r="I720" i="4" s="1"/>
  <c r="E721" i="4" l="1"/>
  <c r="J720" i="4"/>
  <c r="K720" i="4" s="1"/>
  <c r="B721" i="4"/>
  <c r="D721" i="4"/>
  <c r="C721" i="4" l="1"/>
  <c r="L721" i="4"/>
  <c r="F721" i="4" s="1"/>
  <c r="G721" i="4" s="1"/>
  <c r="H721" i="4" s="1"/>
  <c r="I721" i="4" s="1"/>
  <c r="E722" i="4" l="1"/>
  <c r="J721" i="4"/>
  <c r="K721" i="4" s="1"/>
  <c r="B722" i="4"/>
  <c r="D722" i="4"/>
  <c r="C722" i="4" l="1"/>
  <c r="L722" i="4"/>
  <c r="F722" i="4" s="1"/>
  <c r="G722" i="4" s="1"/>
  <c r="H722" i="4" s="1"/>
  <c r="I722" i="4" s="1"/>
  <c r="E723" i="4" l="1"/>
  <c r="J722" i="4"/>
  <c r="K722" i="4" s="1"/>
  <c r="B723" i="4"/>
  <c r="D723" i="4"/>
  <c r="C723" i="4" l="1"/>
  <c r="L723" i="4"/>
  <c r="F723" i="4" s="1"/>
  <c r="G723" i="4" s="1"/>
  <c r="H723" i="4" s="1"/>
  <c r="I723" i="4" s="1"/>
  <c r="E724" i="4" l="1"/>
  <c r="J723" i="4"/>
  <c r="K723" i="4" s="1"/>
  <c r="B724" i="4"/>
  <c r="D724" i="4"/>
  <c r="C724" i="4" l="1"/>
  <c r="L724" i="4"/>
  <c r="F724" i="4" s="1"/>
  <c r="G724" i="4" s="1"/>
  <c r="H724" i="4" s="1"/>
  <c r="I724" i="4" s="1"/>
  <c r="E725" i="4" l="1"/>
  <c r="J724" i="4"/>
  <c r="K724" i="4" s="1"/>
  <c r="B725" i="4"/>
  <c r="D725" i="4"/>
  <c r="C725" i="4" l="1"/>
  <c r="L725" i="4"/>
  <c r="F725" i="4" s="1"/>
  <c r="G725" i="4" s="1"/>
  <c r="H725" i="4" s="1"/>
  <c r="I725" i="4" s="1"/>
  <c r="E726" i="4" l="1"/>
  <c r="J725" i="4"/>
  <c r="K725" i="4" s="1"/>
  <c r="B726" i="4"/>
  <c r="D726" i="4"/>
  <c r="C726" i="4" l="1"/>
  <c r="L726" i="4"/>
  <c r="F726" i="4" s="1"/>
  <c r="G726" i="4" s="1"/>
  <c r="H726" i="4" s="1"/>
  <c r="I726" i="4" s="1"/>
  <c r="E727" i="4" l="1"/>
  <c r="J726" i="4"/>
  <c r="K726" i="4" s="1"/>
  <c r="B727" i="4"/>
  <c r="D727" i="4"/>
  <c r="C727" i="4" l="1"/>
  <c r="L727" i="4"/>
  <c r="F727" i="4" s="1"/>
  <c r="G727" i="4" s="1"/>
  <c r="H727" i="4" s="1"/>
  <c r="I727" i="4" s="1"/>
  <c r="E728" i="4" l="1"/>
  <c r="B728" i="4"/>
  <c r="D728" i="4"/>
  <c r="J727" i="4"/>
  <c r="K727" i="4" s="1"/>
  <c r="C728" i="4" l="1"/>
  <c r="L728" i="4"/>
  <c r="F728" i="4" s="1"/>
  <c r="G728" i="4" s="1"/>
  <c r="H728" i="4" s="1"/>
  <c r="I728" i="4" s="1"/>
  <c r="E729" i="4" l="1"/>
  <c r="B729" i="4"/>
  <c r="D729" i="4"/>
  <c r="J728" i="4"/>
  <c r="K728" i="4" s="1"/>
  <c r="C729" i="4" l="1"/>
  <c r="L729" i="4"/>
  <c r="F729" i="4" s="1"/>
  <c r="G729" i="4" s="1"/>
  <c r="H729" i="4" s="1"/>
  <c r="I729" i="4" s="1"/>
  <c r="E730" i="4" l="1"/>
  <c r="B730" i="4"/>
  <c r="D730" i="4"/>
  <c r="J729" i="4"/>
  <c r="K729" i="4" s="1"/>
  <c r="C730" i="4" l="1"/>
  <c r="L730" i="4"/>
  <c r="F730" i="4" s="1"/>
  <c r="G730" i="4" s="1"/>
  <c r="H730" i="4" s="1"/>
  <c r="I730" i="4" s="1"/>
  <c r="E731" i="4" l="1"/>
  <c r="D731" i="4"/>
  <c r="J730" i="4"/>
  <c r="K730" i="4" s="1"/>
  <c r="B731" i="4"/>
  <c r="C731" i="4" l="1"/>
  <c r="L731" i="4"/>
  <c r="F731" i="4" s="1"/>
  <c r="G731" i="4" s="1"/>
  <c r="H731" i="4" s="1"/>
  <c r="I731" i="4" s="1"/>
  <c r="E732" i="4" l="1"/>
  <c r="D732" i="4"/>
  <c r="J731" i="4"/>
  <c r="K731" i="4" s="1"/>
  <c r="B732" i="4"/>
  <c r="C732" i="4" l="1"/>
  <c r="L732" i="4"/>
  <c r="F732" i="4" s="1"/>
  <c r="G732" i="4" s="1"/>
  <c r="H732" i="4" s="1"/>
  <c r="I732" i="4" s="1"/>
  <c r="E733" i="4" l="1"/>
  <c r="J732" i="4"/>
  <c r="K732" i="4" s="1"/>
  <c r="B733" i="4"/>
  <c r="D733" i="4"/>
  <c r="C733" i="4" l="1"/>
  <c r="L733" i="4"/>
  <c r="F733" i="4" s="1"/>
  <c r="G733" i="4" s="1"/>
  <c r="H733" i="4" s="1"/>
  <c r="I733" i="4" s="1"/>
  <c r="E734" i="4" l="1"/>
  <c r="J733" i="4"/>
  <c r="K733" i="4" s="1"/>
  <c r="B734" i="4"/>
  <c r="D734" i="4"/>
  <c r="C734" i="4" l="1"/>
  <c r="L734" i="4"/>
  <c r="F734" i="4" s="1"/>
  <c r="G734" i="4" s="1"/>
  <c r="H734" i="4" s="1"/>
  <c r="I734" i="4" s="1"/>
  <c r="E735" i="4" l="1"/>
  <c r="J734" i="4"/>
  <c r="K734" i="4" s="1"/>
  <c r="B735" i="4"/>
  <c r="D735" i="4"/>
  <c r="C735" i="4" l="1"/>
  <c r="L735" i="4"/>
  <c r="F735" i="4" s="1"/>
  <c r="G735" i="4" s="1"/>
  <c r="H735" i="4" s="1"/>
  <c r="I735" i="4" s="1"/>
  <c r="E736" i="4" l="1"/>
  <c r="J735" i="4"/>
  <c r="K735" i="4" s="1"/>
  <c r="B736" i="4"/>
  <c r="D736" i="4"/>
  <c r="C736" i="4" l="1"/>
  <c r="L736" i="4"/>
  <c r="F736" i="4" s="1"/>
  <c r="G736" i="4" s="1"/>
  <c r="H736" i="4" s="1"/>
  <c r="I736" i="4" s="1"/>
  <c r="E737" i="4" l="1"/>
  <c r="J736" i="4"/>
  <c r="K736" i="4" s="1"/>
  <c r="B737" i="4"/>
  <c r="D737" i="4"/>
  <c r="C737" i="4" l="1"/>
  <c r="L737" i="4"/>
  <c r="F737" i="4" s="1"/>
  <c r="G737" i="4" s="1"/>
  <c r="H737" i="4" s="1"/>
  <c r="I737" i="4" s="1"/>
  <c r="E738" i="4" l="1"/>
  <c r="J737" i="4"/>
  <c r="K737" i="4" s="1"/>
  <c r="B738" i="4"/>
  <c r="D738" i="4"/>
  <c r="C738" i="4" l="1"/>
  <c r="L738" i="4"/>
  <c r="F738" i="4" s="1"/>
  <c r="G738" i="4" s="1"/>
  <c r="H738" i="4" s="1"/>
  <c r="I738" i="4" s="1"/>
  <c r="E739" i="4" l="1"/>
  <c r="J738" i="4"/>
  <c r="K738" i="4" s="1"/>
  <c r="B739" i="4"/>
  <c r="D739" i="4"/>
  <c r="C739" i="4" l="1"/>
  <c r="L739" i="4"/>
  <c r="F739" i="4" s="1"/>
  <c r="G739" i="4" s="1"/>
  <c r="H739" i="4" s="1"/>
  <c r="I739" i="4" s="1"/>
  <c r="E740" i="4" l="1"/>
  <c r="J739" i="4"/>
  <c r="K739" i="4" s="1"/>
  <c r="B740" i="4"/>
  <c r="D740" i="4"/>
  <c r="C740" i="4" l="1"/>
  <c r="L740" i="4"/>
  <c r="F740" i="4" s="1"/>
  <c r="G740" i="4" s="1"/>
  <c r="H740" i="4" s="1"/>
  <c r="I740" i="4" s="1"/>
  <c r="E741" i="4" l="1"/>
  <c r="J740" i="4"/>
  <c r="K740" i="4" s="1"/>
  <c r="B741" i="4"/>
  <c r="D741" i="4"/>
  <c r="C741" i="4" l="1"/>
  <c r="L741" i="4"/>
  <c r="F741" i="4" s="1"/>
  <c r="G741" i="4" s="1"/>
  <c r="H741" i="4" s="1"/>
  <c r="I741" i="4" s="1"/>
  <c r="E742" i="4" l="1"/>
  <c r="J741" i="4"/>
  <c r="K741" i="4" s="1"/>
  <c r="B742" i="4"/>
  <c r="D742" i="4"/>
  <c r="C742" i="4" l="1"/>
  <c r="L742" i="4"/>
  <c r="F742" i="4" s="1"/>
  <c r="G742" i="4" s="1"/>
  <c r="H742" i="4" s="1"/>
  <c r="I742" i="4" s="1"/>
  <c r="E743" i="4" l="1"/>
  <c r="J742" i="4"/>
  <c r="K742" i="4" s="1"/>
  <c r="B743" i="4"/>
  <c r="D743" i="4"/>
  <c r="C743" i="4" l="1"/>
  <c r="L743" i="4"/>
  <c r="F743" i="4" s="1"/>
  <c r="G743" i="4" s="1"/>
  <c r="H743" i="4" s="1"/>
  <c r="I743" i="4" s="1"/>
  <c r="E744" i="4" l="1"/>
  <c r="B744" i="4"/>
  <c r="D744" i="4"/>
  <c r="J743" i="4"/>
  <c r="K743" i="4" s="1"/>
  <c r="C744" i="4" l="1"/>
  <c r="L744" i="4"/>
  <c r="F744" i="4" s="1"/>
  <c r="G744" i="4" s="1"/>
  <c r="H744" i="4" s="1"/>
  <c r="I744" i="4" s="1"/>
  <c r="E745" i="4" l="1"/>
  <c r="B745" i="4"/>
  <c r="D745" i="4"/>
  <c r="J744" i="4"/>
  <c r="K744" i="4" s="1"/>
  <c r="C745" i="4" l="1"/>
  <c r="L745" i="4"/>
  <c r="F745" i="4" s="1"/>
  <c r="G745" i="4" s="1"/>
  <c r="H745" i="4" s="1"/>
  <c r="I745" i="4" s="1"/>
  <c r="E746" i="4" l="1"/>
  <c r="B746" i="4"/>
  <c r="D746" i="4"/>
  <c r="J745" i="4"/>
  <c r="K745" i="4" s="1"/>
  <c r="C746" i="4" l="1"/>
  <c r="L746" i="4"/>
  <c r="F746" i="4" s="1"/>
  <c r="G746" i="4" s="1"/>
  <c r="H746" i="4" s="1"/>
  <c r="I746" i="4" s="1"/>
  <c r="E747" i="4" l="1"/>
  <c r="D747" i="4"/>
  <c r="J746" i="4"/>
  <c r="K746" i="4" s="1"/>
  <c r="B747" i="4"/>
  <c r="C747" i="4" l="1"/>
  <c r="L747" i="4"/>
  <c r="F747" i="4" s="1"/>
  <c r="G747" i="4" s="1"/>
  <c r="H747" i="4" s="1"/>
  <c r="I747" i="4" s="1"/>
  <c r="E748" i="4" l="1"/>
  <c r="D748" i="4"/>
  <c r="J747" i="4"/>
  <c r="K747" i="4" s="1"/>
  <c r="B748" i="4"/>
  <c r="C748" i="4" l="1"/>
  <c r="L748" i="4"/>
  <c r="F748" i="4" s="1"/>
  <c r="G748" i="4" s="1"/>
  <c r="H748" i="4" s="1"/>
  <c r="I748" i="4" s="1"/>
  <c r="E749" i="4" l="1"/>
  <c r="J748" i="4"/>
  <c r="K748" i="4" s="1"/>
  <c r="B749" i="4"/>
  <c r="D749" i="4"/>
  <c r="C749" i="4" l="1"/>
  <c r="L749" i="4"/>
  <c r="F749" i="4" s="1"/>
  <c r="G749" i="4" s="1"/>
  <c r="H749" i="4" s="1"/>
  <c r="I749" i="4" s="1"/>
  <c r="E750" i="4" l="1"/>
  <c r="J749" i="4"/>
  <c r="K749" i="4" s="1"/>
  <c r="B750" i="4"/>
  <c r="D750" i="4"/>
  <c r="C750" i="4" l="1"/>
  <c r="L750" i="4"/>
  <c r="F750" i="4" s="1"/>
  <c r="G750" i="4" s="1"/>
  <c r="H750" i="4" s="1"/>
  <c r="I750" i="4" s="1"/>
  <c r="E751" i="4" l="1"/>
  <c r="J750" i="4"/>
  <c r="K750" i="4" s="1"/>
  <c r="B751" i="4"/>
  <c r="D751" i="4"/>
  <c r="C751" i="4" l="1"/>
  <c r="L751" i="4"/>
  <c r="F751" i="4" s="1"/>
  <c r="G751" i="4" s="1"/>
  <c r="H751" i="4" s="1"/>
  <c r="I751" i="4" s="1"/>
  <c r="E752" i="4" l="1"/>
  <c r="J751" i="4"/>
  <c r="K751" i="4" s="1"/>
  <c r="B752" i="4"/>
  <c r="D752" i="4"/>
  <c r="C752" i="4" l="1"/>
  <c r="L752" i="4"/>
  <c r="F752" i="4" s="1"/>
  <c r="G752" i="4" s="1"/>
  <c r="H752" i="4" s="1"/>
  <c r="I752" i="4" s="1"/>
  <c r="E753" i="4" l="1"/>
  <c r="J752" i="4"/>
  <c r="K752" i="4" s="1"/>
  <c r="B753" i="4"/>
  <c r="D753" i="4"/>
  <c r="C753" i="4" l="1"/>
  <c r="L753" i="4"/>
  <c r="F753" i="4" s="1"/>
  <c r="G753" i="4" s="1"/>
  <c r="H753" i="4" s="1"/>
  <c r="I753" i="4" s="1"/>
  <c r="E754" i="4" l="1"/>
  <c r="J753" i="4"/>
  <c r="K753" i="4" s="1"/>
  <c r="B754" i="4"/>
  <c r="D754" i="4"/>
  <c r="C754" i="4" l="1"/>
  <c r="L754" i="4"/>
  <c r="F754" i="4" s="1"/>
  <c r="G754" i="4" s="1"/>
  <c r="H754" i="4" s="1"/>
  <c r="I754" i="4" s="1"/>
  <c r="E755" i="4" l="1"/>
  <c r="J754" i="4"/>
  <c r="K754" i="4" s="1"/>
  <c r="B755" i="4"/>
  <c r="D755" i="4"/>
  <c r="C755" i="4" l="1"/>
  <c r="L755" i="4"/>
  <c r="F755" i="4" s="1"/>
  <c r="G755" i="4" s="1"/>
  <c r="H755" i="4" s="1"/>
  <c r="I755" i="4" s="1"/>
  <c r="E756" i="4" l="1"/>
  <c r="J755" i="4"/>
  <c r="K755" i="4" s="1"/>
  <c r="B756" i="4"/>
  <c r="D756" i="4"/>
  <c r="C756" i="4" l="1"/>
  <c r="L756" i="4"/>
  <c r="F756" i="4" s="1"/>
  <c r="G756" i="4" s="1"/>
  <c r="H756" i="4" s="1"/>
  <c r="I756" i="4" s="1"/>
  <c r="E757" i="4" l="1"/>
  <c r="J756" i="4"/>
  <c r="K756" i="4" s="1"/>
  <c r="B757" i="4"/>
  <c r="D757" i="4"/>
  <c r="C757" i="4" l="1"/>
  <c r="L757" i="4"/>
  <c r="F757" i="4" s="1"/>
  <c r="G757" i="4" s="1"/>
  <c r="H757" i="4" s="1"/>
  <c r="I757" i="4" s="1"/>
  <c r="E758" i="4" l="1"/>
  <c r="J757" i="4"/>
  <c r="K757" i="4" s="1"/>
  <c r="B758" i="4"/>
  <c r="D758" i="4"/>
  <c r="C758" i="4" l="1"/>
  <c r="L758" i="4"/>
  <c r="F758" i="4" s="1"/>
  <c r="G758" i="4" s="1"/>
  <c r="H758" i="4" s="1"/>
  <c r="I758" i="4" s="1"/>
  <c r="E759" i="4" l="1"/>
  <c r="J758" i="4"/>
  <c r="K758" i="4" s="1"/>
  <c r="B759" i="4"/>
  <c r="D759" i="4"/>
  <c r="C759" i="4" l="1"/>
  <c r="L759" i="4"/>
  <c r="F759" i="4" s="1"/>
  <c r="G759" i="4" s="1"/>
  <c r="H759" i="4" s="1"/>
  <c r="I759" i="4" s="1"/>
  <c r="E760" i="4" l="1"/>
  <c r="B760" i="4"/>
  <c r="D760" i="4"/>
  <c r="J759" i="4"/>
  <c r="K759" i="4" s="1"/>
  <c r="C760" i="4" l="1"/>
  <c r="L760" i="4"/>
  <c r="F760" i="4" s="1"/>
  <c r="G760" i="4" s="1"/>
  <c r="H760" i="4" s="1"/>
  <c r="I760" i="4" s="1"/>
  <c r="E761" i="4" l="1"/>
  <c r="B761" i="4"/>
  <c r="D761" i="4"/>
  <c r="J760" i="4"/>
  <c r="K760" i="4" s="1"/>
  <c r="C761" i="4" l="1"/>
  <c r="L761" i="4"/>
  <c r="F761" i="4" s="1"/>
  <c r="G761" i="4" s="1"/>
  <c r="H761" i="4" s="1"/>
  <c r="I761" i="4" s="1"/>
  <c r="E762" i="4" l="1"/>
  <c r="B762" i="4"/>
  <c r="D762" i="4"/>
  <c r="J761" i="4"/>
  <c r="K761" i="4" s="1"/>
  <c r="C762" i="4" l="1"/>
  <c r="L762" i="4"/>
  <c r="F762" i="4" s="1"/>
  <c r="G762" i="4" s="1"/>
  <c r="H762" i="4" s="1"/>
  <c r="I762" i="4" s="1"/>
  <c r="E763" i="4" l="1"/>
  <c r="D763" i="4"/>
  <c r="J762" i="4"/>
  <c r="K762" i="4" s="1"/>
  <c r="B763" i="4"/>
  <c r="C763" i="4" l="1"/>
  <c r="L763" i="4"/>
  <c r="F763" i="4" s="1"/>
  <c r="G763" i="4" s="1"/>
  <c r="H763" i="4" s="1"/>
  <c r="I763" i="4" s="1"/>
  <c r="E764" i="4" l="1"/>
  <c r="D764" i="4"/>
  <c r="J763" i="4"/>
  <c r="K763" i="4" s="1"/>
  <c r="B764" i="4"/>
  <c r="C764" i="4" l="1"/>
  <c r="L764" i="4"/>
  <c r="F764" i="4" s="1"/>
  <c r="G764" i="4" s="1"/>
  <c r="H764" i="4" s="1"/>
  <c r="I764" i="4" s="1"/>
  <c r="E765" i="4" l="1"/>
  <c r="J764" i="4"/>
  <c r="K764" i="4" s="1"/>
  <c r="B765" i="4"/>
  <c r="D765" i="4"/>
  <c r="C765" i="4" l="1"/>
  <c r="L765" i="4"/>
  <c r="F765" i="4" s="1"/>
  <c r="G765" i="4" s="1"/>
  <c r="H765" i="4" s="1"/>
  <c r="I765" i="4" s="1"/>
  <c r="E766" i="4" l="1"/>
  <c r="J765" i="4"/>
  <c r="K765" i="4" s="1"/>
  <c r="B766" i="4"/>
  <c r="D766" i="4"/>
  <c r="C766" i="4" l="1"/>
  <c r="L766" i="4"/>
  <c r="F766" i="4" s="1"/>
  <c r="G766" i="4" s="1"/>
  <c r="H766" i="4" s="1"/>
  <c r="I766" i="4" s="1"/>
  <c r="E767" i="4" l="1"/>
  <c r="J766" i="4"/>
  <c r="K766" i="4" s="1"/>
  <c r="B767" i="4"/>
  <c r="D767" i="4"/>
  <c r="C767" i="4" l="1"/>
  <c r="L767" i="4"/>
  <c r="F767" i="4" s="1"/>
  <c r="G767" i="4" s="1"/>
  <c r="H767" i="4" s="1"/>
  <c r="I767" i="4" s="1"/>
  <c r="E768" i="4" l="1"/>
  <c r="B768" i="4"/>
  <c r="D768" i="4"/>
  <c r="J767" i="4"/>
  <c r="K767" i="4" s="1"/>
  <c r="C768" i="4" l="1"/>
  <c r="L768" i="4"/>
  <c r="F768" i="4" s="1"/>
  <c r="G768" i="4" s="1"/>
  <c r="H768" i="4" s="1"/>
  <c r="I768" i="4" s="1"/>
  <c r="J768" i="4" l="1"/>
  <c r="K768" i="4" s="1"/>
  <c r="B769" i="4"/>
  <c r="D769" i="4"/>
  <c r="E769" i="4"/>
  <c r="C769" i="4" l="1"/>
  <c r="L769" i="4"/>
  <c r="F769" i="4" s="1"/>
  <c r="G769" i="4" s="1"/>
  <c r="H769" i="4" s="1"/>
  <c r="I769" i="4" s="1"/>
  <c r="E770" i="4" l="1"/>
  <c r="J769" i="4"/>
  <c r="K769" i="4" s="1"/>
  <c r="B770" i="4"/>
  <c r="D770" i="4"/>
  <c r="L770" i="4" l="1"/>
  <c r="F770" i="4" s="1"/>
  <c r="G770" i="4" s="1"/>
  <c r="H770" i="4" s="1"/>
  <c r="I770" i="4" s="1"/>
  <c r="C770" i="4"/>
  <c r="B771" i="4" l="1"/>
  <c r="D771" i="4"/>
  <c r="E771" i="4"/>
  <c r="J770" i="4"/>
  <c r="K770" i="4" s="1"/>
  <c r="C771" i="4" l="1"/>
  <c r="L771" i="4"/>
  <c r="F771" i="4" s="1"/>
  <c r="G771" i="4" s="1"/>
  <c r="H771" i="4" s="1"/>
  <c r="I771" i="4" s="1"/>
  <c r="E772" i="4" l="1"/>
  <c r="J771" i="4"/>
  <c r="K771" i="4" s="1"/>
  <c r="B772" i="4"/>
  <c r="D772" i="4"/>
  <c r="C772" i="4" l="1"/>
  <c r="L772" i="4"/>
  <c r="F772" i="4" s="1"/>
  <c r="G772" i="4" s="1"/>
  <c r="H772" i="4" s="1"/>
  <c r="I772" i="4" s="1"/>
  <c r="E773" i="4" l="1"/>
  <c r="J772" i="4"/>
  <c r="K772" i="4" s="1"/>
  <c r="B773" i="4"/>
  <c r="D773" i="4"/>
  <c r="C773" i="4" l="1"/>
  <c r="L773" i="4"/>
  <c r="F773" i="4" s="1"/>
  <c r="G773" i="4" s="1"/>
  <c r="H773" i="4" s="1"/>
  <c r="I773" i="4" s="1"/>
  <c r="E774" i="4" l="1"/>
  <c r="D774" i="4"/>
  <c r="J773" i="4"/>
  <c r="K773" i="4" s="1"/>
  <c r="B774" i="4"/>
  <c r="C774" i="4" l="1"/>
  <c r="L774" i="4"/>
  <c r="F774" i="4" s="1"/>
  <c r="G774" i="4" s="1"/>
  <c r="H774" i="4" s="1"/>
  <c r="I774" i="4" s="1"/>
  <c r="J774" i="4" l="1"/>
  <c r="K774" i="4" s="1"/>
  <c r="B775" i="4"/>
  <c r="D775" i="4"/>
  <c r="E775" i="4"/>
  <c r="C775" i="4" l="1"/>
  <c r="L775" i="4"/>
  <c r="F775" i="4" s="1"/>
  <c r="G775" i="4" s="1"/>
  <c r="H775" i="4" s="1"/>
  <c r="I775" i="4" s="1"/>
  <c r="E776" i="4" l="1"/>
  <c r="J775" i="4"/>
  <c r="K775" i="4" s="1"/>
  <c r="B776" i="4"/>
  <c r="D776" i="4"/>
  <c r="C776" i="4" l="1"/>
  <c r="L776" i="4"/>
  <c r="F776" i="4" s="1"/>
  <c r="G776" i="4" s="1"/>
  <c r="H776" i="4" s="1"/>
  <c r="I776" i="4" s="1"/>
  <c r="D777" i="4" l="1"/>
  <c r="E777" i="4"/>
  <c r="J776" i="4"/>
  <c r="K776" i="4" s="1"/>
  <c r="B777" i="4"/>
  <c r="C777" i="4" l="1"/>
  <c r="L777" i="4"/>
  <c r="F777" i="4" s="1"/>
  <c r="G777" i="4" s="1"/>
  <c r="H777" i="4" s="1"/>
  <c r="I777" i="4" s="1"/>
  <c r="E778" i="4" l="1"/>
  <c r="B778" i="4"/>
  <c r="D778" i="4"/>
  <c r="J777" i="4"/>
  <c r="K777" i="4" s="1"/>
  <c r="C778" i="4" l="1"/>
  <c r="L778" i="4"/>
  <c r="F778" i="4" s="1"/>
  <c r="G778" i="4" s="1"/>
  <c r="H778" i="4" s="1"/>
  <c r="I778" i="4" s="1"/>
  <c r="E779" i="4" l="1"/>
  <c r="J778" i="4"/>
  <c r="K778" i="4" s="1"/>
  <c r="B779" i="4"/>
  <c r="D779" i="4"/>
  <c r="C779" i="4" l="1"/>
  <c r="L779" i="4"/>
  <c r="F779" i="4" s="1"/>
  <c r="G779" i="4" s="1"/>
  <c r="H779" i="4" s="1"/>
  <c r="I779" i="4" s="1"/>
  <c r="E780" i="4" l="1"/>
  <c r="D780" i="4"/>
  <c r="J779" i="4"/>
  <c r="K779" i="4" s="1"/>
  <c r="B780" i="4"/>
  <c r="L780" i="4" l="1"/>
  <c r="F780" i="4" s="1"/>
  <c r="G780" i="4" s="1"/>
  <c r="H780" i="4" s="1"/>
  <c r="I780" i="4" s="1"/>
  <c r="C780" i="4"/>
  <c r="B781" i="4" l="1"/>
  <c r="D781" i="4"/>
  <c r="E781" i="4"/>
  <c r="J780" i="4"/>
  <c r="K780" i="4" s="1"/>
  <c r="C781" i="4" l="1"/>
  <c r="L781" i="4"/>
  <c r="F781" i="4" s="1"/>
  <c r="G781" i="4" s="1"/>
  <c r="H781" i="4" s="1"/>
  <c r="I781" i="4" s="1"/>
  <c r="E782" i="4" l="1"/>
  <c r="J781" i="4"/>
  <c r="K781" i="4" s="1"/>
  <c r="B782" i="4"/>
  <c r="D782" i="4"/>
  <c r="C782" i="4" l="1"/>
  <c r="L782" i="4"/>
  <c r="F782" i="4" s="1"/>
  <c r="G782" i="4" s="1"/>
  <c r="H782" i="4" s="1"/>
  <c r="I782" i="4" s="1"/>
  <c r="E783" i="4" l="1"/>
  <c r="J782" i="4"/>
  <c r="K782" i="4" s="1"/>
  <c r="B783" i="4"/>
  <c r="D783" i="4"/>
  <c r="C783" i="4" l="1"/>
  <c r="L783" i="4"/>
  <c r="F783" i="4" s="1"/>
  <c r="G783" i="4" s="1"/>
  <c r="H783" i="4" s="1"/>
  <c r="I783" i="4" s="1"/>
  <c r="E784" i="4" l="1"/>
  <c r="B784" i="4"/>
  <c r="D784" i="4"/>
  <c r="J783" i="4"/>
  <c r="K783" i="4" s="1"/>
  <c r="C784" i="4" l="1"/>
  <c r="L784" i="4"/>
  <c r="F784" i="4" s="1"/>
  <c r="G784" i="4" s="1"/>
  <c r="H784" i="4" s="1"/>
  <c r="I784" i="4" s="1"/>
  <c r="J784" i="4" l="1"/>
  <c r="K784" i="4" s="1"/>
  <c r="B785" i="4"/>
  <c r="D785" i="4"/>
  <c r="E785" i="4"/>
  <c r="C785" i="4" l="1"/>
  <c r="L785" i="4"/>
  <c r="F785" i="4" s="1"/>
  <c r="G785" i="4" s="1"/>
  <c r="H785" i="4" s="1"/>
  <c r="I785" i="4" s="1"/>
  <c r="E786" i="4" l="1"/>
  <c r="J785" i="4"/>
  <c r="K785" i="4" s="1"/>
  <c r="B786" i="4"/>
  <c r="D786" i="4"/>
  <c r="L786" i="4" l="1"/>
  <c r="F786" i="4" s="1"/>
  <c r="G786" i="4" s="1"/>
  <c r="H786" i="4" s="1"/>
  <c r="I786" i="4" s="1"/>
  <c r="C786" i="4"/>
  <c r="B787" i="4" l="1"/>
  <c r="D787" i="4"/>
  <c r="E787" i="4"/>
  <c r="J786" i="4"/>
  <c r="K786" i="4" s="1"/>
  <c r="C787" i="4" l="1"/>
  <c r="L787" i="4"/>
  <c r="F787" i="4" s="1"/>
  <c r="G787" i="4" s="1"/>
  <c r="H787" i="4" s="1"/>
  <c r="I787" i="4" s="1"/>
  <c r="E788" i="4" l="1"/>
  <c r="J787" i="4"/>
  <c r="K787" i="4" s="1"/>
  <c r="B788" i="4"/>
  <c r="D788" i="4"/>
  <c r="C788" i="4" l="1"/>
  <c r="L788" i="4"/>
  <c r="F788" i="4" s="1"/>
  <c r="G788" i="4" s="1"/>
  <c r="H788" i="4" s="1"/>
  <c r="I788" i="4" s="1"/>
  <c r="E789" i="4" l="1"/>
  <c r="J788" i="4"/>
  <c r="K788" i="4" s="1"/>
  <c r="B789" i="4"/>
  <c r="D789" i="4"/>
  <c r="C789" i="4" l="1"/>
  <c r="L789" i="4"/>
  <c r="F789" i="4" s="1"/>
  <c r="G789" i="4" s="1"/>
  <c r="H789" i="4" s="1"/>
  <c r="I789" i="4" s="1"/>
  <c r="E790" i="4" l="1"/>
  <c r="D790" i="4"/>
  <c r="J789" i="4"/>
  <c r="K789" i="4" s="1"/>
  <c r="B790" i="4"/>
  <c r="C790" i="4" l="1"/>
  <c r="L790" i="4"/>
  <c r="F790" i="4" s="1"/>
  <c r="G790" i="4" s="1"/>
  <c r="H790" i="4" s="1"/>
  <c r="I790" i="4" s="1"/>
  <c r="J790" i="4" l="1"/>
  <c r="K790" i="4" s="1"/>
  <c r="B791" i="4"/>
  <c r="D791" i="4"/>
  <c r="E791" i="4"/>
  <c r="C791" i="4" l="1"/>
  <c r="L791" i="4"/>
  <c r="F791" i="4" s="1"/>
  <c r="G791" i="4" s="1"/>
  <c r="H791" i="4" s="1"/>
  <c r="I791" i="4" s="1"/>
  <c r="E792" i="4" l="1"/>
  <c r="J791" i="4"/>
  <c r="K791" i="4" s="1"/>
  <c r="B792" i="4"/>
  <c r="D792" i="4"/>
  <c r="C792" i="4" l="1"/>
  <c r="L792" i="4"/>
  <c r="F792" i="4" s="1"/>
  <c r="G792" i="4" s="1"/>
  <c r="H792" i="4" s="1"/>
  <c r="I792" i="4" s="1"/>
  <c r="D793" i="4" l="1"/>
  <c r="E793" i="4"/>
  <c r="J792" i="4"/>
  <c r="K792" i="4" s="1"/>
  <c r="B793" i="4"/>
  <c r="C793" i="4" l="1"/>
  <c r="L793" i="4"/>
  <c r="F793" i="4" s="1"/>
  <c r="G793" i="4" s="1"/>
  <c r="H793" i="4" s="1"/>
  <c r="I793" i="4" s="1"/>
  <c r="E794" i="4" l="1"/>
  <c r="B794" i="4"/>
  <c r="D794" i="4"/>
  <c r="J793" i="4"/>
  <c r="K793" i="4" s="1"/>
  <c r="C794" i="4" l="1"/>
  <c r="L794" i="4"/>
  <c r="F794" i="4" s="1"/>
  <c r="G794" i="4" s="1"/>
  <c r="H794" i="4" s="1"/>
  <c r="I794" i="4" s="1"/>
  <c r="E795" i="4" l="1"/>
  <c r="J794" i="4"/>
  <c r="K794" i="4" s="1"/>
  <c r="B795" i="4"/>
  <c r="D795" i="4"/>
  <c r="C795" i="4" l="1"/>
  <c r="L795" i="4"/>
  <c r="F795" i="4" s="1"/>
  <c r="G795" i="4" s="1"/>
  <c r="H795" i="4" s="1"/>
  <c r="I795" i="4" s="1"/>
  <c r="E796" i="4" l="1"/>
  <c r="D796" i="4"/>
  <c r="J795" i="4"/>
  <c r="K795" i="4" s="1"/>
  <c r="B796" i="4"/>
  <c r="L796" i="4" l="1"/>
  <c r="F796" i="4" s="1"/>
  <c r="G796" i="4" s="1"/>
  <c r="H796" i="4" s="1"/>
  <c r="I796" i="4" s="1"/>
  <c r="C796" i="4"/>
  <c r="B797" i="4" l="1"/>
  <c r="D797" i="4"/>
  <c r="E797" i="4"/>
  <c r="J796" i="4"/>
  <c r="K796" i="4" s="1"/>
  <c r="C797" i="4" l="1"/>
  <c r="L797" i="4"/>
  <c r="F797" i="4" s="1"/>
  <c r="G797" i="4" s="1"/>
  <c r="H797" i="4" s="1"/>
  <c r="I797" i="4" s="1"/>
  <c r="E798" i="4" l="1"/>
  <c r="J797" i="4"/>
  <c r="K797" i="4" s="1"/>
  <c r="B798" i="4"/>
  <c r="D798" i="4"/>
  <c r="C798" i="4" l="1"/>
  <c r="L798" i="4"/>
  <c r="F798" i="4" s="1"/>
  <c r="G798" i="4" s="1"/>
  <c r="H798" i="4" s="1"/>
  <c r="I798" i="4" s="1"/>
  <c r="E799" i="4" l="1"/>
  <c r="J798" i="4"/>
  <c r="K798" i="4" s="1"/>
  <c r="B799" i="4"/>
  <c r="D799" i="4"/>
  <c r="C799" i="4" l="1"/>
  <c r="L799" i="4"/>
  <c r="F799" i="4" s="1"/>
  <c r="G799" i="4" s="1"/>
  <c r="H799" i="4" s="1"/>
  <c r="I799" i="4" s="1"/>
  <c r="E800" i="4" l="1"/>
  <c r="B800" i="4"/>
  <c r="D800" i="4"/>
  <c r="J799" i="4"/>
  <c r="K799" i="4" s="1"/>
  <c r="C800" i="4" l="1"/>
  <c r="L800" i="4"/>
  <c r="F800" i="4" s="1"/>
  <c r="G800" i="4" s="1"/>
  <c r="H800" i="4" s="1"/>
  <c r="I800" i="4" s="1"/>
  <c r="J800" i="4" l="1"/>
  <c r="K800" i="4" s="1"/>
  <c r="B801" i="4"/>
  <c r="D801" i="4"/>
  <c r="E801" i="4"/>
  <c r="C801" i="4" l="1"/>
  <c r="L801" i="4"/>
  <c r="F801" i="4" s="1"/>
  <c r="G801" i="4" s="1"/>
  <c r="H801" i="4" s="1"/>
  <c r="I801" i="4" s="1"/>
  <c r="E802" i="4" l="1"/>
  <c r="J801" i="4"/>
  <c r="K801" i="4" s="1"/>
  <c r="B802" i="4"/>
  <c r="D802" i="4"/>
  <c r="L802" i="4" l="1"/>
  <c r="F802" i="4" s="1"/>
  <c r="G802" i="4" s="1"/>
  <c r="H802" i="4" s="1"/>
  <c r="I802" i="4" s="1"/>
  <c r="C802" i="4"/>
  <c r="B803" i="4" l="1"/>
  <c r="D803" i="4"/>
  <c r="E803" i="4"/>
  <c r="J802" i="4"/>
  <c r="K802" i="4" s="1"/>
  <c r="C803" i="4" l="1"/>
  <c r="L803" i="4"/>
  <c r="F803" i="4" s="1"/>
  <c r="G803" i="4" s="1"/>
  <c r="H803" i="4" s="1"/>
  <c r="I803" i="4" s="1"/>
  <c r="E804" i="4" l="1"/>
  <c r="J803" i="4"/>
  <c r="K803" i="4" s="1"/>
  <c r="B804" i="4"/>
  <c r="D804" i="4"/>
  <c r="C804" i="4" l="1"/>
  <c r="L804" i="4"/>
  <c r="F804" i="4" s="1"/>
  <c r="G804" i="4" s="1"/>
  <c r="H804" i="4" s="1"/>
  <c r="I804" i="4" s="1"/>
  <c r="E805" i="4" l="1"/>
  <c r="J804" i="4"/>
  <c r="K804" i="4" s="1"/>
  <c r="B805" i="4"/>
  <c r="D805" i="4"/>
  <c r="C805" i="4" l="1"/>
  <c r="L805" i="4"/>
  <c r="F805" i="4" s="1"/>
  <c r="G805" i="4" s="1"/>
  <c r="H805" i="4" s="1"/>
  <c r="I805" i="4" s="1"/>
  <c r="E806" i="4" l="1"/>
  <c r="D806" i="4"/>
  <c r="J805" i="4"/>
  <c r="K805" i="4" s="1"/>
  <c r="B806" i="4"/>
  <c r="C806" i="4" l="1"/>
  <c r="L806" i="4"/>
  <c r="F806" i="4" s="1"/>
  <c r="G806" i="4" s="1"/>
  <c r="H806" i="4" s="1"/>
  <c r="I806" i="4" s="1"/>
  <c r="J806" i="4" l="1"/>
  <c r="K806" i="4" s="1"/>
  <c r="B807" i="4"/>
  <c r="D807" i="4"/>
  <c r="E807" i="4"/>
  <c r="C807" i="4" l="1"/>
  <c r="L807" i="4"/>
  <c r="F807" i="4" s="1"/>
  <c r="G807" i="4" s="1"/>
  <c r="H807" i="4" s="1"/>
  <c r="I807" i="4" s="1"/>
  <c r="E808" i="4" l="1"/>
  <c r="J807" i="4"/>
  <c r="K807" i="4" s="1"/>
  <c r="B808" i="4"/>
  <c r="D808" i="4"/>
  <c r="C808" i="4" l="1"/>
  <c r="L808" i="4"/>
  <c r="F808" i="4" s="1"/>
  <c r="G808" i="4" s="1"/>
  <c r="H808" i="4" s="1"/>
  <c r="I808" i="4" s="1"/>
  <c r="D809" i="4" l="1"/>
  <c r="E809" i="4"/>
  <c r="J808" i="4"/>
  <c r="K808" i="4" s="1"/>
  <c r="B809" i="4"/>
  <c r="C809" i="4" l="1"/>
  <c r="L809" i="4"/>
  <c r="F809" i="4" s="1"/>
  <c r="G809" i="4" s="1"/>
  <c r="H809" i="4" s="1"/>
  <c r="I809" i="4" s="1"/>
  <c r="E810" i="4" l="1"/>
  <c r="B810" i="4"/>
  <c r="D810" i="4"/>
  <c r="J809" i="4"/>
  <c r="K809" i="4" s="1"/>
  <c r="C810" i="4" l="1"/>
  <c r="L810" i="4"/>
  <c r="F810" i="4" s="1"/>
  <c r="G810" i="4" s="1"/>
  <c r="H810" i="4" s="1"/>
  <c r="I810" i="4" s="1"/>
  <c r="E811" i="4" l="1"/>
  <c r="J810" i="4"/>
  <c r="K810" i="4" s="1"/>
  <c r="B811" i="4"/>
  <c r="D811" i="4"/>
  <c r="C811" i="4" l="1"/>
  <c r="L811" i="4"/>
  <c r="F811" i="4" s="1"/>
  <c r="G811" i="4" s="1"/>
  <c r="H811" i="4" s="1"/>
  <c r="I811" i="4" s="1"/>
  <c r="E812" i="4" l="1"/>
  <c r="D812" i="4"/>
  <c r="J811" i="4"/>
  <c r="K811" i="4" s="1"/>
  <c r="B812" i="4"/>
  <c r="L812" i="4" l="1"/>
  <c r="F812" i="4" s="1"/>
  <c r="G812" i="4" s="1"/>
  <c r="H812" i="4" s="1"/>
  <c r="I812" i="4" s="1"/>
  <c r="C812" i="4"/>
  <c r="B813" i="4" l="1"/>
  <c r="E813" i="4"/>
  <c r="J812" i="4"/>
  <c r="K812" i="4" s="1"/>
  <c r="D813" i="4"/>
  <c r="C813" i="4" l="1"/>
  <c r="L813" i="4"/>
  <c r="F813" i="4" s="1"/>
  <c r="G813" i="4" s="1"/>
  <c r="H813" i="4" s="1"/>
  <c r="I813" i="4" s="1"/>
  <c r="E814" i="4" l="1"/>
  <c r="J813" i="4"/>
  <c r="K813" i="4" s="1"/>
  <c r="B814" i="4"/>
  <c r="D814" i="4"/>
  <c r="C814" i="4" l="1"/>
  <c r="L814" i="4"/>
  <c r="F814" i="4" s="1"/>
  <c r="G814" i="4" s="1"/>
  <c r="H814" i="4" s="1"/>
  <c r="I814" i="4" s="1"/>
  <c r="J814" i="4" l="1"/>
  <c r="K814" i="4" s="1"/>
  <c r="B815" i="4"/>
  <c r="E815" i="4"/>
  <c r="D815" i="4"/>
  <c r="C815" i="4" l="1"/>
  <c r="L815" i="4"/>
  <c r="F815" i="4" s="1"/>
  <c r="G815" i="4" s="1"/>
  <c r="H815" i="4" s="1"/>
  <c r="I815" i="4" s="1"/>
  <c r="E816" i="4" l="1"/>
  <c r="B816" i="4"/>
  <c r="J815" i="4"/>
  <c r="K815" i="4" s="1"/>
  <c r="D816" i="4"/>
  <c r="C816" i="4" l="1"/>
  <c r="L816" i="4"/>
  <c r="F816" i="4" s="1"/>
  <c r="G816" i="4" s="1"/>
  <c r="H816" i="4" s="1"/>
  <c r="I816" i="4" s="1"/>
  <c r="J816" i="4" l="1"/>
  <c r="K816" i="4" s="1"/>
  <c r="B817" i="4"/>
  <c r="D817" i="4"/>
  <c r="E817" i="4"/>
  <c r="C817" i="4" l="1"/>
  <c r="L817" i="4"/>
  <c r="F817" i="4" s="1"/>
  <c r="G817" i="4" s="1"/>
  <c r="H817" i="4" s="1"/>
  <c r="I817" i="4" s="1"/>
  <c r="E818" i="4" l="1"/>
  <c r="J817" i="4"/>
  <c r="K817" i="4" s="1"/>
  <c r="B818" i="4"/>
  <c r="D818" i="4"/>
  <c r="L818" i="4" l="1"/>
  <c r="F818" i="4" s="1"/>
  <c r="G818" i="4" s="1"/>
  <c r="H818" i="4" s="1"/>
  <c r="I818" i="4" s="1"/>
  <c r="C818" i="4"/>
  <c r="B819" i="4" l="1"/>
  <c r="D819" i="4"/>
  <c r="E819" i="4"/>
  <c r="J818" i="4"/>
  <c r="K818" i="4" s="1"/>
  <c r="C819" i="4" l="1"/>
  <c r="L819" i="4"/>
  <c r="F819" i="4" s="1"/>
  <c r="G819" i="4" s="1"/>
  <c r="H819" i="4" s="1"/>
  <c r="I819" i="4" s="1"/>
  <c r="E820" i="4" l="1"/>
  <c r="J819" i="4"/>
  <c r="K819" i="4" s="1"/>
  <c r="D820" i="4"/>
  <c r="B820" i="4"/>
  <c r="C820" i="4" l="1"/>
  <c r="L820" i="4"/>
  <c r="F820" i="4" s="1"/>
  <c r="G820" i="4" s="1"/>
  <c r="H820" i="4" s="1"/>
  <c r="I820" i="4" s="1"/>
  <c r="E821" i="4" l="1"/>
  <c r="J820" i="4"/>
  <c r="K820" i="4" s="1"/>
  <c r="D821" i="4"/>
  <c r="B821" i="4"/>
  <c r="C821" i="4" l="1"/>
  <c r="L821" i="4"/>
  <c r="F821" i="4" s="1"/>
  <c r="G821" i="4" s="1"/>
  <c r="H821" i="4" s="1"/>
  <c r="I821" i="4" s="1"/>
  <c r="E822" i="4" l="1"/>
  <c r="D822" i="4"/>
  <c r="J821" i="4"/>
  <c r="K821" i="4" s="1"/>
  <c r="B822" i="4"/>
  <c r="C822" i="4" l="1"/>
  <c r="L822" i="4"/>
  <c r="F822" i="4" s="1"/>
  <c r="G822" i="4" s="1"/>
  <c r="H822" i="4" s="1"/>
  <c r="I822" i="4" s="1"/>
  <c r="J822" i="4" l="1"/>
  <c r="K822" i="4" s="1"/>
  <c r="D823" i="4"/>
  <c r="E823" i="4"/>
  <c r="B823" i="4"/>
  <c r="C823" i="4" l="1"/>
  <c r="L823" i="4"/>
  <c r="F823" i="4" s="1"/>
  <c r="G823" i="4" s="1"/>
  <c r="H823" i="4" s="1"/>
  <c r="I823" i="4" s="1"/>
  <c r="E824" i="4" l="1"/>
  <c r="B824" i="4"/>
  <c r="D824" i="4"/>
  <c r="J823" i="4"/>
  <c r="K823" i="4" s="1"/>
  <c r="C824" i="4" l="1"/>
  <c r="L824" i="4"/>
  <c r="F824" i="4" s="1"/>
  <c r="G824" i="4" s="1"/>
  <c r="H824" i="4" s="1"/>
  <c r="I824" i="4" s="1"/>
  <c r="D825" i="4" l="1"/>
  <c r="E825" i="4"/>
  <c r="J824" i="4"/>
  <c r="K824" i="4" s="1"/>
  <c r="B825" i="4"/>
  <c r="C825" i="4" l="1"/>
  <c r="L825" i="4"/>
  <c r="F825" i="4" s="1"/>
  <c r="G825" i="4" s="1"/>
  <c r="H825" i="4" s="1"/>
  <c r="I825" i="4" s="1"/>
  <c r="E826" i="4" l="1"/>
  <c r="B826" i="4"/>
  <c r="D826" i="4"/>
  <c r="J825" i="4"/>
  <c r="K825" i="4" s="1"/>
  <c r="L826" i="4" l="1"/>
  <c r="F826" i="4" s="1"/>
  <c r="G826" i="4" s="1"/>
  <c r="H826" i="4" s="1"/>
  <c r="I826" i="4" s="1"/>
  <c r="C826" i="4"/>
  <c r="E827" i="4" l="1"/>
  <c r="B827" i="4"/>
  <c r="J826" i="4"/>
  <c r="K826" i="4" s="1"/>
  <c r="D827" i="4"/>
  <c r="C827" i="4" l="1"/>
  <c r="L827" i="4"/>
  <c r="F827" i="4" s="1"/>
  <c r="G827" i="4" s="1"/>
  <c r="H827" i="4" s="1"/>
  <c r="I827" i="4" s="1"/>
  <c r="E828" i="4" l="1"/>
  <c r="D828" i="4"/>
  <c r="J827" i="4"/>
  <c r="K827" i="4" s="1"/>
  <c r="B828" i="4"/>
  <c r="L828" i="4" l="1"/>
  <c r="F828" i="4" s="1"/>
  <c r="G828" i="4" s="1"/>
  <c r="H828" i="4" s="1"/>
  <c r="I828" i="4" s="1"/>
  <c r="C828" i="4"/>
  <c r="B829" i="4" l="1"/>
  <c r="E829" i="4"/>
  <c r="J828" i="4"/>
  <c r="K828" i="4" s="1"/>
  <c r="D829" i="4"/>
  <c r="C829" i="4" l="1"/>
  <c r="L829" i="4"/>
  <c r="F829" i="4" s="1"/>
  <c r="G829" i="4" s="1"/>
  <c r="H829" i="4" s="1"/>
  <c r="I829" i="4" s="1"/>
  <c r="E830" i="4" l="1"/>
  <c r="J829" i="4"/>
  <c r="K829" i="4" s="1"/>
  <c r="B830" i="4"/>
  <c r="D830" i="4"/>
  <c r="C830" i="4" l="1"/>
  <c r="L830" i="4"/>
  <c r="F830" i="4" s="1"/>
  <c r="G830" i="4" s="1"/>
  <c r="H830" i="4" s="1"/>
  <c r="I830" i="4" s="1"/>
  <c r="J830" i="4" l="1"/>
  <c r="K830" i="4" s="1"/>
  <c r="B831" i="4"/>
  <c r="E831" i="4"/>
  <c r="D831" i="4"/>
  <c r="C831" i="4" l="1"/>
  <c r="L831" i="4"/>
  <c r="F831" i="4" s="1"/>
  <c r="G831" i="4" s="1"/>
  <c r="H831" i="4" s="1"/>
  <c r="I831" i="4" s="1"/>
  <c r="E832" i="4" l="1"/>
  <c r="B832" i="4"/>
  <c r="J831" i="4"/>
  <c r="K831" i="4" s="1"/>
  <c r="D832" i="4"/>
  <c r="C832" i="4" l="1"/>
  <c r="L832" i="4"/>
  <c r="F832" i="4" s="1"/>
  <c r="G832" i="4" s="1"/>
  <c r="H832" i="4" s="1"/>
  <c r="I832" i="4" s="1"/>
  <c r="J832" i="4" l="1"/>
  <c r="K832" i="4" s="1"/>
  <c r="B833" i="4"/>
  <c r="D833" i="4"/>
  <c r="E833" i="4"/>
  <c r="C833" i="4" l="1"/>
  <c r="L833" i="4"/>
  <c r="F833" i="4" s="1"/>
  <c r="G833" i="4" s="1"/>
  <c r="H833" i="4" s="1"/>
  <c r="I833" i="4" s="1"/>
  <c r="J833" i="4" l="1"/>
  <c r="K833" i="4" s="1"/>
  <c r="E834" i="4"/>
  <c r="B834" i="4"/>
  <c r="D834" i="4"/>
  <c r="L834" i="4" l="1"/>
  <c r="F834" i="4" s="1"/>
  <c r="G834" i="4" s="1"/>
  <c r="H834" i="4" s="1"/>
  <c r="I834" i="4" s="1"/>
  <c r="C834" i="4"/>
  <c r="B835" i="4" l="1"/>
  <c r="D835" i="4"/>
  <c r="E835" i="4"/>
  <c r="J834" i="4"/>
  <c r="K834" i="4" s="1"/>
  <c r="L835" i="4" l="1"/>
  <c r="F835" i="4" s="1"/>
  <c r="G835" i="4" s="1"/>
  <c r="H835" i="4" s="1"/>
  <c r="I835" i="4" s="1"/>
  <c r="C835" i="4"/>
  <c r="J835" i="4" l="1"/>
  <c r="K835" i="4" s="1"/>
  <c r="D836" i="4"/>
  <c r="E836" i="4"/>
  <c r="B836" i="4"/>
  <c r="L836" i="4" l="1"/>
  <c r="F836" i="4" s="1"/>
  <c r="G836" i="4" s="1"/>
  <c r="H836" i="4" s="1"/>
  <c r="I836" i="4" s="1"/>
  <c r="C836" i="4"/>
  <c r="B837" i="4" l="1"/>
  <c r="D837" i="4"/>
  <c r="E837" i="4"/>
  <c r="J836" i="4"/>
  <c r="K836" i="4" s="1"/>
  <c r="L837" i="4" l="1"/>
  <c r="F837" i="4" s="1"/>
  <c r="G837" i="4" s="1"/>
  <c r="H837" i="4" s="1"/>
  <c r="I837" i="4" s="1"/>
  <c r="C837" i="4"/>
  <c r="J837" i="4" l="1"/>
  <c r="K837" i="4" s="1"/>
  <c r="B838" i="4"/>
  <c r="D838" i="4"/>
  <c r="E838" i="4"/>
  <c r="L838" i="4" l="1"/>
  <c r="F838" i="4" s="1"/>
  <c r="G838" i="4" s="1"/>
  <c r="H838" i="4" s="1"/>
  <c r="I838" i="4" s="1"/>
  <c r="C838" i="4"/>
  <c r="B839" i="4" l="1"/>
  <c r="D839" i="4"/>
  <c r="E839" i="4"/>
  <c r="J838" i="4"/>
  <c r="K838" i="4" s="1"/>
  <c r="C839" i="4" l="1"/>
  <c r="L839" i="4"/>
  <c r="F839" i="4" s="1"/>
  <c r="G839" i="4" s="1"/>
  <c r="H839" i="4" s="1"/>
  <c r="I839" i="4" s="1"/>
  <c r="J839" i="4" l="1"/>
  <c r="K839" i="4" s="1"/>
  <c r="E840" i="4"/>
  <c r="D840" i="4"/>
  <c r="B840" i="4"/>
  <c r="L840" i="4" l="1"/>
  <c r="F840" i="4" s="1"/>
  <c r="G840" i="4" s="1"/>
  <c r="H840" i="4" s="1"/>
  <c r="I840" i="4" s="1"/>
  <c r="C840" i="4"/>
  <c r="B841" i="4" l="1"/>
  <c r="D841" i="4"/>
  <c r="E841" i="4"/>
  <c r="J840" i="4"/>
  <c r="K840" i="4" s="1"/>
  <c r="C841" i="4" l="1"/>
  <c r="L841" i="4"/>
  <c r="F841" i="4" s="1"/>
  <c r="G841" i="4" s="1"/>
  <c r="H841" i="4" s="1"/>
  <c r="I841" i="4" s="1"/>
  <c r="J841" i="4" l="1"/>
  <c r="K841" i="4" s="1"/>
  <c r="B842" i="4"/>
  <c r="D842" i="4"/>
  <c r="E842" i="4"/>
  <c r="L842" i="4" l="1"/>
  <c r="F842" i="4" s="1"/>
  <c r="G842" i="4" s="1"/>
  <c r="H842" i="4" s="1"/>
  <c r="I842" i="4" s="1"/>
  <c r="C842" i="4"/>
  <c r="B843" i="4" l="1"/>
  <c r="D843" i="4"/>
  <c r="E843" i="4"/>
  <c r="J842" i="4"/>
  <c r="K842" i="4" s="1"/>
  <c r="C843" i="4" l="1"/>
  <c r="L843" i="4"/>
  <c r="F843" i="4" s="1"/>
  <c r="G843" i="4" s="1"/>
  <c r="H843" i="4" s="1"/>
  <c r="I843" i="4" s="1"/>
  <c r="J843" i="4" l="1"/>
  <c r="K843" i="4" s="1"/>
  <c r="B844" i="4"/>
  <c r="D844" i="4"/>
  <c r="E844" i="4"/>
  <c r="C844" i="4" l="1"/>
  <c r="L844" i="4"/>
  <c r="F844" i="4" s="1"/>
  <c r="G844" i="4" s="1"/>
  <c r="H844" i="4" s="1"/>
  <c r="I844" i="4" s="1"/>
  <c r="B845" i="4" l="1"/>
  <c r="D845" i="4"/>
  <c r="E845" i="4"/>
  <c r="J844" i="4"/>
  <c r="K844" i="4" s="1"/>
  <c r="C845" i="4" l="1"/>
  <c r="L845" i="4"/>
  <c r="F845" i="4" s="1"/>
  <c r="G845" i="4" s="1"/>
  <c r="H845" i="4" s="1"/>
  <c r="I845" i="4" s="1"/>
  <c r="J845" i="4" l="1"/>
  <c r="K845" i="4" s="1"/>
  <c r="B846" i="4"/>
  <c r="D846" i="4"/>
  <c r="E846" i="4"/>
  <c r="C846" i="4" l="1"/>
  <c r="L846" i="4"/>
  <c r="F846" i="4" s="1"/>
  <c r="G846" i="4" s="1"/>
  <c r="H846" i="4" s="1"/>
  <c r="I846" i="4" s="1"/>
  <c r="B847" i="4" l="1"/>
  <c r="D847" i="4"/>
  <c r="E847" i="4"/>
  <c r="J846" i="4"/>
  <c r="K846" i="4" s="1"/>
  <c r="C847" i="4" l="1"/>
  <c r="L847" i="4"/>
  <c r="F847" i="4" s="1"/>
  <c r="G847" i="4" s="1"/>
  <c r="H847" i="4" s="1"/>
  <c r="I847" i="4" s="1"/>
  <c r="J847" i="4" l="1"/>
  <c r="K847" i="4" s="1"/>
  <c r="B848" i="4"/>
  <c r="D848" i="4"/>
  <c r="E848" i="4"/>
  <c r="C848" i="4" l="1"/>
  <c r="L848" i="4"/>
  <c r="F848" i="4" s="1"/>
  <c r="G848" i="4" s="1"/>
  <c r="H848" i="4" s="1"/>
  <c r="I848" i="4" s="1"/>
  <c r="B849" i="4" l="1"/>
  <c r="D849" i="4"/>
  <c r="E849" i="4"/>
  <c r="J848" i="4"/>
  <c r="K848" i="4" s="1"/>
  <c r="C849" i="4" l="1"/>
  <c r="L849" i="4"/>
  <c r="F849" i="4" s="1"/>
  <c r="G849" i="4" s="1"/>
  <c r="H849" i="4" s="1"/>
  <c r="I849" i="4" s="1"/>
  <c r="J849" i="4" l="1"/>
  <c r="K849" i="4" s="1"/>
  <c r="B850" i="4"/>
  <c r="D850" i="4"/>
  <c r="E850" i="4"/>
  <c r="C850" i="4" l="1"/>
  <c r="L850" i="4"/>
  <c r="F850" i="4" s="1"/>
  <c r="G850" i="4" s="1"/>
  <c r="H850" i="4" s="1"/>
  <c r="I850" i="4" s="1"/>
  <c r="D851" i="4" l="1"/>
  <c r="E851" i="4"/>
  <c r="J850" i="4"/>
  <c r="K850" i="4" s="1"/>
  <c r="B851" i="4"/>
  <c r="C851" i="4" l="1"/>
  <c r="L851" i="4"/>
  <c r="F851" i="4" s="1"/>
  <c r="G851" i="4" s="1"/>
  <c r="H851" i="4" s="1"/>
  <c r="I851" i="4" s="1"/>
  <c r="J851" i="4" l="1"/>
  <c r="K851" i="4" s="1"/>
  <c r="E852" i="4"/>
  <c r="B852" i="4"/>
  <c r="D852" i="4"/>
  <c r="C852" i="4" l="1"/>
  <c r="L852" i="4"/>
  <c r="F852" i="4" s="1"/>
  <c r="G852" i="4" s="1"/>
  <c r="H852" i="4" s="1"/>
  <c r="I852" i="4" s="1"/>
  <c r="D853" i="4" l="1"/>
  <c r="E853" i="4"/>
  <c r="J852" i="4"/>
  <c r="K852" i="4" s="1"/>
  <c r="B853" i="4"/>
  <c r="C853" i="4" l="1"/>
  <c r="L853" i="4"/>
  <c r="F853" i="4" s="1"/>
  <c r="G853" i="4" s="1"/>
  <c r="H853" i="4" s="1"/>
  <c r="I853" i="4" s="1"/>
  <c r="J853" i="4" l="1"/>
  <c r="K853" i="4" s="1"/>
  <c r="E854" i="4"/>
  <c r="B854" i="4"/>
  <c r="D854" i="4"/>
  <c r="C854" i="4" l="1"/>
  <c r="L854" i="4"/>
  <c r="F854" i="4" s="1"/>
  <c r="G854" i="4" s="1"/>
  <c r="H854" i="4" s="1"/>
  <c r="I854" i="4" s="1"/>
  <c r="D855" i="4" l="1"/>
  <c r="E855" i="4"/>
  <c r="J854" i="4"/>
  <c r="K854" i="4" s="1"/>
  <c r="B855" i="4"/>
  <c r="C855" i="4" l="1"/>
  <c r="L855" i="4"/>
  <c r="F855" i="4" s="1"/>
  <c r="G855" i="4" s="1"/>
  <c r="H855" i="4" s="1"/>
  <c r="I855" i="4" s="1"/>
  <c r="J855" i="4" l="1"/>
  <c r="K855" i="4" s="1"/>
  <c r="B856" i="4"/>
  <c r="D856" i="4"/>
  <c r="E856" i="4"/>
  <c r="C856" i="4" l="1"/>
  <c r="L856" i="4"/>
  <c r="F856" i="4" s="1"/>
  <c r="G856" i="4" s="1"/>
  <c r="H856" i="4" s="1"/>
  <c r="I856" i="4" s="1"/>
  <c r="D857" i="4" l="1"/>
  <c r="E857" i="4"/>
  <c r="B857" i="4"/>
  <c r="J856" i="4"/>
  <c r="K856" i="4" s="1"/>
  <c r="C857" i="4" l="1"/>
  <c r="L857" i="4"/>
  <c r="F857" i="4" s="1"/>
  <c r="G857" i="4" s="1"/>
  <c r="H857" i="4" s="1"/>
  <c r="I857" i="4" s="1"/>
  <c r="J857" i="4" l="1"/>
  <c r="K857" i="4" s="1"/>
  <c r="B858" i="4"/>
  <c r="D858" i="4"/>
  <c r="E858" i="4"/>
  <c r="C858" i="4" l="1"/>
  <c r="L858" i="4"/>
  <c r="F858" i="4" s="1"/>
  <c r="G858" i="4" s="1"/>
  <c r="H858" i="4" s="1"/>
  <c r="I858" i="4" s="1"/>
  <c r="D859" i="4" l="1"/>
  <c r="E859" i="4"/>
  <c r="J858" i="4"/>
  <c r="K858" i="4" s="1"/>
  <c r="B859" i="4"/>
  <c r="C859" i="4" l="1"/>
  <c r="L859" i="4"/>
  <c r="F859" i="4" s="1"/>
  <c r="G859" i="4" s="1"/>
  <c r="H859" i="4" s="1"/>
  <c r="I859" i="4" s="1"/>
  <c r="J859" i="4" l="1"/>
  <c r="K859" i="4" s="1"/>
  <c r="E860" i="4"/>
  <c r="B860" i="4"/>
  <c r="D860" i="4"/>
  <c r="C860" i="4" l="1"/>
  <c r="L860" i="4"/>
  <c r="F860" i="4" s="1"/>
  <c r="G860" i="4" s="1"/>
  <c r="H860" i="4" s="1"/>
  <c r="I860" i="4" s="1"/>
  <c r="D861" i="4" l="1"/>
  <c r="E861" i="4"/>
  <c r="J860" i="4"/>
  <c r="K860" i="4" s="1"/>
  <c r="B861" i="4"/>
  <c r="C861" i="4" l="1"/>
  <c r="L861" i="4"/>
  <c r="F861" i="4" s="1"/>
  <c r="G861" i="4" s="1"/>
  <c r="H861" i="4" s="1"/>
  <c r="I861" i="4" s="1"/>
  <c r="J861" i="4" l="1"/>
  <c r="K861" i="4" s="1"/>
  <c r="E862" i="4"/>
  <c r="B862" i="4"/>
  <c r="D862" i="4"/>
  <c r="C862" i="4" l="1"/>
  <c r="L862" i="4"/>
  <c r="F862" i="4" s="1"/>
  <c r="G862" i="4" s="1"/>
  <c r="H862" i="4" s="1"/>
  <c r="I862" i="4" s="1"/>
  <c r="D863" i="4" l="1"/>
  <c r="E863" i="4"/>
  <c r="J862" i="4"/>
  <c r="K862" i="4" s="1"/>
  <c r="B863" i="4"/>
  <c r="C863" i="4" l="1"/>
  <c r="L863" i="4"/>
  <c r="F863" i="4" s="1"/>
  <c r="G863" i="4" s="1"/>
  <c r="H863" i="4" s="1"/>
  <c r="I863" i="4" s="1"/>
  <c r="J863" i="4" l="1"/>
  <c r="K863" i="4" s="1"/>
  <c r="B864" i="4"/>
  <c r="D864" i="4"/>
  <c r="E864" i="4"/>
  <c r="C864" i="4" l="1"/>
  <c r="L864" i="4"/>
  <c r="F864" i="4" s="1"/>
  <c r="G864" i="4" s="1"/>
  <c r="H864" i="4" s="1"/>
  <c r="I864" i="4" s="1"/>
  <c r="D865" i="4" l="1"/>
  <c r="E865" i="4"/>
  <c r="B865" i="4"/>
  <c r="J864" i="4"/>
  <c r="K864" i="4" s="1"/>
  <c r="C865" i="4" l="1"/>
  <c r="L865" i="4"/>
  <c r="F865" i="4" s="1"/>
  <c r="G865" i="4" s="1"/>
  <c r="H865" i="4" s="1"/>
  <c r="I865" i="4" s="1"/>
  <c r="J865" i="4" l="1"/>
  <c r="K865" i="4" s="1"/>
  <c r="B866" i="4"/>
  <c r="D866" i="4"/>
  <c r="E866" i="4"/>
  <c r="C866" i="4" l="1"/>
  <c r="L866" i="4"/>
  <c r="F866" i="4" s="1"/>
  <c r="G866" i="4" s="1"/>
  <c r="H866" i="4" s="1"/>
  <c r="I866" i="4" s="1"/>
  <c r="D867" i="4" l="1"/>
  <c r="E867" i="4"/>
  <c r="J866" i="4"/>
  <c r="K866" i="4" s="1"/>
  <c r="B867" i="4"/>
  <c r="C867" i="4" l="1"/>
  <c r="L867" i="4"/>
  <c r="F867" i="4" s="1"/>
  <c r="G867" i="4" s="1"/>
  <c r="H867" i="4" s="1"/>
  <c r="I867" i="4" s="1"/>
  <c r="J867" i="4" l="1"/>
  <c r="K867" i="4" s="1"/>
  <c r="E868" i="4"/>
  <c r="B868" i="4"/>
  <c r="D868" i="4"/>
  <c r="C868" i="4" l="1"/>
  <c r="L868" i="4"/>
  <c r="F868" i="4" s="1"/>
  <c r="G868" i="4" s="1"/>
  <c r="H868" i="4" s="1"/>
  <c r="I868" i="4" s="1"/>
  <c r="D869" i="4" l="1"/>
  <c r="E869" i="4"/>
  <c r="J868" i="4"/>
  <c r="K868" i="4" s="1"/>
  <c r="B869" i="4"/>
  <c r="C869" i="4" l="1"/>
  <c r="L869" i="4"/>
  <c r="F869" i="4" s="1"/>
  <c r="G869" i="4" s="1"/>
  <c r="H869" i="4" s="1"/>
  <c r="I869" i="4" s="1"/>
  <c r="J869" i="4" l="1"/>
  <c r="K869" i="4" s="1"/>
  <c r="E870" i="4"/>
  <c r="B870" i="4"/>
  <c r="D870" i="4"/>
  <c r="C870" i="4" l="1"/>
  <c r="L870" i="4"/>
  <c r="F870" i="4" s="1"/>
  <c r="G870" i="4" s="1"/>
  <c r="H870" i="4" s="1"/>
  <c r="I870" i="4" s="1"/>
  <c r="D871" i="4" l="1"/>
  <c r="E871" i="4"/>
  <c r="J870" i="4"/>
  <c r="K870" i="4" s="1"/>
  <c r="B871" i="4"/>
  <c r="C871" i="4" l="1"/>
  <c r="L871" i="4"/>
  <c r="F871" i="4" s="1"/>
  <c r="G871" i="4" s="1"/>
  <c r="H871" i="4" s="1"/>
  <c r="I871" i="4" s="1"/>
  <c r="J871" i="4" l="1"/>
  <c r="K871" i="4" s="1"/>
  <c r="B872" i="4"/>
  <c r="D872" i="4"/>
  <c r="E872" i="4"/>
  <c r="C872" i="4" l="1"/>
  <c r="L872" i="4"/>
  <c r="F872" i="4" s="1"/>
  <c r="G872" i="4" s="1"/>
  <c r="H872" i="4" s="1"/>
  <c r="I872" i="4" s="1"/>
  <c r="D873" i="4" l="1"/>
  <c r="E873" i="4"/>
  <c r="B873" i="4"/>
  <c r="J872" i="4"/>
  <c r="K872" i="4" s="1"/>
  <c r="C873" i="4" l="1"/>
  <c r="L873" i="4"/>
  <c r="F873" i="4" s="1"/>
  <c r="G873" i="4" s="1"/>
  <c r="H873" i="4" s="1"/>
  <c r="I873" i="4" s="1"/>
  <c r="J873" i="4" l="1"/>
  <c r="K873" i="4" s="1"/>
  <c r="B874" i="4"/>
  <c r="D874" i="4"/>
  <c r="E874" i="4"/>
  <c r="C874" i="4" l="1"/>
  <c r="L874" i="4"/>
  <c r="F874" i="4" s="1"/>
  <c r="G874" i="4" s="1"/>
  <c r="H874" i="4" s="1"/>
  <c r="I874" i="4" s="1"/>
  <c r="D875" i="4" l="1"/>
  <c r="E875" i="4"/>
  <c r="J874" i="4"/>
  <c r="K874" i="4" s="1"/>
  <c r="B875" i="4"/>
  <c r="C875" i="4" l="1"/>
  <c r="L875" i="4"/>
  <c r="F875" i="4" s="1"/>
  <c r="G875" i="4" s="1"/>
  <c r="H875" i="4" s="1"/>
  <c r="I875" i="4" s="1"/>
  <c r="J875" i="4" l="1"/>
  <c r="K875" i="4" s="1"/>
  <c r="E876" i="4"/>
  <c r="B876" i="4"/>
  <c r="D876" i="4"/>
  <c r="C876" i="4" l="1"/>
  <c r="L876" i="4"/>
  <c r="F876" i="4" s="1"/>
  <c r="G876" i="4" s="1"/>
  <c r="H876" i="4" s="1"/>
  <c r="I876" i="4" s="1"/>
  <c r="D877" i="4" l="1"/>
  <c r="E877" i="4"/>
  <c r="J876" i="4"/>
  <c r="K876" i="4" s="1"/>
  <c r="B877" i="4"/>
  <c r="C877" i="4" l="1"/>
  <c r="L877" i="4"/>
  <c r="F877" i="4" s="1"/>
  <c r="G877" i="4" s="1"/>
  <c r="H877" i="4" s="1"/>
  <c r="I877" i="4" s="1"/>
  <c r="J877" i="4" l="1"/>
  <c r="K877" i="4" s="1"/>
  <c r="E878" i="4"/>
  <c r="B878" i="4"/>
  <c r="D878" i="4"/>
  <c r="C878" i="4" l="1"/>
  <c r="L878" i="4"/>
  <c r="F878" i="4" s="1"/>
  <c r="G878" i="4" s="1"/>
  <c r="H878" i="4" s="1"/>
  <c r="I878" i="4" s="1"/>
  <c r="D879" i="4" l="1"/>
  <c r="E879" i="4"/>
  <c r="J878" i="4"/>
  <c r="K878" i="4" s="1"/>
  <c r="B879" i="4"/>
  <c r="C879" i="4" l="1"/>
  <c r="L879" i="4"/>
  <c r="F879" i="4" s="1"/>
  <c r="G879" i="4" s="1"/>
  <c r="H879" i="4" s="1"/>
  <c r="I879" i="4" s="1"/>
  <c r="J879" i="4" l="1"/>
  <c r="K879" i="4" s="1"/>
  <c r="B880" i="4"/>
  <c r="D880" i="4"/>
  <c r="E880" i="4"/>
  <c r="C880" i="4" l="1"/>
  <c r="L880" i="4"/>
  <c r="F880" i="4" s="1"/>
  <c r="G880" i="4" s="1"/>
  <c r="H880" i="4" s="1"/>
  <c r="I880" i="4" s="1"/>
  <c r="D881" i="4" l="1"/>
  <c r="E881" i="4"/>
  <c r="B881" i="4"/>
  <c r="J880" i="4"/>
  <c r="K880" i="4" s="1"/>
  <c r="C881" i="4" l="1"/>
  <c r="L881" i="4"/>
  <c r="F881" i="4" s="1"/>
  <c r="G881" i="4" s="1"/>
  <c r="H881" i="4" s="1"/>
  <c r="I881" i="4" s="1"/>
  <c r="J881" i="4" l="1"/>
  <c r="K881" i="4" s="1"/>
  <c r="B882" i="4"/>
  <c r="D882" i="4"/>
  <c r="E882" i="4"/>
  <c r="C882" i="4" l="1"/>
  <c r="L882" i="4"/>
  <c r="F882" i="4" s="1"/>
  <c r="G882" i="4" s="1"/>
  <c r="H882" i="4" s="1"/>
  <c r="I882" i="4" s="1"/>
  <c r="D883" i="4" l="1"/>
  <c r="E883" i="4"/>
  <c r="J882" i="4"/>
  <c r="K882" i="4" s="1"/>
  <c r="B883" i="4"/>
  <c r="C883" i="4" l="1"/>
  <c r="L883" i="4"/>
  <c r="F883" i="4" s="1"/>
  <c r="G883" i="4" s="1"/>
  <c r="H883" i="4" s="1"/>
  <c r="I883" i="4" s="1"/>
  <c r="J883" i="4" l="1"/>
  <c r="K883" i="4" s="1"/>
  <c r="E884" i="4"/>
  <c r="B884" i="4"/>
  <c r="D884" i="4"/>
  <c r="C884" i="4" l="1"/>
  <c r="L884" i="4"/>
  <c r="F884" i="4" s="1"/>
  <c r="G884" i="4" s="1"/>
  <c r="H884" i="4" s="1"/>
  <c r="I884" i="4" s="1"/>
  <c r="D885" i="4" l="1"/>
  <c r="E885" i="4"/>
  <c r="J884" i="4"/>
  <c r="K884" i="4" s="1"/>
  <c r="B885" i="4"/>
  <c r="C885" i="4" l="1"/>
  <c r="L885" i="4"/>
  <c r="F885" i="4" s="1"/>
  <c r="G885" i="4" s="1"/>
  <c r="H885" i="4" s="1"/>
  <c r="I885" i="4" s="1"/>
  <c r="J885" i="4" l="1"/>
  <c r="K885" i="4" s="1"/>
  <c r="E886" i="4"/>
  <c r="B886" i="4"/>
  <c r="D886" i="4"/>
  <c r="C886" i="4" l="1"/>
  <c r="L886" i="4"/>
  <c r="F886" i="4" s="1"/>
  <c r="G886" i="4" s="1"/>
  <c r="H886" i="4" s="1"/>
  <c r="I886" i="4" s="1"/>
  <c r="D887" i="4" l="1"/>
  <c r="E887" i="4"/>
  <c r="J886" i="4"/>
  <c r="K886" i="4" s="1"/>
  <c r="B887" i="4"/>
  <c r="C887" i="4" l="1"/>
  <c r="L887" i="4"/>
  <c r="F887" i="4" s="1"/>
  <c r="G887" i="4" s="1"/>
  <c r="H887" i="4" s="1"/>
  <c r="I887" i="4" s="1"/>
  <c r="J887" i="4" l="1"/>
  <c r="K887" i="4" s="1"/>
  <c r="B888" i="4"/>
  <c r="D888" i="4"/>
  <c r="E888" i="4"/>
  <c r="C888" i="4" l="1"/>
  <c r="L888" i="4"/>
  <c r="F888" i="4" s="1"/>
  <c r="G888" i="4" s="1"/>
  <c r="H888" i="4" s="1"/>
  <c r="I888" i="4" s="1"/>
  <c r="D889" i="4" l="1"/>
  <c r="E889" i="4"/>
  <c r="B889" i="4"/>
  <c r="J888" i="4"/>
  <c r="K888" i="4" s="1"/>
  <c r="C889" i="4" l="1"/>
  <c r="L889" i="4"/>
  <c r="F889" i="4" s="1"/>
  <c r="G889" i="4" s="1"/>
  <c r="H889" i="4" s="1"/>
  <c r="I889" i="4" s="1"/>
  <c r="J889" i="4" l="1"/>
  <c r="K889" i="4" s="1"/>
  <c r="B890" i="4"/>
  <c r="D890" i="4"/>
  <c r="E890" i="4"/>
  <c r="C890" i="4" l="1"/>
  <c r="L890" i="4"/>
  <c r="F890" i="4" s="1"/>
  <c r="G890" i="4" s="1"/>
  <c r="H890" i="4" s="1"/>
  <c r="I890" i="4" s="1"/>
  <c r="D891" i="4" l="1"/>
  <c r="E891" i="4"/>
  <c r="J890" i="4"/>
  <c r="K890" i="4" s="1"/>
  <c r="B891" i="4"/>
  <c r="C891" i="4" l="1"/>
  <c r="L891" i="4"/>
  <c r="F891" i="4" s="1"/>
  <c r="G891" i="4" s="1"/>
  <c r="H891" i="4" s="1"/>
  <c r="I891" i="4" s="1"/>
  <c r="J891" i="4" l="1"/>
  <c r="K891" i="4" s="1"/>
  <c r="E892" i="4"/>
  <c r="B892" i="4"/>
  <c r="D892" i="4"/>
  <c r="C892" i="4" l="1"/>
  <c r="L892" i="4"/>
  <c r="F892" i="4" s="1"/>
  <c r="G892" i="4" s="1"/>
  <c r="H892" i="4" s="1"/>
  <c r="I892" i="4" s="1"/>
  <c r="D893" i="4" l="1"/>
  <c r="E893" i="4"/>
  <c r="J892" i="4"/>
  <c r="K892" i="4" s="1"/>
  <c r="B893" i="4"/>
  <c r="C893" i="4" l="1"/>
  <c r="L893" i="4"/>
  <c r="F893" i="4" s="1"/>
  <c r="G893" i="4" s="1"/>
  <c r="H893" i="4" s="1"/>
  <c r="I893" i="4" s="1"/>
  <c r="J893" i="4" l="1"/>
  <c r="K893" i="4" s="1"/>
  <c r="E894" i="4"/>
  <c r="B894" i="4"/>
  <c r="D894" i="4"/>
  <c r="C894" i="4" l="1"/>
  <c r="L894" i="4"/>
  <c r="F894" i="4" s="1"/>
  <c r="G894" i="4" s="1"/>
  <c r="H894" i="4" s="1"/>
  <c r="I894" i="4" s="1"/>
  <c r="D895" i="4" l="1"/>
  <c r="E895" i="4"/>
  <c r="J894" i="4"/>
  <c r="K894" i="4" s="1"/>
  <c r="B895" i="4"/>
  <c r="C895" i="4" l="1"/>
  <c r="L895" i="4"/>
  <c r="F895" i="4" s="1"/>
  <c r="G895" i="4" s="1"/>
  <c r="H895" i="4" s="1"/>
  <c r="I895" i="4" s="1"/>
  <c r="J895" i="4" l="1"/>
  <c r="K895" i="4" s="1"/>
  <c r="B896" i="4"/>
  <c r="D896" i="4"/>
  <c r="E896" i="4"/>
  <c r="C896" i="4" l="1"/>
  <c r="L896" i="4"/>
  <c r="F896" i="4" s="1"/>
  <c r="G896" i="4" s="1"/>
  <c r="H896" i="4" s="1"/>
  <c r="I896" i="4" s="1"/>
  <c r="D897" i="4" l="1"/>
  <c r="E897" i="4"/>
  <c r="B897" i="4"/>
  <c r="J896" i="4"/>
  <c r="K896" i="4" s="1"/>
  <c r="C897" i="4" l="1"/>
  <c r="L897" i="4"/>
  <c r="F897" i="4" s="1"/>
  <c r="G897" i="4" s="1"/>
  <c r="H897" i="4" s="1"/>
  <c r="I897" i="4" s="1"/>
  <c r="J897" i="4" l="1"/>
  <c r="K897" i="4" s="1"/>
  <c r="B898" i="4"/>
  <c r="D898" i="4"/>
  <c r="E898" i="4"/>
  <c r="C898" i="4" l="1"/>
  <c r="L898" i="4"/>
  <c r="F898" i="4" s="1"/>
  <c r="G898" i="4" s="1"/>
  <c r="H898" i="4" s="1"/>
  <c r="I898" i="4" s="1"/>
  <c r="D899" i="4" l="1"/>
  <c r="E899" i="4"/>
  <c r="J898" i="4"/>
  <c r="K898" i="4" s="1"/>
  <c r="B899" i="4"/>
  <c r="C899" i="4" l="1"/>
  <c r="L899" i="4"/>
  <c r="F899" i="4" s="1"/>
  <c r="G899" i="4" s="1"/>
  <c r="H899" i="4" s="1"/>
  <c r="I899" i="4" s="1"/>
  <c r="J899" i="4" l="1"/>
  <c r="K899" i="4" s="1"/>
  <c r="E900" i="4"/>
  <c r="B900" i="4"/>
  <c r="D900" i="4"/>
  <c r="C900" i="4" l="1"/>
  <c r="L900" i="4"/>
  <c r="F900" i="4" s="1"/>
  <c r="G900" i="4" s="1"/>
  <c r="H900" i="4" s="1"/>
  <c r="I900" i="4" s="1"/>
  <c r="D901" i="4" l="1"/>
  <c r="E901" i="4"/>
  <c r="J900" i="4"/>
  <c r="K900" i="4" s="1"/>
  <c r="B901" i="4"/>
  <c r="C901" i="4" l="1"/>
  <c r="L901" i="4"/>
  <c r="F901" i="4" s="1"/>
  <c r="G901" i="4" s="1"/>
  <c r="H901" i="4" s="1"/>
  <c r="I901" i="4" s="1"/>
  <c r="J901" i="4" l="1"/>
  <c r="K901" i="4" s="1"/>
  <c r="E902" i="4"/>
  <c r="B902" i="4"/>
  <c r="D902" i="4"/>
  <c r="C902" i="4" l="1"/>
  <c r="L902" i="4"/>
  <c r="F902" i="4" s="1"/>
  <c r="G902" i="4" s="1"/>
  <c r="H902" i="4" s="1"/>
  <c r="I902" i="4" s="1"/>
  <c r="D903" i="4" l="1"/>
  <c r="E903" i="4"/>
  <c r="J902" i="4"/>
  <c r="K902" i="4" s="1"/>
  <c r="B903" i="4"/>
  <c r="C903" i="4" l="1"/>
  <c r="L903" i="4"/>
  <c r="F903" i="4" s="1"/>
  <c r="G903" i="4" s="1"/>
  <c r="H903" i="4" s="1"/>
  <c r="I903" i="4" s="1"/>
  <c r="J903" i="4" l="1"/>
  <c r="K903" i="4" s="1"/>
  <c r="B904" i="4"/>
  <c r="D904" i="4"/>
  <c r="E904" i="4"/>
  <c r="C904" i="4" l="1"/>
  <c r="L904" i="4"/>
  <c r="F904" i="4" s="1"/>
  <c r="G904" i="4" s="1"/>
  <c r="H904" i="4" s="1"/>
  <c r="I904" i="4" s="1"/>
  <c r="D905" i="4" l="1"/>
  <c r="E905" i="4"/>
  <c r="B905" i="4"/>
  <c r="J904" i="4"/>
  <c r="K904" i="4" s="1"/>
  <c r="C905" i="4" l="1"/>
  <c r="L905" i="4"/>
  <c r="F905" i="4" s="1"/>
  <c r="G905" i="4" s="1"/>
  <c r="H905" i="4" s="1"/>
  <c r="I905" i="4" s="1"/>
  <c r="J905" i="4" l="1"/>
  <c r="K905" i="4" s="1"/>
  <c r="B906" i="4"/>
  <c r="D906" i="4"/>
  <c r="E906" i="4"/>
  <c r="C906" i="4" l="1"/>
  <c r="L906" i="4"/>
  <c r="F906" i="4" s="1"/>
  <c r="G906" i="4" s="1"/>
  <c r="H906" i="4" s="1"/>
  <c r="I906" i="4" s="1"/>
  <c r="D907" i="4" l="1"/>
  <c r="E907" i="4"/>
  <c r="J906" i="4"/>
  <c r="K906" i="4" s="1"/>
  <c r="B907" i="4"/>
  <c r="C907" i="4" l="1"/>
  <c r="L907" i="4"/>
  <c r="F907" i="4" s="1"/>
  <c r="G907" i="4" s="1"/>
  <c r="H907" i="4" s="1"/>
  <c r="I907" i="4" s="1"/>
  <c r="J907" i="4" l="1"/>
  <c r="K907" i="4" s="1"/>
  <c r="E908" i="4"/>
  <c r="B908" i="4"/>
  <c r="D908" i="4"/>
  <c r="C908" i="4" l="1"/>
  <c r="L908" i="4"/>
  <c r="F908" i="4" s="1"/>
  <c r="G908" i="4" s="1"/>
  <c r="H908" i="4" s="1"/>
  <c r="I908" i="4" s="1"/>
  <c r="D909" i="4" l="1"/>
  <c r="E909" i="4"/>
  <c r="J908" i="4"/>
  <c r="K908" i="4" s="1"/>
  <c r="B909" i="4"/>
  <c r="C909" i="4" l="1"/>
  <c r="L909" i="4"/>
  <c r="F909" i="4" s="1"/>
  <c r="G909" i="4" s="1"/>
  <c r="H909" i="4" s="1"/>
  <c r="I909" i="4" s="1"/>
  <c r="J909" i="4" l="1"/>
  <c r="K909" i="4" s="1"/>
  <c r="E910" i="4"/>
  <c r="B910" i="4"/>
  <c r="D910" i="4"/>
  <c r="C910" i="4" l="1"/>
  <c r="L910" i="4"/>
  <c r="F910" i="4" s="1"/>
  <c r="G910" i="4" s="1"/>
  <c r="H910" i="4" s="1"/>
  <c r="I910" i="4" s="1"/>
  <c r="D911" i="4" l="1"/>
  <c r="E911" i="4"/>
  <c r="J910" i="4"/>
  <c r="K910" i="4" s="1"/>
  <c r="B911" i="4"/>
  <c r="C911" i="4" l="1"/>
  <c r="L911" i="4"/>
  <c r="F911" i="4" s="1"/>
  <c r="G911" i="4" s="1"/>
  <c r="H911" i="4" s="1"/>
  <c r="I911" i="4" s="1"/>
  <c r="J911" i="4" l="1"/>
  <c r="K911" i="4" s="1"/>
  <c r="B912" i="4"/>
  <c r="D912" i="4"/>
  <c r="E912" i="4"/>
  <c r="C912" i="4" l="1"/>
  <c r="L912" i="4"/>
  <c r="F912" i="4" s="1"/>
  <c r="G912" i="4" s="1"/>
  <c r="H912" i="4" s="1"/>
  <c r="I912" i="4" s="1"/>
  <c r="D913" i="4" l="1"/>
  <c r="E913" i="4"/>
  <c r="B913" i="4"/>
  <c r="J912" i="4"/>
  <c r="K912" i="4" s="1"/>
  <c r="C913" i="4" l="1"/>
  <c r="L913" i="4"/>
  <c r="F913" i="4" s="1"/>
  <c r="G913" i="4" s="1"/>
  <c r="H913" i="4" s="1"/>
  <c r="I913" i="4" s="1"/>
  <c r="J913" i="4" l="1"/>
  <c r="K913" i="4" s="1"/>
  <c r="B914" i="4"/>
  <c r="D914" i="4"/>
  <c r="E914" i="4"/>
  <c r="C914" i="4" l="1"/>
  <c r="L914" i="4"/>
  <c r="F914" i="4" s="1"/>
  <c r="G914" i="4" s="1"/>
  <c r="H914" i="4" s="1"/>
  <c r="I914" i="4" s="1"/>
  <c r="D915" i="4" l="1"/>
  <c r="E915" i="4"/>
  <c r="J914" i="4"/>
  <c r="K914" i="4" s="1"/>
  <c r="B915" i="4"/>
  <c r="C915" i="4" l="1"/>
  <c r="L915" i="4"/>
  <c r="F915" i="4" s="1"/>
  <c r="G915" i="4" s="1"/>
  <c r="H915" i="4" s="1"/>
  <c r="I915" i="4" s="1"/>
  <c r="J915" i="4" l="1"/>
  <c r="K915" i="4" s="1"/>
  <c r="E916" i="4"/>
  <c r="B916" i="4"/>
  <c r="D916" i="4"/>
  <c r="C916" i="4" l="1"/>
  <c r="L916" i="4"/>
  <c r="F916" i="4" s="1"/>
  <c r="G916" i="4" s="1"/>
  <c r="H916" i="4" s="1"/>
  <c r="I916" i="4" s="1"/>
  <c r="D917" i="4" l="1"/>
  <c r="E917" i="4"/>
  <c r="J916" i="4"/>
  <c r="K916" i="4" s="1"/>
  <c r="B917" i="4"/>
  <c r="C917" i="4" l="1"/>
  <c r="L917" i="4"/>
  <c r="F917" i="4" s="1"/>
  <c r="G917" i="4" s="1"/>
  <c r="H917" i="4" s="1"/>
  <c r="I917" i="4" s="1"/>
  <c r="J917" i="4" l="1"/>
  <c r="K917" i="4" s="1"/>
  <c r="E918" i="4"/>
  <c r="B918" i="4"/>
  <c r="D918" i="4"/>
  <c r="C918" i="4" l="1"/>
  <c r="L918" i="4"/>
  <c r="F918" i="4" s="1"/>
  <c r="G918" i="4" s="1"/>
  <c r="H918" i="4" s="1"/>
  <c r="I918" i="4" s="1"/>
  <c r="E919" i="4" l="1"/>
  <c r="B919" i="4"/>
  <c r="D919" i="4"/>
  <c r="J918" i="4"/>
  <c r="K918" i="4" s="1"/>
  <c r="C919" i="4" l="1"/>
  <c r="L919" i="4"/>
  <c r="F919" i="4" s="1"/>
  <c r="G919" i="4" s="1"/>
  <c r="H919" i="4" s="1"/>
  <c r="I919" i="4" s="1"/>
  <c r="J919" i="4" l="1"/>
  <c r="K919" i="4" s="1"/>
  <c r="B920" i="4"/>
  <c r="D920" i="4"/>
  <c r="E920" i="4"/>
  <c r="C920" i="4" l="1"/>
  <c r="L920" i="4"/>
  <c r="F920" i="4" s="1"/>
  <c r="G920" i="4" s="1"/>
  <c r="H920" i="4" s="1"/>
  <c r="I920" i="4" s="1"/>
  <c r="E921" i="4" l="1"/>
  <c r="J920" i="4"/>
  <c r="K920" i="4" s="1"/>
  <c r="B921" i="4"/>
  <c r="D921" i="4"/>
  <c r="L921" i="4" l="1"/>
  <c r="F921" i="4" s="1"/>
  <c r="G921" i="4" s="1"/>
  <c r="H921" i="4" s="1"/>
  <c r="I921" i="4" s="1"/>
  <c r="C921" i="4"/>
  <c r="B922" i="4" l="1"/>
  <c r="D922" i="4"/>
  <c r="E922" i="4"/>
  <c r="J921" i="4"/>
  <c r="K921" i="4" s="1"/>
  <c r="C922" i="4" l="1"/>
  <c r="L922" i="4"/>
  <c r="F922" i="4" s="1"/>
  <c r="G922" i="4" s="1"/>
  <c r="H922" i="4" s="1"/>
  <c r="I922" i="4" s="1"/>
  <c r="E923" i="4" l="1"/>
  <c r="J922" i="4"/>
  <c r="K922" i="4" s="1"/>
  <c r="B923" i="4"/>
  <c r="D923" i="4"/>
  <c r="C923" i="4" l="1"/>
  <c r="L923" i="4"/>
  <c r="F923" i="4" s="1"/>
  <c r="G923" i="4" s="1"/>
  <c r="H923" i="4" s="1"/>
  <c r="I923" i="4" s="1"/>
  <c r="E924" i="4" l="1"/>
  <c r="J923" i="4"/>
  <c r="K923" i="4" s="1"/>
  <c r="B924" i="4"/>
  <c r="D924" i="4"/>
  <c r="C924" i="4" l="1"/>
  <c r="L924" i="4"/>
  <c r="F924" i="4" s="1"/>
  <c r="G924" i="4" s="1"/>
  <c r="H924" i="4" s="1"/>
  <c r="I924" i="4" s="1"/>
  <c r="E925" i="4" l="1"/>
  <c r="D925" i="4"/>
  <c r="J924" i="4"/>
  <c r="K924" i="4" s="1"/>
  <c r="B925" i="4"/>
  <c r="C925" i="4" l="1"/>
  <c r="L925" i="4"/>
  <c r="F925" i="4" s="1"/>
  <c r="G925" i="4" s="1"/>
  <c r="H925" i="4" s="1"/>
  <c r="I925" i="4" s="1"/>
  <c r="J925" i="4" l="1"/>
  <c r="K925" i="4" s="1"/>
  <c r="B926" i="4"/>
  <c r="D926" i="4"/>
  <c r="E926" i="4"/>
  <c r="C926" i="4" l="1"/>
  <c r="L926" i="4"/>
  <c r="F926" i="4" s="1"/>
  <c r="G926" i="4" s="1"/>
  <c r="H926" i="4" s="1"/>
  <c r="I926" i="4" s="1"/>
  <c r="D927" i="4" l="1"/>
  <c r="E927" i="4"/>
  <c r="J926" i="4"/>
  <c r="K926" i="4" s="1"/>
  <c r="B927" i="4"/>
  <c r="L927" i="4" l="1"/>
  <c r="F927" i="4" s="1"/>
  <c r="G927" i="4" s="1"/>
  <c r="H927" i="4" s="1"/>
  <c r="I927" i="4" s="1"/>
  <c r="C927" i="4"/>
  <c r="J927" i="4" l="1"/>
  <c r="K927" i="4" s="1"/>
  <c r="B928" i="4"/>
  <c r="D928" i="4"/>
  <c r="E928" i="4"/>
  <c r="C928" i="4" l="1"/>
  <c r="L928" i="4"/>
  <c r="F928" i="4" s="1"/>
  <c r="G928" i="4" s="1"/>
  <c r="H928" i="4" s="1"/>
  <c r="I928" i="4" s="1"/>
  <c r="D929" i="4" l="1"/>
  <c r="E929" i="4"/>
  <c r="J928" i="4"/>
  <c r="K928" i="4" s="1"/>
  <c r="B929" i="4"/>
  <c r="L929" i="4" l="1"/>
  <c r="F929" i="4" s="1"/>
  <c r="G929" i="4" s="1"/>
  <c r="H929" i="4" s="1"/>
  <c r="I929" i="4" s="1"/>
  <c r="C929" i="4"/>
  <c r="J929" i="4" l="1"/>
  <c r="K929" i="4" s="1"/>
  <c r="B930" i="4"/>
  <c r="D930" i="4"/>
  <c r="E930" i="4"/>
  <c r="C930" i="4" l="1"/>
  <c r="L930" i="4"/>
  <c r="F930" i="4" s="1"/>
  <c r="G930" i="4" s="1"/>
  <c r="H930" i="4" s="1"/>
  <c r="I930" i="4" s="1"/>
  <c r="D931" i="4" l="1"/>
  <c r="E931" i="4"/>
  <c r="J930" i="4"/>
  <c r="K930" i="4" s="1"/>
  <c r="B931" i="4"/>
  <c r="L931" i="4" l="1"/>
  <c r="F931" i="4" s="1"/>
  <c r="G931" i="4" s="1"/>
  <c r="H931" i="4" s="1"/>
  <c r="I931" i="4" s="1"/>
  <c r="C931" i="4"/>
  <c r="J931" i="4" l="1"/>
  <c r="K931" i="4" s="1"/>
  <c r="B932" i="4"/>
  <c r="D932" i="4"/>
  <c r="E932" i="4"/>
  <c r="C932" i="4" l="1"/>
  <c r="L932" i="4"/>
  <c r="F932" i="4" s="1"/>
  <c r="G932" i="4" s="1"/>
  <c r="H932" i="4" s="1"/>
  <c r="I932" i="4" s="1"/>
  <c r="D933" i="4" l="1"/>
  <c r="E933" i="4"/>
  <c r="J932" i="4"/>
  <c r="K932" i="4" s="1"/>
  <c r="B933" i="4"/>
  <c r="L933" i="4" l="1"/>
  <c r="F933" i="4" s="1"/>
  <c r="G933" i="4" s="1"/>
  <c r="H933" i="4" s="1"/>
  <c r="I933" i="4" s="1"/>
  <c r="C933" i="4"/>
  <c r="J933" i="4" l="1"/>
  <c r="K933" i="4" s="1"/>
  <c r="B934" i="4"/>
  <c r="D934" i="4"/>
  <c r="E934" i="4"/>
  <c r="C934" i="4" l="1"/>
  <c r="L934" i="4"/>
  <c r="F934" i="4" s="1"/>
  <c r="G934" i="4" s="1"/>
  <c r="H934" i="4" s="1"/>
  <c r="I934" i="4" s="1"/>
  <c r="D935" i="4" l="1"/>
  <c r="E935" i="4"/>
  <c r="J934" i="4"/>
  <c r="K934" i="4" s="1"/>
  <c r="B935" i="4"/>
  <c r="L935" i="4" l="1"/>
  <c r="F935" i="4" s="1"/>
  <c r="G935" i="4" s="1"/>
  <c r="H935" i="4" s="1"/>
  <c r="I935" i="4" s="1"/>
  <c r="C935" i="4"/>
  <c r="J935" i="4" l="1"/>
  <c r="K935" i="4" s="1"/>
  <c r="B936" i="4"/>
  <c r="D936" i="4"/>
  <c r="E936" i="4"/>
  <c r="C936" i="4" l="1"/>
  <c r="L936" i="4"/>
  <c r="F936" i="4" s="1"/>
  <c r="G936" i="4" s="1"/>
  <c r="H936" i="4" s="1"/>
  <c r="I936" i="4" s="1"/>
  <c r="D937" i="4" l="1"/>
  <c r="E937" i="4"/>
  <c r="J936" i="4"/>
  <c r="K936" i="4" s="1"/>
  <c r="B937" i="4"/>
  <c r="L937" i="4" l="1"/>
  <c r="F937" i="4" s="1"/>
  <c r="G937" i="4" s="1"/>
  <c r="H937" i="4" s="1"/>
  <c r="I937" i="4" s="1"/>
  <c r="C937" i="4"/>
  <c r="J937" i="4" l="1"/>
  <c r="K937" i="4" s="1"/>
  <c r="B938" i="4"/>
  <c r="D938" i="4"/>
  <c r="E938" i="4"/>
  <c r="C938" i="4" l="1"/>
  <c r="L938" i="4"/>
  <c r="F938" i="4" s="1"/>
  <c r="G938" i="4" s="1"/>
  <c r="H938" i="4" s="1"/>
  <c r="I938" i="4" s="1"/>
  <c r="D939" i="4" l="1"/>
  <c r="E939" i="4"/>
  <c r="J938" i="4"/>
  <c r="K938" i="4" s="1"/>
  <c r="B939" i="4"/>
  <c r="L939" i="4" l="1"/>
  <c r="F939" i="4" s="1"/>
  <c r="G939" i="4" s="1"/>
  <c r="H939" i="4" s="1"/>
  <c r="I939" i="4" s="1"/>
  <c r="C939" i="4"/>
  <c r="J939" i="4" l="1"/>
  <c r="K939" i="4" s="1"/>
  <c r="B940" i="4"/>
  <c r="D940" i="4"/>
  <c r="E940" i="4"/>
  <c r="C940" i="4" l="1"/>
  <c r="L940" i="4"/>
  <c r="F940" i="4" s="1"/>
  <c r="G940" i="4" s="1"/>
  <c r="H940" i="4" s="1"/>
  <c r="I940" i="4" s="1"/>
  <c r="D941" i="4" l="1"/>
  <c r="E941" i="4"/>
  <c r="J940" i="4"/>
  <c r="K940" i="4" s="1"/>
  <c r="B941" i="4"/>
  <c r="L941" i="4" l="1"/>
  <c r="F941" i="4" s="1"/>
  <c r="G941" i="4" s="1"/>
  <c r="H941" i="4" s="1"/>
  <c r="I941" i="4" s="1"/>
  <c r="C941" i="4"/>
  <c r="J941" i="4" l="1"/>
  <c r="K941" i="4" s="1"/>
  <c r="B942" i="4"/>
  <c r="D942" i="4"/>
  <c r="E942" i="4"/>
  <c r="C942" i="4" l="1"/>
  <c r="L942" i="4"/>
  <c r="F942" i="4" s="1"/>
  <c r="G942" i="4" s="1"/>
  <c r="H942" i="4" s="1"/>
  <c r="I942" i="4" s="1"/>
  <c r="D943" i="4" l="1"/>
  <c r="E943" i="4"/>
  <c r="J942" i="4"/>
  <c r="K942" i="4" s="1"/>
  <c r="B943" i="4"/>
  <c r="L943" i="4" l="1"/>
  <c r="F943" i="4" s="1"/>
  <c r="G943" i="4" s="1"/>
  <c r="H943" i="4" s="1"/>
  <c r="I943" i="4" s="1"/>
  <c r="C943" i="4"/>
  <c r="J943" i="4" l="1"/>
  <c r="K943" i="4" s="1"/>
  <c r="B944" i="4"/>
  <c r="D944" i="4"/>
  <c r="E944" i="4"/>
  <c r="C944" i="4" l="1"/>
  <c r="L944" i="4"/>
  <c r="F944" i="4" s="1"/>
  <c r="G944" i="4" s="1"/>
  <c r="H944" i="4" s="1"/>
  <c r="I944" i="4" s="1"/>
  <c r="D945" i="4" l="1"/>
  <c r="E945" i="4"/>
  <c r="J944" i="4"/>
  <c r="K944" i="4" s="1"/>
  <c r="B945" i="4"/>
  <c r="L945" i="4" l="1"/>
  <c r="F945" i="4" s="1"/>
  <c r="G945" i="4" s="1"/>
  <c r="H945" i="4" s="1"/>
  <c r="I945" i="4" s="1"/>
  <c r="C945" i="4"/>
  <c r="J945" i="4" l="1"/>
  <c r="K945" i="4" s="1"/>
  <c r="B946" i="4"/>
  <c r="D946" i="4"/>
  <c r="E946" i="4"/>
  <c r="C946" i="4" l="1"/>
  <c r="L946" i="4"/>
  <c r="F946" i="4" s="1"/>
  <c r="G946" i="4" s="1"/>
  <c r="H946" i="4" s="1"/>
  <c r="I946" i="4" s="1"/>
  <c r="D947" i="4" l="1"/>
  <c r="E947" i="4"/>
  <c r="J946" i="4"/>
  <c r="K946" i="4" s="1"/>
  <c r="B947" i="4"/>
  <c r="L947" i="4" l="1"/>
  <c r="F947" i="4" s="1"/>
  <c r="G947" i="4" s="1"/>
  <c r="H947" i="4" s="1"/>
  <c r="I947" i="4" s="1"/>
  <c r="C947" i="4"/>
  <c r="J947" i="4" l="1"/>
  <c r="K947" i="4" s="1"/>
  <c r="B948" i="4"/>
  <c r="D948" i="4"/>
  <c r="E948" i="4"/>
  <c r="C948" i="4" l="1"/>
  <c r="L948" i="4"/>
  <c r="F948" i="4" s="1"/>
  <c r="G948" i="4" s="1"/>
  <c r="H948" i="4" s="1"/>
  <c r="I948" i="4" s="1"/>
  <c r="D949" i="4" l="1"/>
  <c r="E949" i="4"/>
  <c r="J948" i="4"/>
  <c r="K948" i="4" s="1"/>
  <c r="B949" i="4"/>
  <c r="L949" i="4" l="1"/>
  <c r="F949" i="4" s="1"/>
  <c r="G949" i="4" s="1"/>
  <c r="H949" i="4" s="1"/>
  <c r="I949" i="4" s="1"/>
  <c r="C949" i="4"/>
  <c r="J949" i="4" l="1"/>
  <c r="K949" i="4" s="1"/>
  <c r="B950" i="4"/>
  <c r="D950" i="4"/>
  <c r="E950" i="4"/>
  <c r="C950" i="4" l="1"/>
  <c r="L950" i="4"/>
  <c r="F950" i="4" s="1"/>
  <c r="G950" i="4" s="1"/>
  <c r="H950" i="4" s="1"/>
  <c r="I950" i="4" s="1"/>
  <c r="D951" i="4" l="1"/>
  <c r="E951" i="4"/>
  <c r="J950" i="4"/>
  <c r="K950" i="4" s="1"/>
  <c r="B951" i="4"/>
  <c r="L951" i="4" l="1"/>
  <c r="F951" i="4" s="1"/>
  <c r="G951" i="4" s="1"/>
  <c r="H951" i="4" s="1"/>
  <c r="I951" i="4" s="1"/>
  <c r="C951" i="4"/>
  <c r="J951" i="4" l="1"/>
  <c r="K951" i="4" s="1"/>
  <c r="B952" i="4"/>
  <c r="D952" i="4"/>
  <c r="E952" i="4"/>
  <c r="C952" i="4" l="1"/>
  <c r="L952" i="4"/>
  <c r="F952" i="4" s="1"/>
  <c r="G952" i="4" s="1"/>
  <c r="H952" i="4" s="1"/>
  <c r="I952" i="4" s="1"/>
  <c r="D953" i="4" l="1"/>
  <c r="E953" i="4"/>
  <c r="J952" i="4"/>
  <c r="K952" i="4" s="1"/>
  <c r="B953" i="4"/>
  <c r="L953" i="4" l="1"/>
  <c r="F953" i="4" s="1"/>
  <c r="G953" i="4" s="1"/>
  <c r="H953" i="4" s="1"/>
  <c r="I953" i="4" s="1"/>
  <c r="C953" i="4"/>
  <c r="J953" i="4" l="1"/>
  <c r="K953" i="4" s="1"/>
  <c r="B954" i="4"/>
  <c r="D954" i="4"/>
  <c r="E954" i="4"/>
  <c r="C954" i="4" l="1"/>
  <c r="L954" i="4"/>
  <c r="F954" i="4" s="1"/>
  <c r="G954" i="4" s="1"/>
  <c r="H954" i="4" s="1"/>
  <c r="I954" i="4" s="1"/>
  <c r="D955" i="4" l="1"/>
  <c r="E955" i="4"/>
  <c r="J954" i="4"/>
  <c r="K954" i="4" s="1"/>
  <c r="B955" i="4"/>
  <c r="L955" i="4" l="1"/>
  <c r="F955" i="4" s="1"/>
  <c r="G955" i="4" s="1"/>
  <c r="H955" i="4" s="1"/>
  <c r="I955" i="4" s="1"/>
  <c r="C955" i="4"/>
  <c r="J955" i="4" l="1"/>
  <c r="K955" i="4" s="1"/>
  <c r="B956" i="4"/>
  <c r="D956" i="4"/>
  <c r="E956" i="4"/>
  <c r="C956" i="4" l="1"/>
  <c r="L956" i="4"/>
  <c r="F956" i="4" s="1"/>
  <c r="G956" i="4" s="1"/>
  <c r="H956" i="4" s="1"/>
  <c r="I956" i="4" s="1"/>
  <c r="D957" i="4" l="1"/>
  <c r="E957" i="4"/>
  <c r="J956" i="4"/>
  <c r="K956" i="4" s="1"/>
  <c r="B957" i="4"/>
  <c r="L957" i="4" l="1"/>
  <c r="F957" i="4" s="1"/>
  <c r="G957" i="4" s="1"/>
  <c r="H957" i="4" s="1"/>
  <c r="I957" i="4" s="1"/>
  <c r="C957" i="4"/>
  <c r="J957" i="4" l="1"/>
  <c r="K957" i="4" s="1"/>
  <c r="B958" i="4"/>
  <c r="D958" i="4"/>
  <c r="E958" i="4"/>
  <c r="C958" i="4" l="1"/>
  <c r="L958" i="4"/>
  <c r="F958" i="4" s="1"/>
  <c r="G958" i="4" s="1"/>
  <c r="H958" i="4" s="1"/>
  <c r="I958" i="4" s="1"/>
  <c r="D959" i="4" l="1"/>
  <c r="E959" i="4"/>
  <c r="J958" i="4"/>
  <c r="K958" i="4" s="1"/>
  <c r="B959" i="4"/>
  <c r="L959" i="4" l="1"/>
  <c r="F959" i="4" s="1"/>
  <c r="G959" i="4" s="1"/>
  <c r="H959" i="4" s="1"/>
  <c r="I959" i="4" s="1"/>
  <c r="C959" i="4"/>
  <c r="J959" i="4" l="1"/>
  <c r="K959" i="4" s="1"/>
  <c r="B960" i="4"/>
  <c r="D960" i="4"/>
  <c r="E960" i="4"/>
  <c r="C960" i="4" l="1"/>
  <c r="L960" i="4"/>
  <c r="F960" i="4" s="1"/>
  <c r="G960" i="4" s="1"/>
  <c r="H960" i="4" s="1"/>
  <c r="I960" i="4" s="1"/>
  <c r="D961" i="4" l="1"/>
  <c r="E961" i="4"/>
  <c r="J960" i="4"/>
  <c r="K960" i="4" s="1"/>
  <c r="B961" i="4"/>
  <c r="L961" i="4" l="1"/>
  <c r="F961" i="4" s="1"/>
  <c r="G961" i="4" s="1"/>
  <c r="H961" i="4" s="1"/>
  <c r="I961" i="4" s="1"/>
  <c r="C961" i="4"/>
  <c r="J961" i="4" l="1"/>
  <c r="K961" i="4" s="1"/>
  <c r="B962" i="4"/>
  <c r="D962" i="4"/>
  <c r="E962" i="4"/>
  <c r="C962" i="4" l="1"/>
  <c r="L962" i="4"/>
  <c r="F962" i="4" s="1"/>
  <c r="G962" i="4" s="1"/>
  <c r="H962" i="4" s="1"/>
  <c r="I962" i="4" s="1"/>
  <c r="D963" i="4" l="1"/>
  <c r="E963" i="4"/>
  <c r="B963" i="4"/>
  <c r="J962" i="4"/>
  <c r="K962" i="4" s="1"/>
  <c r="L963" i="4" l="1"/>
  <c r="F963" i="4" s="1"/>
  <c r="G963" i="4" s="1"/>
  <c r="H963" i="4" s="1"/>
  <c r="I963" i="4" s="1"/>
  <c r="C963" i="4"/>
  <c r="J963" i="4" l="1"/>
  <c r="K963" i="4" s="1"/>
  <c r="B964" i="4"/>
  <c r="D964" i="4"/>
  <c r="E964" i="4"/>
  <c r="C964" i="4" l="1"/>
  <c r="L964" i="4"/>
  <c r="F964" i="4" s="1"/>
  <c r="G964" i="4" s="1"/>
  <c r="H964" i="4" s="1"/>
  <c r="I964" i="4" s="1"/>
  <c r="D965" i="4" l="1"/>
  <c r="E965" i="4"/>
  <c r="B965" i="4"/>
  <c r="J964" i="4"/>
  <c r="K964" i="4" s="1"/>
  <c r="L965" i="4" l="1"/>
  <c r="F965" i="4" s="1"/>
  <c r="G965" i="4" s="1"/>
  <c r="H965" i="4" s="1"/>
  <c r="I965" i="4" s="1"/>
  <c r="C965" i="4"/>
  <c r="J965" i="4" l="1"/>
  <c r="K965" i="4" s="1"/>
  <c r="B966" i="4"/>
  <c r="D966" i="4"/>
  <c r="E966" i="4"/>
  <c r="C966" i="4" l="1"/>
  <c r="L966" i="4"/>
  <c r="F966" i="4" s="1"/>
  <c r="G966" i="4" s="1"/>
  <c r="H966" i="4" s="1"/>
  <c r="I966" i="4" s="1"/>
  <c r="D967" i="4" l="1"/>
  <c r="E967" i="4"/>
  <c r="B967" i="4"/>
  <c r="J966" i="4"/>
  <c r="K966" i="4" s="1"/>
  <c r="L967" i="4" l="1"/>
  <c r="F967" i="4" s="1"/>
  <c r="G967" i="4" s="1"/>
  <c r="H967" i="4" s="1"/>
  <c r="I967" i="4" s="1"/>
  <c r="C967" i="4"/>
  <c r="J967" i="4" l="1"/>
  <c r="K967" i="4" s="1"/>
  <c r="B968" i="4"/>
  <c r="D968" i="4"/>
  <c r="E968" i="4"/>
  <c r="C968" i="4" l="1"/>
  <c r="L968" i="4"/>
  <c r="F968" i="4" s="1"/>
  <c r="G968" i="4" s="1"/>
  <c r="H968" i="4" s="1"/>
  <c r="I968" i="4" s="1"/>
  <c r="D969" i="4" l="1"/>
  <c r="E969" i="4"/>
  <c r="J968" i="4"/>
  <c r="K968" i="4" s="1"/>
  <c r="B969" i="4"/>
  <c r="L969" i="4" l="1"/>
  <c r="F969" i="4" s="1"/>
  <c r="G969" i="4" s="1"/>
  <c r="H969" i="4" s="1"/>
  <c r="I969" i="4" s="1"/>
  <c r="C969" i="4"/>
  <c r="J969" i="4" l="1"/>
  <c r="K969" i="4" s="1"/>
  <c r="B970" i="4"/>
  <c r="D970" i="4"/>
  <c r="E970" i="4"/>
  <c r="C970" i="4" l="1"/>
  <c r="L970" i="4"/>
  <c r="F970" i="4" s="1"/>
  <c r="G970" i="4" s="1"/>
  <c r="H970" i="4" s="1"/>
  <c r="I970" i="4" s="1"/>
  <c r="D971" i="4" l="1"/>
  <c r="E971" i="4"/>
  <c r="J970" i="4"/>
  <c r="K970" i="4" s="1"/>
  <c r="B971" i="4"/>
  <c r="L971" i="4" l="1"/>
  <c r="F971" i="4" s="1"/>
  <c r="G971" i="4" s="1"/>
  <c r="H971" i="4" s="1"/>
  <c r="I971" i="4" s="1"/>
  <c r="C971" i="4"/>
  <c r="J971" i="4" l="1"/>
  <c r="K971" i="4" s="1"/>
  <c r="B972" i="4"/>
  <c r="D972" i="4"/>
  <c r="E972" i="4"/>
  <c r="C972" i="4" l="1"/>
  <c r="L972" i="4"/>
  <c r="F972" i="4" s="1"/>
  <c r="G972" i="4" s="1"/>
  <c r="H972" i="4" s="1"/>
  <c r="I972" i="4" s="1"/>
  <c r="D973" i="4" l="1"/>
  <c r="E973" i="4"/>
  <c r="J972" i="4"/>
  <c r="K972" i="4" s="1"/>
  <c r="B973" i="4"/>
  <c r="L973" i="4" l="1"/>
  <c r="F973" i="4" s="1"/>
  <c r="G973" i="4" s="1"/>
  <c r="H973" i="4" s="1"/>
  <c r="I973" i="4" s="1"/>
  <c r="C973" i="4"/>
  <c r="J973" i="4" l="1"/>
  <c r="K973" i="4" s="1"/>
  <c r="B974" i="4"/>
  <c r="D974" i="4"/>
  <c r="E974" i="4"/>
  <c r="C974" i="4" l="1"/>
  <c r="L974" i="4"/>
  <c r="F974" i="4" s="1"/>
  <c r="G974" i="4" s="1"/>
  <c r="H974" i="4" s="1"/>
  <c r="I974" i="4" s="1"/>
  <c r="D975" i="4" l="1"/>
  <c r="E975" i="4"/>
  <c r="J974" i="4"/>
  <c r="K974" i="4" s="1"/>
  <c r="B975" i="4"/>
  <c r="L975" i="4" l="1"/>
  <c r="F975" i="4" s="1"/>
  <c r="G975" i="4" s="1"/>
  <c r="H975" i="4" s="1"/>
  <c r="I975" i="4" s="1"/>
  <c r="C975" i="4"/>
  <c r="J975" i="4" l="1"/>
  <c r="K975" i="4" s="1"/>
  <c r="B976" i="4"/>
  <c r="D976" i="4"/>
  <c r="E976" i="4"/>
  <c r="C976" i="4" l="1"/>
  <c r="L976" i="4"/>
  <c r="F976" i="4" s="1"/>
  <c r="G976" i="4" s="1"/>
  <c r="H976" i="4" s="1"/>
  <c r="I976" i="4" s="1"/>
  <c r="D977" i="4" l="1"/>
  <c r="E977" i="4"/>
  <c r="J976" i="4"/>
  <c r="K976" i="4" s="1"/>
  <c r="B977" i="4"/>
  <c r="L977" i="4" l="1"/>
  <c r="F977" i="4" s="1"/>
  <c r="G977" i="4" s="1"/>
  <c r="H977" i="4" s="1"/>
  <c r="I977" i="4" s="1"/>
  <c r="C977" i="4"/>
  <c r="J977" i="4" l="1"/>
  <c r="K977" i="4" s="1"/>
  <c r="B978" i="4"/>
  <c r="D978" i="4"/>
  <c r="E978" i="4"/>
  <c r="C978" i="4" l="1"/>
  <c r="L978" i="4"/>
  <c r="F978" i="4" s="1"/>
  <c r="G978" i="4" s="1"/>
  <c r="H978" i="4" s="1"/>
  <c r="I978" i="4" s="1"/>
  <c r="D979" i="4" l="1"/>
  <c r="E979" i="4"/>
  <c r="B979" i="4"/>
  <c r="J978" i="4"/>
  <c r="K978" i="4" s="1"/>
  <c r="L979" i="4" l="1"/>
  <c r="F979" i="4" s="1"/>
  <c r="G979" i="4" s="1"/>
  <c r="H979" i="4" s="1"/>
  <c r="I979" i="4" s="1"/>
  <c r="C979" i="4"/>
  <c r="J979" i="4" l="1"/>
  <c r="K979" i="4" s="1"/>
  <c r="B980" i="4"/>
  <c r="D980" i="4"/>
  <c r="E980" i="4"/>
  <c r="C980" i="4" l="1"/>
  <c r="L980" i="4"/>
  <c r="F980" i="4" s="1"/>
  <c r="G980" i="4" s="1"/>
  <c r="H980" i="4" s="1"/>
  <c r="I980" i="4" s="1"/>
  <c r="D981" i="4" l="1"/>
  <c r="E981" i="4"/>
  <c r="J980" i="4"/>
  <c r="K980" i="4" s="1"/>
  <c r="B981" i="4"/>
  <c r="L981" i="4" l="1"/>
  <c r="F981" i="4" s="1"/>
  <c r="G981" i="4" s="1"/>
  <c r="H981" i="4" s="1"/>
  <c r="I981" i="4" s="1"/>
  <c r="C981" i="4"/>
  <c r="J981" i="4" l="1"/>
  <c r="K981" i="4" s="1"/>
  <c r="B982" i="4"/>
  <c r="D982" i="4"/>
  <c r="E982" i="4"/>
  <c r="C982" i="4" l="1"/>
  <c r="L982" i="4"/>
  <c r="F982" i="4" s="1"/>
  <c r="G982" i="4" s="1"/>
  <c r="H982" i="4" s="1"/>
  <c r="I982" i="4" s="1"/>
  <c r="D983" i="4" l="1"/>
  <c r="E983" i="4"/>
  <c r="J982" i="4"/>
  <c r="K982" i="4" s="1"/>
  <c r="B983" i="4"/>
  <c r="L983" i="4" l="1"/>
  <c r="F983" i="4" s="1"/>
  <c r="G983" i="4" s="1"/>
  <c r="H983" i="4" s="1"/>
  <c r="I983" i="4" s="1"/>
  <c r="C983" i="4"/>
  <c r="J983" i="4" l="1"/>
  <c r="K983" i="4" s="1"/>
  <c r="B984" i="4"/>
  <c r="D984" i="4"/>
  <c r="E984" i="4"/>
  <c r="C984" i="4" l="1"/>
  <c r="L984" i="4"/>
  <c r="F984" i="4" s="1"/>
  <c r="G984" i="4" s="1"/>
  <c r="H984" i="4" s="1"/>
  <c r="I984" i="4" s="1"/>
  <c r="D985" i="4" l="1"/>
  <c r="E985" i="4"/>
  <c r="J984" i="4"/>
  <c r="K984" i="4" s="1"/>
  <c r="B985" i="4"/>
  <c r="L985" i="4" l="1"/>
  <c r="F985" i="4" s="1"/>
  <c r="G985" i="4" s="1"/>
  <c r="H985" i="4" s="1"/>
  <c r="I985" i="4" s="1"/>
  <c r="C985" i="4"/>
  <c r="J985" i="4" l="1"/>
  <c r="K985" i="4" s="1"/>
  <c r="B986" i="4"/>
  <c r="D986" i="4"/>
  <c r="E986" i="4"/>
  <c r="C986" i="4" l="1"/>
  <c r="L986" i="4"/>
  <c r="F986" i="4" s="1"/>
  <c r="G986" i="4" s="1"/>
  <c r="H986" i="4" s="1"/>
  <c r="I986" i="4" s="1"/>
  <c r="D987" i="4" l="1"/>
  <c r="E987" i="4"/>
  <c r="B987" i="4"/>
  <c r="J986" i="4"/>
  <c r="K986" i="4" s="1"/>
  <c r="L987" i="4" l="1"/>
  <c r="F987" i="4" s="1"/>
  <c r="G987" i="4" s="1"/>
  <c r="H987" i="4" s="1"/>
  <c r="I987" i="4" s="1"/>
  <c r="C987" i="4"/>
  <c r="J987" i="4" l="1"/>
  <c r="K987" i="4" s="1"/>
  <c r="B988" i="4"/>
  <c r="D988" i="4"/>
  <c r="E988" i="4"/>
  <c r="C988" i="4" l="1"/>
  <c r="L988" i="4"/>
  <c r="F988" i="4" s="1"/>
  <c r="G988" i="4" s="1"/>
  <c r="H988" i="4" s="1"/>
  <c r="I988" i="4" s="1"/>
  <c r="D989" i="4" l="1"/>
  <c r="E989" i="4"/>
  <c r="B989" i="4"/>
  <c r="J988" i="4"/>
  <c r="K988" i="4" s="1"/>
  <c r="L989" i="4" l="1"/>
  <c r="F989" i="4" s="1"/>
  <c r="G989" i="4" s="1"/>
  <c r="H989" i="4" s="1"/>
  <c r="I989" i="4" s="1"/>
  <c r="C989" i="4"/>
  <c r="J989" i="4" l="1"/>
  <c r="K989" i="4" s="1"/>
  <c r="B990" i="4"/>
  <c r="D990" i="4"/>
  <c r="E990" i="4"/>
  <c r="C990" i="4" l="1"/>
  <c r="L990" i="4"/>
  <c r="F990" i="4" s="1"/>
  <c r="G990" i="4" s="1"/>
  <c r="H990" i="4" s="1"/>
  <c r="I990" i="4" s="1"/>
  <c r="D991" i="4" l="1"/>
  <c r="E991" i="4"/>
  <c r="B991" i="4"/>
  <c r="J990" i="4"/>
  <c r="K990" i="4" s="1"/>
  <c r="L991" i="4" l="1"/>
  <c r="F991" i="4" s="1"/>
  <c r="G991" i="4" s="1"/>
  <c r="H991" i="4" s="1"/>
  <c r="I991" i="4" s="1"/>
  <c r="C991" i="4"/>
  <c r="J991" i="4" l="1"/>
  <c r="K991" i="4" s="1"/>
  <c r="B992" i="4"/>
  <c r="D992" i="4"/>
  <c r="E992" i="4"/>
  <c r="C992" i="4" l="1"/>
  <c r="L992" i="4"/>
  <c r="F992" i="4" s="1"/>
  <c r="G992" i="4" s="1"/>
  <c r="H992" i="4" s="1"/>
  <c r="I992" i="4" s="1"/>
  <c r="D993" i="4" l="1"/>
  <c r="E993" i="4"/>
  <c r="J992" i="4"/>
  <c r="K992" i="4" s="1"/>
  <c r="B993" i="4"/>
  <c r="L993" i="4" l="1"/>
  <c r="F993" i="4" s="1"/>
  <c r="G993" i="4" s="1"/>
  <c r="H993" i="4" s="1"/>
  <c r="I993" i="4" s="1"/>
  <c r="J993" i="4" s="1"/>
  <c r="K993" i="4" s="1"/>
  <c r="C993" i="4"/>
</calcChain>
</file>

<file path=xl/sharedStrings.xml><?xml version="1.0" encoding="utf-8"?>
<sst xmlns="http://schemas.openxmlformats.org/spreadsheetml/2006/main" count="3798" uniqueCount="3455">
  <si>
    <t>Week 18</t>
  </si>
  <si>
    <t>Speed Run</t>
  </si>
  <si>
    <t xml:space="preserve">Week </t>
  </si>
  <si>
    <t>Recovery 1</t>
  </si>
  <si>
    <t>Recovery 2</t>
  </si>
  <si>
    <t>Recovery 3</t>
  </si>
  <si>
    <t>Long run</t>
  </si>
  <si>
    <t>5:00 Warm Up
8 x 1:00 5K Pace
1:00 Recovery Between Intervals</t>
  </si>
  <si>
    <t>3.2km</t>
  </si>
  <si>
    <t>8km</t>
  </si>
  <si>
    <t>5km</t>
  </si>
  <si>
    <t>5:00 Warm Up
1:00 5K Pace
2:00 10K Pace
1:00 5K Pace
2 x 0:45 Mile Pace
2:00 10K Pace
1:00 5K Pace
0:45 Mile Pace
0:30 Best Pace
0:15 Best Pace
1:00 Recovery between all intervals</t>
  </si>
  <si>
    <t>1.6km</t>
  </si>
  <si>
    <t>10km</t>
  </si>
  <si>
    <t>NRC Guided Run: One Hard Two Easy
Fartlek
5:00 Warm Up
21:00 Fartlek
Alternate between 1:00 Hard
Running and 2:00 Easy Running
for 21:00
RECOVERY RUN
NRC Guided Run: Easy Run
25:00 Recovery Run</t>
  </si>
  <si>
    <t xml:space="preserve">Hill Workout
5:00 Warm Up
45 seconds 10K Effort
15 seconds Best Effort
Interval series should be done 5 x’s
Recovery is 1:15 after 10k effort
and 45 seconds after Best Effort
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</si>
  <si>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</si>
  <si>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</si>
  <si>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</si>
  <si>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</si>
  <si>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</si>
  <si>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</si>
  <si>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</si>
  <si>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</si>
  <si>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</si>
  <si>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</t>
  </si>
  <si>
    <t>PLANNED</t>
  </si>
  <si>
    <t xml:space="preserve">Activity </t>
  </si>
  <si>
    <t>Distance</t>
  </si>
  <si>
    <t>Rest</t>
  </si>
  <si>
    <t>LR</t>
  </si>
  <si>
    <t>SR / Legs</t>
  </si>
  <si>
    <t>RR / Core</t>
  </si>
  <si>
    <t>SR / Arms</t>
  </si>
  <si>
    <t>RR</t>
  </si>
  <si>
    <t>Gym</t>
  </si>
  <si>
    <t>Calories</t>
  </si>
  <si>
    <t>(Cal)</t>
  </si>
  <si>
    <t>CALORIES BURNT</t>
  </si>
  <si>
    <t>SR /Full Body</t>
  </si>
  <si>
    <t>Notes</t>
  </si>
  <si>
    <t>SR - 5:00 Warm Up * 8 x 1:00 5K Pace
1:00 Recovery Between Intervals</t>
  </si>
  <si>
    <t>Training</t>
  </si>
  <si>
    <t>Progress</t>
  </si>
  <si>
    <t>One Hard Two Easy
Fartlek
5:00 Warm Up
21:00 Fartlek
Alternate between 1:00 Hard
Running and 2:00 Easy Running
for 21:00</t>
  </si>
  <si>
    <t>CAL REMAINING</t>
  </si>
  <si>
    <t>CAL BURNED</t>
  </si>
  <si>
    <t>CAL CONSUMED</t>
  </si>
  <si>
    <t>WEIGHT</t>
  </si>
  <si>
    <t>DAY</t>
  </si>
  <si>
    <t>DATE</t>
  </si>
  <si>
    <t>INITIAL DAILY CALORIE NEEDS</t>
  </si>
  <si>
    <t>GOAL TARGET DATE</t>
  </si>
  <si>
    <t>GOAL START DATE</t>
  </si>
  <si>
    <t>CURRENT WEIGHT</t>
  </si>
  <si>
    <t>CALORIE AMORTIZATION SCHEDULE</t>
  </si>
  <si>
    <t>Carb%</t>
  </si>
  <si>
    <t>Fat%</t>
  </si>
  <si>
    <t>Protien %</t>
  </si>
  <si>
    <t xml:space="preserve">Monday </t>
  </si>
  <si>
    <t>Tuesday</t>
  </si>
  <si>
    <t>Wednesday</t>
  </si>
  <si>
    <t>Thursday</t>
  </si>
  <si>
    <t>Friday</t>
  </si>
  <si>
    <t>Saturday</t>
  </si>
  <si>
    <t>Sunday</t>
  </si>
  <si>
    <t>Monday</t>
  </si>
  <si>
    <t>60kgs</t>
  </si>
  <si>
    <t>Zucchini, golden, fresh, unpeeled, boiled, drained</t>
  </si>
  <si>
    <t>F009764</t>
  </si>
  <si>
    <t>Zucchini, golden, fresh, unpeeled, fried, no added fat</t>
  </si>
  <si>
    <t>F009765</t>
  </si>
  <si>
    <t>Zucchini, golden, fresh, unpeeled, raw</t>
  </si>
  <si>
    <t>F009766</t>
  </si>
  <si>
    <t>Zucchini, green skin, fresh, unpeeled, boiled, drained</t>
  </si>
  <si>
    <t>F009773</t>
  </si>
  <si>
    <t>Zucchini, green skin, fresh, unpeeled, fried, no added fat</t>
  </si>
  <si>
    <t>F009774</t>
  </si>
  <si>
    <t>Zucchini, green skin, fresh, unpeeled, raw</t>
  </si>
  <si>
    <t>F009775</t>
  </si>
  <si>
    <t>Watercress, raw</t>
  </si>
  <si>
    <t>F009532</t>
  </si>
  <si>
    <t>Water chestnut, peeled, canned, drained</t>
  </si>
  <si>
    <t>F009514</t>
  </si>
  <si>
    <t>Vine leaf, grape, canned</t>
  </si>
  <si>
    <t>F009491</t>
  </si>
  <si>
    <t>Tomato, whole, canned in tomato juice, drained</t>
  </si>
  <si>
    <t>F009221</t>
  </si>
  <si>
    <t>Tomato, whole, canned in tomato juice, undrained</t>
  </si>
  <si>
    <t>F009222</t>
  </si>
  <si>
    <t>Tomato, sundried</t>
  </si>
  <si>
    <t>F009217</t>
  </si>
  <si>
    <t>Tomato, puree, commercial</t>
  </si>
  <si>
    <t>F009209</t>
  </si>
  <si>
    <t>Tomato, paste, no added salt</t>
  </si>
  <si>
    <t>F009206</t>
  </si>
  <si>
    <t>Tomato, paste, with added salt</t>
  </si>
  <si>
    <t>F009208</t>
  </si>
  <si>
    <t>Tomato, roma, raw</t>
  </si>
  <si>
    <t>F009211</t>
  </si>
  <si>
    <t>Tomato, common, raw</t>
  </si>
  <si>
    <t>F009193</t>
  </si>
  <si>
    <t>Tomato, cherry, raw</t>
  </si>
  <si>
    <t>F009190</t>
  </si>
  <si>
    <t>Yam, wild harvested, cooked</t>
  </si>
  <si>
    <t>F009604</t>
  </si>
  <si>
    <t>Turnip, white, peeled, fresh, boiled, no added fat</t>
  </si>
  <si>
    <t>F009339</t>
  </si>
  <si>
    <t>Turnip, white, peeled, fresh, raw</t>
  </si>
  <si>
    <t>F009340</t>
  </si>
  <si>
    <t>Taro, peeled, fresh, boiled, drained</t>
  </si>
  <si>
    <t>F009093</t>
  </si>
  <si>
    <t>Taro, peeled, fresh, raw</t>
  </si>
  <si>
    <t>F009094</t>
  </si>
  <si>
    <t>Tamarind, paste, pure</t>
  </si>
  <si>
    <t>F009081</t>
  </si>
  <si>
    <t>Sweet potato, orange flesh, peeled, fresh, boiled, drained</t>
  </si>
  <si>
    <t>F009034</t>
  </si>
  <si>
    <t>Sweet potato, orange flesh, peeled, fresh, baked, no added fat</t>
  </si>
  <si>
    <t>F009033</t>
  </si>
  <si>
    <t>Sweet potato, orange flesh, peeled, fresh, raw</t>
  </si>
  <si>
    <t>F009035</t>
  </si>
  <si>
    <t>Swede, peeled, fresh, boiled, drained</t>
  </si>
  <si>
    <t>F009020</t>
  </si>
  <si>
    <t>Swede, peeled, fresh, raw</t>
  </si>
  <si>
    <t>F009021</t>
  </si>
  <si>
    <t>Squash, scallopini, fresh, boiled, drained</t>
  </si>
  <si>
    <t>F008812</t>
  </si>
  <si>
    <t>Squash, scallopini, fresh, raw</t>
  </si>
  <si>
    <t>F008813</t>
  </si>
  <si>
    <t>Squash, button, fresh, boiled, drained</t>
  </si>
  <si>
    <t>F008810</t>
  </si>
  <si>
    <t>Squash, button, fresh, raw</t>
  </si>
  <si>
    <t>F008811</t>
  </si>
  <si>
    <t>Sprout, bean, fresh, raw</t>
  </si>
  <si>
    <t>F008806</t>
  </si>
  <si>
    <t>Sprout, alfalfa, fresh, raw</t>
  </si>
  <si>
    <t>F008803</t>
  </si>
  <si>
    <t>Spinach, water, fresh, raw</t>
  </si>
  <si>
    <t>F008763</t>
  </si>
  <si>
    <t>Spinach, Mature English, fresh, boiled, drained</t>
  </si>
  <si>
    <t>F008760</t>
  </si>
  <si>
    <t>Spinach, Mature English, fresh, raw</t>
  </si>
  <si>
    <t>F008761</t>
  </si>
  <si>
    <t>Spinach, baby, fresh, raw</t>
  </si>
  <si>
    <t>F008749</t>
  </si>
  <si>
    <t>Snow pea, fresh, boiled, drained</t>
  </si>
  <si>
    <t>F008371</t>
  </si>
  <si>
    <t>Snow pea, fresh, fried, no added fat</t>
  </si>
  <si>
    <t>F008372</t>
  </si>
  <si>
    <t>Snow pea, fresh, raw</t>
  </si>
  <si>
    <t>F008373</t>
  </si>
  <si>
    <t>Silverbeet, fresh, boiled, drained</t>
  </si>
  <si>
    <t>F008266</t>
  </si>
  <si>
    <t>Silverbeet, fresh, raw</t>
  </si>
  <si>
    <t>F008267</t>
  </si>
  <si>
    <t>Shallot, peeled, fresh, fried, no added fat</t>
  </si>
  <si>
    <t>F008226</t>
  </si>
  <si>
    <t>Shallot, peeled, fresh, raw</t>
  </si>
  <si>
    <t>F008227</t>
  </si>
  <si>
    <t>Seaweed, boiled, drained</t>
  </si>
  <si>
    <t>F008203</t>
  </si>
  <si>
    <t>Seaweed, nori, dried</t>
  </si>
  <si>
    <t>F008204</t>
  </si>
  <si>
    <t>Rosemary, fresh, raw</t>
  </si>
  <si>
    <t>F007716</t>
  </si>
  <si>
    <t>Rocket, fresh, raw</t>
  </si>
  <si>
    <t>F007712</t>
  </si>
  <si>
    <t>Radish, white skinned, peeled, raw</t>
  </si>
  <si>
    <t>F007608</t>
  </si>
  <si>
    <t>Radish, red skinned, unpeeled, raw</t>
  </si>
  <si>
    <t>F007606</t>
  </si>
  <si>
    <t>Pumpkin, Queensland blue, peeled, fresh, boiled, drained</t>
  </si>
  <si>
    <t>F007558</t>
  </si>
  <si>
    <t>Pumpkin, Queensland blue, peeled, fresh, baked, no added fat</t>
  </si>
  <si>
    <t>F007557</t>
  </si>
  <si>
    <t>Pumpkin, Queensland blue, peeled, fresh, raw</t>
  </si>
  <si>
    <t>F007559</t>
  </si>
  <si>
    <t>Pumpkin, peeled, fresh, boiled, drained</t>
  </si>
  <si>
    <t>24701</t>
  </si>
  <si>
    <t>F007554</t>
  </si>
  <si>
    <t>Pumpkin, peeled, fresh, baked, no added fat</t>
  </si>
  <si>
    <t>F007553</t>
  </si>
  <si>
    <t>Pumpkin, peeled, fresh, raw</t>
  </si>
  <si>
    <t>F007555</t>
  </si>
  <si>
    <t>Pumpkin, jarrahdale, peeled, fresh, boiled, drained</t>
  </si>
  <si>
    <t>F007544</t>
  </si>
  <si>
    <t>Pumpkin, jarrahdale, peeled, fresh, baked, no added fat</t>
  </si>
  <si>
    <t>F007543</t>
  </si>
  <si>
    <t>Pumpkin, jarrahdale, peeled, fresh, raw</t>
  </si>
  <si>
    <t>F007545</t>
  </si>
  <si>
    <t>Pumpkin, golden nugget, peeled, fresh, boiled, drained</t>
  </si>
  <si>
    <t>F007539</t>
  </si>
  <si>
    <t>Pumpkin, golden nugget, peeled, fresh, baked, no added fat</t>
  </si>
  <si>
    <t>F007538</t>
  </si>
  <si>
    <t>Pumpkin, golden nugget, peeled, fresh, raw</t>
  </si>
  <si>
    <t>F007540</t>
  </si>
  <si>
    <t>Pumpkin, butternut, peeled, fresh, boiled, drained</t>
  </si>
  <si>
    <t>F007534</t>
  </si>
  <si>
    <t>Pumpkin, butternut, peeled, fresh, baked, no added fat</t>
  </si>
  <si>
    <t>F007533</t>
  </si>
  <si>
    <t>Pumpkin, butternut, peeled, fresh, raw</t>
  </si>
  <si>
    <t>F007535</t>
  </si>
  <si>
    <t>Potato, fries, independent takeaway outlet, deep fried, blended oil, salted</t>
  </si>
  <si>
    <t>F007279</t>
  </si>
  <si>
    <t>Potato, fries, fast food outlet, deep fried, monounsaturated oil, salted</t>
  </si>
  <si>
    <t>F007269</t>
  </si>
  <si>
    <t>Potato, sebago, peeled, boiled, drained</t>
  </si>
  <si>
    <t>F007384</t>
  </si>
  <si>
    <t>Potato, sebago, peeled, baked, no added fat</t>
  </si>
  <si>
    <t>F007383</t>
  </si>
  <si>
    <t>Potato, sebago, peeled, raw</t>
  </si>
  <si>
    <t>F007386</t>
  </si>
  <si>
    <t>Potato, red skin, peeled, boiled, drained</t>
  </si>
  <si>
    <t>F007366</t>
  </si>
  <si>
    <t>Potato, red skin, peeled, baked, no added fat</t>
  </si>
  <si>
    <t>F007364</t>
  </si>
  <si>
    <t>Potato, red skin, peeled, raw</t>
  </si>
  <si>
    <t>F007368</t>
  </si>
  <si>
    <t>Potato, pontiac, peeled, boiled, drained</t>
  </si>
  <si>
    <t>F007359</t>
  </si>
  <si>
    <t>Potato, pontiac, peeled, baked, no added fat</t>
  </si>
  <si>
    <t>F007358</t>
  </si>
  <si>
    <t>Potato, pontiac, peeled, raw</t>
  </si>
  <si>
    <t>F007361</t>
  </si>
  <si>
    <t>Potato, pale skin, peeled, baked, no added fat</t>
  </si>
  <si>
    <t>F007314</t>
  </si>
  <si>
    <t>Potato, pale skin, peeled, boiled, drained</t>
  </si>
  <si>
    <t>24101</t>
  </si>
  <si>
    <t>F007320</t>
  </si>
  <si>
    <t>Potato, pale skin, peeled, raw</t>
  </si>
  <si>
    <t>F007325</t>
  </si>
  <si>
    <t>Potato, new, peeled, boiled, drained</t>
  </si>
  <si>
    <t>F007306</t>
  </si>
  <si>
    <t>Potato, new, peeled, baked, no added fat</t>
  </si>
  <si>
    <t>F007305</t>
  </si>
  <si>
    <t>Potato, new, peeled, raw</t>
  </si>
  <si>
    <t>F007308</t>
  </si>
  <si>
    <t>Potato, desiree, peeled, boiled, drained</t>
  </si>
  <si>
    <t>F007252</t>
  </si>
  <si>
    <t>Potato, desiree, peeled, baked, no added fat</t>
  </si>
  <si>
    <t>F007250</t>
  </si>
  <si>
    <t>Potato, desiree, peeled, raw</t>
  </si>
  <si>
    <t>F007254</t>
  </si>
  <si>
    <t>Potato, coliban, peeled, boiled, drained</t>
  </si>
  <si>
    <t>F007245</t>
  </si>
  <si>
    <t>Potato, coliban, peeled, baked, no added fat</t>
  </si>
  <si>
    <t>F007244</t>
  </si>
  <si>
    <t>Potato, coliban, peeled, raw</t>
  </si>
  <si>
    <t>F007247</t>
  </si>
  <si>
    <t>Potato, chips, regular, purchased frozen, baked, no added fat</t>
  </si>
  <si>
    <t>F007242</t>
  </si>
  <si>
    <t>Potato, chips, regular, independent takeaway outlet, deep fried, blended oil, salted</t>
  </si>
  <si>
    <t>F007238</t>
  </si>
  <si>
    <t>Potato, chips, regular, fast food outlet, deep fried, monounsaturated oil, salted</t>
  </si>
  <si>
    <t>F007236</t>
  </si>
  <si>
    <t>Potato, chips, regular, fast food outlet, deep fried, blended oil, salted</t>
  </si>
  <si>
    <t>F007235</t>
  </si>
  <si>
    <t>Pea, green, frozen, boiled, drained</t>
  </si>
  <si>
    <t>F006538</t>
  </si>
  <si>
    <t>Pea, green, fresh, boiled, drained</t>
  </si>
  <si>
    <t>F006535</t>
  </si>
  <si>
    <t>Pea, green, fresh, raw</t>
  </si>
  <si>
    <t>24501</t>
  </si>
  <si>
    <t>F006536</t>
  </si>
  <si>
    <t>Parsnip, peeled, fresh, boiled, drained</t>
  </si>
  <si>
    <t>F006327</t>
  </si>
  <si>
    <t>Parsnip, peeled, fresh, baked, no added fat</t>
  </si>
  <si>
    <t>F006326</t>
  </si>
  <si>
    <t>Parsnip, peeled, fresh, raw</t>
  </si>
  <si>
    <t>F006328</t>
  </si>
  <si>
    <t>Parsley, curly, fresh, raw</t>
  </si>
  <si>
    <t>F006322</t>
  </si>
  <si>
    <t>Parsley, continental, fresh, raw</t>
  </si>
  <si>
    <t>F006321</t>
  </si>
  <si>
    <t>Onion, spring, fresh, fried, no added fat</t>
  </si>
  <si>
    <t>F006249</t>
  </si>
  <si>
    <t>Onion, spring, fresh, raw</t>
  </si>
  <si>
    <t>F006250</t>
  </si>
  <si>
    <t>Onion, mature, red skinned, fried, no added fat</t>
  </si>
  <si>
    <t>24802</t>
  </si>
  <si>
    <t>F009820</t>
  </si>
  <si>
    <t>Onion, mature, red skinned, raw</t>
  </si>
  <si>
    <t xml:space="preserve">24802 </t>
  </si>
  <si>
    <t>F009800</t>
  </si>
  <si>
    <t>Onion, mature, white skinned, peeled, fresh, fried, no added fat</t>
  </si>
  <si>
    <t>F006242</t>
  </si>
  <si>
    <t>Onion, mature, white skinned, peeled, fresh, raw</t>
  </si>
  <si>
    <t>F006243</t>
  </si>
  <si>
    <t>Onion, mature, brown skinned, peeled, fresh, fried, no added fat</t>
  </si>
  <si>
    <t>F006224</t>
  </si>
  <si>
    <t>Onion, mature, brown skinned, peeled, raw</t>
  </si>
  <si>
    <t>F006225</t>
  </si>
  <si>
    <t>Olive, green or black, drained</t>
  </si>
  <si>
    <t>F006198</t>
  </si>
  <si>
    <t>Okra, cooked, no added fat</t>
  </si>
  <si>
    <t>F006194</t>
  </si>
  <si>
    <t>Okra, raw</t>
  </si>
  <si>
    <t>F006195</t>
  </si>
  <si>
    <t>Mushroom, common, vitamin D enhanced, fresh, fried, no added fat</t>
  </si>
  <si>
    <t>F005948</t>
  </si>
  <si>
    <t>Mushroom, common, vitamin D enhanced, fresh, raw</t>
  </si>
  <si>
    <t>F005949</t>
  </si>
  <si>
    <t>Mushroom, common, fresh, fried, no added fat</t>
  </si>
  <si>
    <t>F005945</t>
  </si>
  <si>
    <t>Mushroom, common, fresh, raw</t>
  </si>
  <si>
    <t>F005946</t>
  </si>
  <si>
    <t>Mixed vegetables, purchased frozen, carrot, corn &amp; pea/bean, boiled, drained</t>
  </si>
  <si>
    <t>F005813</t>
  </si>
  <si>
    <t>Mint, fresh, raw</t>
  </si>
  <si>
    <t>F005700</t>
  </si>
  <si>
    <t>Melon, hairy, fresh, raw</t>
  </si>
  <si>
    <t>F005514</t>
  </si>
  <si>
    <t>Melon, bitter, fresh, raw</t>
  </si>
  <si>
    <t>F005513</t>
  </si>
  <si>
    <t>Mixed leafy greens, commercial, raw</t>
  </si>
  <si>
    <t>24401</t>
  </si>
  <si>
    <t>F009788</t>
  </si>
  <si>
    <t>Lettuce, mignonette, raw</t>
  </si>
  <si>
    <t>F005193</t>
  </si>
  <si>
    <t>Lettuce, iceberg, raw</t>
  </si>
  <si>
    <t>F005192</t>
  </si>
  <si>
    <t>Lettuce, cos, raw</t>
  </si>
  <si>
    <t>F005191</t>
  </si>
  <si>
    <t>Leek, fresh, boiled, drained</t>
  </si>
  <si>
    <t>F005162</t>
  </si>
  <si>
    <t>Leek, fresh, fried, no added fat</t>
  </si>
  <si>
    <t>F005163</t>
  </si>
  <si>
    <t>Leek, fresh, raw</t>
  </si>
  <si>
    <t>F005164</t>
  </si>
  <si>
    <t>Kohlrabi, peeled, fresh, boiled, drained</t>
  </si>
  <si>
    <t>F004819</t>
  </si>
  <si>
    <t>Kale, cooked, no added fat</t>
  </si>
  <si>
    <t>F004780</t>
  </si>
  <si>
    <t>Kohlrabi, peeled, fresh, raw</t>
  </si>
  <si>
    <t>F004820</t>
  </si>
  <si>
    <t>Kale, raw</t>
  </si>
  <si>
    <t>F004781</t>
  </si>
  <si>
    <t>Ginger, peeled, fresh, fried, no added fat</t>
  </si>
  <si>
    <t>F004212</t>
  </si>
  <si>
    <t>Ginger, peeled, fresh, raw</t>
  </si>
  <si>
    <t>F004213</t>
  </si>
  <si>
    <t>Gherkin, pickled, drained, commercial</t>
  </si>
  <si>
    <t>F004206</t>
  </si>
  <si>
    <t>Garlic, peeled, fresh, fried, no added fat</t>
  </si>
  <si>
    <t>F004192</t>
  </si>
  <si>
    <t>Garlic, peeled, fresh, raw</t>
  </si>
  <si>
    <t>F004193</t>
  </si>
  <si>
    <t>Fennel, fresh, boiled, drained</t>
  </si>
  <si>
    <t>F003819</t>
  </si>
  <si>
    <t>Fennel, fresh, raw</t>
  </si>
  <si>
    <t>F003820</t>
  </si>
  <si>
    <t>Endive, fresh, raw</t>
  </si>
  <si>
    <t>F003784</t>
  </si>
  <si>
    <t>Eggplant, unpeeled, fresh, baked, no added fat</t>
  </si>
  <si>
    <t>F003759</t>
  </si>
  <si>
    <t>Eggplant, unpeeled, fresh, grilled, no added fat</t>
  </si>
  <si>
    <t>F003760</t>
  </si>
  <si>
    <t>Eggplant, unpeeled, fresh, raw</t>
  </si>
  <si>
    <t>F003761</t>
  </si>
  <si>
    <t>Dill, fresh, raw</t>
  </si>
  <si>
    <t>F003509</t>
  </si>
  <si>
    <t>Cucumber, telegraph, unpeeled, raw</t>
  </si>
  <si>
    <t>F003324</t>
  </si>
  <si>
    <t>Cucumber, Lebanese, unpeeled, raw</t>
  </si>
  <si>
    <t>F003321</t>
  </si>
  <si>
    <t>Cucumber, common, unpeeled, raw</t>
  </si>
  <si>
    <t>F003320</t>
  </si>
  <si>
    <t>Cucumber, common, peeled, raw</t>
  </si>
  <si>
    <t>F003319</t>
  </si>
  <si>
    <t>Corn, kernels, purchased frozen, boiled, drained</t>
  </si>
  <si>
    <t>F003201</t>
  </si>
  <si>
    <t>Corn, kernels, purchased frozen, raw</t>
  </si>
  <si>
    <t>F003202</t>
  </si>
  <si>
    <t>Corn, kernels, canned in brine, drained</t>
  </si>
  <si>
    <t>F003220</t>
  </si>
  <si>
    <t>Corn, fresh on cob, boiled, drained</t>
  </si>
  <si>
    <t>F003200</t>
  </si>
  <si>
    <t>Corn, fresh on cob, raw</t>
  </si>
  <si>
    <t>F003209</t>
  </si>
  <si>
    <t>Coriander, fresh, raw</t>
  </si>
  <si>
    <t>F003192</t>
  </si>
  <si>
    <t>Choko, peeled, fresh, boiled, drained</t>
  </si>
  <si>
    <t>F002948</t>
  </si>
  <si>
    <t>Choko, peeled, fresh, raw</t>
  </si>
  <si>
    <t>F002949</t>
  </si>
  <si>
    <t>Chives, raw</t>
  </si>
  <si>
    <t>F002907</t>
  </si>
  <si>
    <t>Chilli (chili), red, fried, no added fat</t>
  </si>
  <si>
    <t>F002900</t>
  </si>
  <si>
    <t>Chilli (chili), red, raw</t>
  </si>
  <si>
    <t>F002901</t>
  </si>
  <si>
    <t>Chilli (chili), green, fried, no added fat</t>
  </si>
  <si>
    <t>F002894</t>
  </si>
  <si>
    <t>Chilli (chili), green, raw</t>
  </si>
  <si>
    <t>F002896</t>
  </si>
  <si>
    <t>Chicory, boiled, drained</t>
  </si>
  <si>
    <t>F002883</t>
  </si>
  <si>
    <t>Chicory, raw</t>
  </si>
  <si>
    <t>F002884</t>
  </si>
  <si>
    <t>Celery, fresh, fried, no added fat</t>
  </si>
  <si>
    <t>F002389</t>
  </si>
  <si>
    <t>Celery, fresh, raw</t>
  </si>
  <si>
    <t>F002390</t>
  </si>
  <si>
    <t>Celeriac, peeled, boiled, drained</t>
  </si>
  <si>
    <t>F002383</t>
  </si>
  <si>
    <t>Celeriac, peeled, raw</t>
  </si>
  <si>
    <t>F002384</t>
  </si>
  <si>
    <t>Cauliflower, fresh, boiled, drained</t>
  </si>
  <si>
    <t>F002377</t>
  </si>
  <si>
    <t>Cauliflower, fresh, raw</t>
  </si>
  <si>
    <t>F002378</t>
  </si>
  <si>
    <t>Cassava, yellow flesh, peeled, fresh, boiled, drained</t>
  </si>
  <si>
    <t>F002289</t>
  </si>
  <si>
    <t>Cassava, yellow flesh, peeled, fresh, raw</t>
  </si>
  <si>
    <t>F002290</t>
  </si>
  <si>
    <t>Cassava, white flesh, peeled, fresh, boiled, drained</t>
  </si>
  <si>
    <t>F002287</t>
  </si>
  <si>
    <t>Cassava, white flesh, peeled, fresh, raw</t>
  </si>
  <si>
    <t>F002288</t>
  </si>
  <si>
    <t>Cassava, peeled, fresh, boiled, drained</t>
  </si>
  <si>
    <t>F002285</t>
  </si>
  <si>
    <t>Cassava, peeled, fresh, raw</t>
  </si>
  <si>
    <t>F002286</t>
  </si>
  <si>
    <t>Carrot, mature, peeled, fresh, boiled, drained</t>
  </si>
  <si>
    <t>F002275</t>
  </si>
  <si>
    <t>Carrot, mature, peeled, fresh, baked, no added fat</t>
  </si>
  <si>
    <t>F002274</t>
  </si>
  <si>
    <t>Carrot, mature, peeled, fresh, raw</t>
  </si>
  <si>
    <t>F002276</t>
  </si>
  <si>
    <t>Carrot, baby, baked, no added fat</t>
  </si>
  <si>
    <t>F002263</t>
  </si>
  <si>
    <t>Carrot, baby, peeled, fresh, boiled, drained</t>
  </si>
  <si>
    <t>F002265</t>
  </si>
  <si>
    <t>Carrot, baby, peeled, fresh, raw</t>
  </si>
  <si>
    <t>F002266</t>
  </si>
  <si>
    <t>Capsicum, red, fresh, fried, no added fat</t>
  </si>
  <si>
    <t>F002246</t>
  </si>
  <si>
    <t>Capsicum, red, fresh, raw</t>
  </si>
  <si>
    <t>F002247</t>
  </si>
  <si>
    <t>Capsicum, green, fresh, fried, no added fat</t>
  </si>
  <si>
    <t>F002238</t>
  </si>
  <si>
    <t>Capsicum, green, fresh, raw</t>
  </si>
  <si>
    <t>F002239</t>
  </si>
  <si>
    <t>Capers, pickled, canned, drained</t>
  </si>
  <si>
    <t>F002220</t>
  </si>
  <si>
    <t>Cabbage, white, boiled, drained</t>
  </si>
  <si>
    <t>F002014</t>
  </si>
  <si>
    <t>Cabbage, white, raw</t>
  </si>
  <si>
    <t>F002015</t>
  </si>
  <si>
    <t>Cabbage, savoy, boiled, drained</t>
  </si>
  <si>
    <t>F002009</t>
  </si>
  <si>
    <t>Cabbage, savoy, raw</t>
  </si>
  <si>
    <t>F002010</t>
  </si>
  <si>
    <t>Cabbage, red, boiled, drained</t>
  </si>
  <si>
    <t>F002003</t>
  </si>
  <si>
    <t>Cabbage, red, raw</t>
  </si>
  <si>
    <t>F002006</t>
  </si>
  <si>
    <t>Cabbage, mustard, boiled, drained</t>
  </si>
  <si>
    <t>F001997</t>
  </si>
  <si>
    <t>Cabbage, mustard, raw</t>
  </si>
  <si>
    <t>F001998</t>
  </si>
  <si>
    <t>Cabbage, Chinese flowering, boiled, drained</t>
  </si>
  <si>
    <t>F001988</t>
  </si>
  <si>
    <t>Cabbage, Chinese flowering, raw</t>
  </si>
  <si>
    <t>F001990</t>
  </si>
  <si>
    <t>Cabbage, Chinese, boiled, drained</t>
  </si>
  <si>
    <t>F001993</t>
  </si>
  <si>
    <t>Cabbage, Chinese, raw</t>
  </si>
  <si>
    <t>F001996</t>
  </si>
  <si>
    <t>Brussels sprout, fresh, boiled, drained</t>
  </si>
  <si>
    <t>F001913</t>
  </si>
  <si>
    <t>Brussels sprout, fresh, raw</t>
  </si>
  <si>
    <t>F001914</t>
  </si>
  <si>
    <t>Broccolini, fresh, boiled, drained</t>
  </si>
  <si>
    <t>F001908</t>
  </si>
  <si>
    <t>Broccolini, fresh, raw</t>
  </si>
  <si>
    <t>F001909</t>
  </si>
  <si>
    <t>Broccoli, fresh, baked, no added fat</t>
  </si>
  <si>
    <t>F001899</t>
  </si>
  <si>
    <t>Broccoli, fresh, boiled, drained</t>
  </si>
  <si>
    <t>F001900</t>
  </si>
  <si>
    <t>Broccoli, fresh, microwaved</t>
  </si>
  <si>
    <t>F001904</t>
  </si>
  <si>
    <t>Broccoli, fresh, raw</t>
  </si>
  <si>
    <t>F001905</t>
  </si>
  <si>
    <t>Bok choy, steamed</t>
  </si>
  <si>
    <t>F001302</t>
  </si>
  <si>
    <t>Bok choy, fried, no added fat</t>
  </si>
  <si>
    <t>F001300</t>
  </si>
  <si>
    <t>Bok choy, raw</t>
  </si>
  <si>
    <t>F001301</t>
  </si>
  <si>
    <t>Beetroot, canned in brine, drained</t>
  </si>
  <si>
    <t>F001010</t>
  </si>
  <si>
    <t>Beetroot, fresh, purple, peeled, boiled, drained</t>
  </si>
  <si>
    <t>F001014</t>
  </si>
  <si>
    <t>Beetroot, fresh, purple, peeled, baked, no added fat</t>
  </si>
  <si>
    <t>F001013</t>
  </si>
  <si>
    <t>Beetroot, fresh, purple, peeled, raw</t>
  </si>
  <si>
    <t>F001015</t>
  </si>
  <si>
    <t>Bean, green, frozen, boiled, drained</t>
  </si>
  <si>
    <t>F000434</t>
  </si>
  <si>
    <t>Bean, green, fresh, boiled, drained</t>
  </si>
  <si>
    <t>F000430</t>
  </si>
  <si>
    <t>Bean, green, fresh, raw</t>
  </si>
  <si>
    <t>F000431</t>
  </si>
  <si>
    <t>Bean, butter, fresh, boiled, drained</t>
  </si>
  <si>
    <t>F000421</t>
  </si>
  <si>
    <t>Bean, butter, fresh, raw</t>
  </si>
  <si>
    <t>F000422</t>
  </si>
  <si>
    <t>Bean, broad, fresh, boiled, drained</t>
  </si>
  <si>
    <t>F000418</t>
  </si>
  <si>
    <t>Bean, broad, fresh, raw</t>
  </si>
  <si>
    <t>F000419</t>
  </si>
  <si>
    <t>Basil, green, fresh, raw</t>
  </si>
  <si>
    <t>F000396</t>
  </si>
  <si>
    <t>Bamboo shoot, canned in water, heated, drained</t>
  </si>
  <si>
    <t>F000253</t>
  </si>
  <si>
    <t>Avocado, raw</t>
  </si>
  <si>
    <t>F000162</t>
  </si>
  <si>
    <t>Asparagus, canned in brine, drained</t>
  </si>
  <si>
    <t>F000149</t>
  </si>
  <si>
    <t>Asparagus, green, boiled, drained</t>
  </si>
  <si>
    <t>F000151</t>
  </si>
  <si>
    <t>Asparagus, green, raw</t>
  </si>
  <si>
    <t>F000155</t>
  </si>
  <si>
    <t>Artichoke heart, canned in brine, drained</t>
  </si>
  <si>
    <t>F000141</t>
  </si>
  <si>
    <t>Artichoke, jerusalem, peeled, boiled, drained</t>
  </si>
  <si>
    <t>F000145</t>
  </si>
  <si>
    <t>Artichoke, jerusalem, peeled, raw</t>
  </si>
  <si>
    <t>F000146</t>
  </si>
  <si>
    <t>Artichoke, globe, boiled, drained</t>
  </si>
  <si>
    <t>F000142</t>
  </si>
  <si>
    <t>Artichoke, globe, raw</t>
  </si>
  <si>
    <t>F000144</t>
  </si>
  <si>
    <t>Meringue, all flavours, commercial</t>
  </si>
  <si>
    <t>F005522</t>
  </si>
  <si>
    <t>Lolly, mint flavoured, sugar sweetened</t>
  </si>
  <si>
    <t>F005241</t>
  </si>
  <si>
    <t>Lolly, jelly varieties</t>
  </si>
  <si>
    <t>F005236</t>
  </si>
  <si>
    <t>Lolly, hard varieties</t>
  </si>
  <si>
    <t>F005235</t>
  </si>
  <si>
    <t>Liquorice, chocolate-coated</t>
  </si>
  <si>
    <t>F005215</t>
  </si>
  <si>
    <t>Liquorice, allsorts</t>
  </si>
  <si>
    <t>F005213</t>
  </si>
  <si>
    <t>Liquorice, black</t>
  </si>
  <si>
    <t>F005214</t>
  </si>
  <si>
    <t>Jelly, sugar sweetened, all flavours, prepared</t>
  </si>
  <si>
    <t>F004615</t>
  </si>
  <si>
    <t>Jelly crystals, sugar sweetened, all flavours</t>
  </si>
  <si>
    <t>F004611</t>
  </si>
  <si>
    <t>Caramels, soft &amp; hard</t>
  </si>
  <si>
    <t>F002257</t>
  </si>
  <si>
    <t>Syrup, maple, pure</t>
  </si>
  <si>
    <t>F009052</t>
  </si>
  <si>
    <t>Syrup, golden</t>
  </si>
  <si>
    <t>F009049</t>
  </si>
  <si>
    <t>Sugar, white, icing mixture</t>
  </si>
  <si>
    <t>F008981</t>
  </si>
  <si>
    <t>Sugar, white, icing</t>
  </si>
  <si>
    <t>F008980</t>
  </si>
  <si>
    <t>Sugar, white, granulated or lump</t>
  </si>
  <si>
    <t>F008976</t>
  </si>
  <si>
    <t>Sugar, raw</t>
  </si>
  <si>
    <t>F008973</t>
  </si>
  <si>
    <t>Sugar, brown</t>
  </si>
  <si>
    <t>F008969</t>
  </si>
  <si>
    <t>Honey</t>
  </si>
  <si>
    <t>27102</t>
  </si>
  <si>
    <t>F004380</t>
  </si>
  <si>
    <t>Glucose, liquid or syrup</t>
  </si>
  <si>
    <t>F004219</t>
  </si>
  <si>
    <t>Spread, hazelnut &amp; chocolate flavoured</t>
  </si>
  <si>
    <t>F008777</t>
  </si>
  <si>
    <t>Marmalade, orange</t>
  </si>
  <si>
    <t>F005421</t>
  </si>
  <si>
    <t>Jam, plum</t>
  </si>
  <si>
    <t>F004604</t>
  </si>
  <si>
    <t>Jam, stone fruit</t>
  </si>
  <si>
    <t>F004607</t>
  </si>
  <si>
    <t>Jam, berry</t>
  </si>
  <si>
    <t>F004600</t>
  </si>
  <si>
    <t>Chutney or relish, commercial</t>
  </si>
  <si>
    <t>F002953</t>
  </si>
  <si>
    <t>Confectionery, sultana, chocolate-coated</t>
  </si>
  <si>
    <t>F003118</t>
  </si>
  <si>
    <t>Confectionery, peanut, chocolate-coated</t>
  </si>
  <si>
    <t>F003114</t>
  </si>
  <si>
    <t>Confectionery, dried fruit &amp; nuts, chocolate-coated</t>
  </si>
  <si>
    <t>F003105</t>
  </si>
  <si>
    <t>Confectionery, chocolate centre, sugar-coated</t>
  </si>
  <si>
    <t>28103</t>
  </si>
  <si>
    <t>F003100</t>
  </si>
  <si>
    <t>Confectionery, almond, chocolate-coated</t>
  </si>
  <si>
    <t>F003097</t>
  </si>
  <si>
    <t>Chocolate, white</t>
  </si>
  <si>
    <t>F002946</t>
  </si>
  <si>
    <t>Chocolate, milk, with nuts</t>
  </si>
  <si>
    <t>F002939</t>
  </si>
  <si>
    <t>Chocolate, milk, with dried fruit &amp; nuts</t>
  </si>
  <si>
    <t>F002937</t>
  </si>
  <si>
    <t>Chocolate, milk, fondant or caramel filled</t>
  </si>
  <si>
    <t>F002934</t>
  </si>
  <si>
    <t>Chocolate, milk</t>
  </si>
  <si>
    <t>F002929</t>
  </si>
  <si>
    <t>Chocolate, dark, no added sugar</t>
  </si>
  <si>
    <t>281</t>
  </si>
  <si>
    <t>F009837</t>
  </si>
  <si>
    <t>Chocolate, dark, high cocoa solids</t>
  </si>
  <si>
    <t>F002921</t>
  </si>
  <si>
    <t>Chocolate, compound, cooking</t>
  </si>
  <si>
    <t>F002916</t>
  </si>
  <si>
    <t>Bar, nougat &amp; caramel centre, milk chocolate-coated</t>
  </si>
  <si>
    <t>F000348</t>
  </si>
  <si>
    <t>Bar, honeycomb centre, milk chocolate-coated</t>
  </si>
  <si>
    <t>F000296</t>
  </si>
  <si>
    <t>Bar, coconut cream centre, milk chocolate-coated</t>
  </si>
  <si>
    <t>F000285</t>
  </si>
  <si>
    <t>Bar, cherry &amp; coconut centre, dark chocolate-coated</t>
  </si>
  <si>
    <t>F000279</t>
  </si>
  <si>
    <t>Soup, vegetable &amp; noodle, instant dry mix</t>
  </si>
  <si>
    <t>F008661</t>
  </si>
  <si>
    <t>Soup, vegetable, instant dry mix</t>
  </si>
  <si>
    <t>F008670</t>
  </si>
  <si>
    <t>Soup, cream variety, instant dry mix</t>
  </si>
  <si>
    <t>F008571</t>
  </si>
  <si>
    <t>Soup, chicken &amp; noodle, cup of soup, prepared from instant dry mix with water</t>
  </si>
  <si>
    <t>F008513</t>
  </si>
  <si>
    <t>Soup, broth style, with meat &amp; noodles, instant dry mix</t>
  </si>
  <si>
    <t>F008508</t>
  </si>
  <si>
    <t>Soup, broth style, with meat, instant dry mix</t>
  </si>
  <si>
    <t>F008509</t>
  </si>
  <si>
    <t>Taco shell, from corn flour, plain</t>
  </si>
  <si>
    <t>F009073</t>
  </si>
  <si>
    <t>Potato straws, French fries, plain</t>
  </si>
  <si>
    <t>F007204</t>
  </si>
  <si>
    <t>Vegetable crisps or chips, sweet potato &amp; taro, flavoured</t>
  </si>
  <si>
    <t>24102</t>
  </si>
  <si>
    <t>F009836</t>
  </si>
  <si>
    <t>Potato crisps or chips, reformed, salted</t>
  </si>
  <si>
    <t>F007198</t>
  </si>
  <si>
    <t>Potato crisps or chips, flavoured (other than salt &amp; vinegar)</t>
  </si>
  <si>
    <t>F007189</t>
  </si>
  <si>
    <t>Potato crisps or chips, salt &amp; vinegar flavoured</t>
  </si>
  <si>
    <t>F007201</t>
  </si>
  <si>
    <t>Potato crisps or chips, plain, salted</t>
  </si>
  <si>
    <t>F007193</t>
  </si>
  <si>
    <t>Popcorn, commercial, butter flavoured, salted</t>
  </si>
  <si>
    <t>F006844</t>
  </si>
  <si>
    <t>Noodle snack, wheat, flavoured, dry</t>
  </si>
  <si>
    <t>26401</t>
  </si>
  <si>
    <t>F006030</t>
  </si>
  <si>
    <t>Snack, grain based, extruded, flavoured</t>
  </si>
  <si>
    <t>26301</t>
  </si>
  <si>
    <t>F004248</t>
  </si>
  <si>
    <t>Extruded snack, cheese flavoured</t>
  </si>
  <si>
    <t>F003802</t>
  </si>
  <si>
    <t>Corn chips, plain, toasted, salted</t>
  </si>
  <si>
    <t>F003198</t>
  </si>
  <si>
    <t>Bar, snack, fruit filled, baked</t>
  </si>
  <si>
    <t>F000368</t>
  </si>
  <si>
    <t>Bar, muesli, plain or with dried fruit, yoghurt-coated</t>
  </si>
  <si>
    <t>F000339</t>
  </si>
  <si>
    <t>Bar, muesli, plain or with dried fruit, chocolate-coated</t>
  </si>
  <si>
    <t>F000337</t>
  </si>
  <si>
    <t>Bar, snack, with &gt;35% nuts, added protein</t>
  </si>
  <si>
    <t>28301</t>
  </si>
  <si>
    <t>F009802</t>
  </si>
  <si>
    <t>Bar, snack, with &gt;55% nuts</t>
  </si>
  <si>
    <t>28202</t>
  </si>
  <si>
    <t>F009801</t>
  </si>
  <si>
    <t>Bar, muesli, with nuts</t>
  </si>
  <si>
    <t>F000344</t>
  </si>
  <si>
    <t>Ball, snack, date based</t>
  </si>
  <si>
    <t>F009804</t>
  </si>
  <si>
    <t>Bar, muesli, plain or with dried fruit</t>
  </si>
  <si>
    <t>F000333</t>
  </si>
  <si>
    <t>Tuna, flavoured, canned in oil, drained</t>
  </si>
  <si>
    <t>F009293</t>
  </si>
  <si>
    <t>Bar, snack, oat based, baked</t>
  </si>
  <si>
    <t>F009803</t>
  </si>
  <si>
    <t>Tuna, canned in brine, drained</t>
  </si>
  <si>
    <t>F009285</t>
  </si>
  <si>
    <t>Salmon, smoked, sliced</t>
  </si>
  <si>
    <t>F007864</t>
  </si>
  <si>
    <t>Salmon, red, canned in brine, drained</t>
  </si>
  <si>
    <t>F007860</t>
  </si>
  <si>
    <t>Salmon, flavoured, canned, undrained</t>
  </si>
  <si>
    <t>F007847</t>
  </si>
  <si>
    <t>Salmon, pink, canned in brine, drained</t>
  </si>
  <si>
    <t>F007853</t>
  </si>
  <si>
    <t>Fish finger, crumbed, purchased frozen, grilled, no added fat</t>
  </si>
  <si>
    <t>F003896</t>
  </si>
  <si>
    <t>Fish finger, crumbed, purchased frozen, raw</t>
  </si>
  <si>
    <t>F003897</t>
  </si>
  <si>
    <t>Cod or hake, smoked, steamed</t>
  </si>
  <si>
    <t>F003003</t>
  </si>
  <si>
    <t>Cod, smoked, raw</t>
  </si>
  <si>
    <t>F003009</t>
  </si>
  <si>
    <t>Anchovy, canned in oil, drained</t>
  </si>
  <si>
    <t>F000074</t>
  </si>
  <si>
    <t>Squid or calamari, fried, no added fat</t>
  </si>
  <si>
    <t>F008825</t>
  </si>
  <si>
    <t>Squid or calamari, raw</t>
  </si>
  <si>
    <t>F008828</t>
  </si>
  <si>
    <t>Scallop, fried, no added fat</t>
  </si>
  <si>
    <t>F008165</t>
  </si>
  <si>
    <t>Scallop, raw</t>
  </si>
  <si>
    <t>F008166</t>
  </si>
  <si>
    <t>Prawn, flesh, cooked from raw, no added fat</t>
  </si>
  <si>
    <t>F007432</t>
  </si>
  <si>
    <t>Prawn, flesh, raw (green)</t>
  </si>
  <si>
    <t>F007433</t>
  </si>
  <si>
    <t>Prawn, Western king, wild, flesh, raw</t>
  </si>
  <si>
    <t>F007454</t>
  </si>
  <si>
    <t>Prawn, school, wild, flesh, raw</t>
  </si>
  <si>
    <t>F007451</t>
  </si>
  <si>
    <t>Prawn, endeavour, wild, flesh, raw</t>
  </si>
  <si>
    <t>F007431</t>
  </si>
  <si>
    <t>Prawn, black tiger, aquacultured, purchased cooked</t>
  </si>
  <si>
    <t>F007423</t>
  </si>
  <si>
    <t>Prawn, brown tiger, wild, flesh, raw</t>
  </si>
  <si>
    <t>F007424</t>
  </si>
  <si>
    <t>Prawn, banana, aquacultured, purchased cooked</t>
  </si>
  <si>
    <t>F007421</t>
  </si>
  <si>
    <t>Prawn, banana, wild, flesh, raw</t>
  </si>
  <si>
    <t>F007422</t>
  </si>
  <si>
    <t>Oyster, aquacultured, raw</t>
  </si>
  <si>
    <t>F006285</t>
  </si>
  <si>
    <t>Oyster, Sydney rock, aquacultured, raw</t>
  </si>
  <si>
    <t>F006291</t>
  </si>
  <si>
    <t>Oyster, Pacific, aquacultured, raw</t>
  </si>
  <si>
    <t>F006289</t>
  </si>
  <si>
    <t>Oyster, native, aquacultured, raw</t>
  </si>
  <si>
    <t>F006288</t>
  </si>
  <si>
    <t>Octopus, boiled, no added fat</t>
  </si>
  <si>
    <t>F006146</t>
  </si>
  <si>
    <t>Octopus, raw</t>
  </si>
  <si>
    <t>F006150</t>
  </si>
  <si>
    <t>Mussel, blue, steamed</t>
  </si>
  <si>
    <t>F005968</t>
  </si>
  <si>
    <t>Lobster, southern rock, wild, flesh, purchased steamed or boiled</t>
  </si>
  <si>
    <t>F005227</t>
  </si>
  <si>
    <t>Lobster, southern rock, wild, flesh, raw</t>
  </si>
  <si>
    <t>F005228</t>
  </si>
  <si>
    <t>Crab, flesh, purchased steamed or boiled</t>
  </si>
  <si>
    <t>F003243</t>
  </si>
  <si>
    <t>Abalone, brown lip, wild, raw</t>
  </si>
  <si>
    <t>F000004</t>
  </si>
  <si>
    <t>Abalone, green lip, wild, raw</t>
  </si>
  <si>
    <t>F000006</t>
  </si>
  <si>
    <t>Abalone, green lip, aquacultured, raw</t>
  </si>
  <si>
    <t>F000005</t>
  </si>
  <si>
    <t>Abalone, black lip, wild, raw</t>
  </si>
  <si>
    <t>F000003</t>
  </si>
  <si>
    <t>Abalone, black lip, aquacultured, raw</t>
  </si>
  <si>
    <t>F000002</t>
  </si>
  <si>
    <t>Fish, battered or crumbed, from takeaway outlet, deep fried, blended frying fat, ready to eat</t>
  </si>
  <si>
    <t>F003907</t>
  </si>
  <si>
    <t>Fish, white flesh, crumbed, packaged frozen, baked, no added fat</t>
  </si>
  <si>
    <t>F003954</t>
  </si>
  <si>
    <t>Fish, white flesh, battered, packaged frozen, baked, no added fat</t>
  </si>
  <si>
    <t>F003950</t>
  </si>
  <si>
    <t>Fish, eel, raw</t>
  </si>
  <si>
    <t>F003920</t>
  </si>
  <si>
    <t>Whiting, King George, flesh, steamed, no added fat</t>
  </si>
  <si>
    <t>F009561</t>
  </si>
  <si>
    <t>Whiting, King George, flesh, baked, no added fat</t>
  </si>
  <si>
    <t>F009557</t>
  </si>
  <si>
    <t>Whiting, King George, flesh, raw</t>
  </si>
  <si>
    <t>F009560</t>
  </si>
  <si>
    <t>Tuna, yellowfin, flesh, steamed, no added fat</t>
  </si>
  <si>
    <t>F009304</t>
  </si>
  <si>
    <t>Tuna, yellowfin, flesh, baked, no added fat</t>
  </si>
  <si>
    <t>F009302</t>
  </si>
  <si>
    <t>Tuna, yellowfin, flesh, raw</t>
  </si>
  <si>
    <t>F009303</t>
  </si>
  <si>
    <t>Trout, rainbow, aquacultured, steamed, no added fat</t>
  </si>
  <si>
    <t>F009273</t>
  </si>
  <si>
    <t>Trout, rainbow, aquacultured, baked, no added fat</t>
  </si>
  <si>
    <t>F009270</t>
  </si>
  <si>
    <t>Trout, rainbow, aquacultured, raw</t>
  </si>
  <si>
    <t>F009271</t>
  </si>
  <si>
    <t>Trout, ocean, aquacultured, fillet, without skin, steamed, no added fat</t>
  </si>
  <si>
    <t>F009269</t>
  </si>
  <si>
    <t>Trout, ocean, aquacultured, fillet, without skin, baked, no added fat</t>
  </si>
  <si>
    <t>F009267</t>
  </si>
  <si>
    <t>Trout, ocean, aquacultured, fillet, without skin, raw</t>
  </si>
  <si>
    <t>F009268</t>
  </si>
  <si>
    <t>Tilapia, fillet, steamed, no added fat</t>
  </si>
  <si>
    <t>F009164</t>
  </si>
  <si>
    <t>Tilapia, fillet, baked, no added fat</t>
  </si>
  <si>
    <t>F009161</t>
  </si>
  <si>
    <t>Tilapia, fillet, raw</t>
  </si>
  <si>
    <t>F009163</t>
  </si>
  <si>
    <t>Snapper, fillet, steamed, no added fat</t>
  </si>
  <si>
    <t>F008360</t>
  </si>
  <si>
    <t>Snapper, fillet, baked, no added fat</t>
  </si>
  <si>
    <t>F008358</t>
  </si>
  <si>
    <t>Snapper, fillet, raw</t>
  </si>
  <si>
    <t>F008359</t>
  </si>
  <si>
    <t>Silver perch, aquacultured, steamed, no added fat</t>
  </si>
  <si>
    <t>F008264</t>
  </si>
  <si>
    <t>Silver perch, aquacultured, baked, no added fat</t>
  </si>
  <si>
    <t>F008258</t>
  </si>
  <si>
    <t>Silver perch, aquacultured, raw</t>
  </si>
  <si>
    <t>F008263</t>
  </si>
  <si>
    <t>Shark, battered, deep-fried, takeaway outlet</t>
  </si>
  <si>
    <t>F008233</t>
  </si>
  <si>
    <t>Shark, fillet, without skin, steamed, no added fat</t>
  </si>
  <si>
    <t>F008238</t>
  </si>
  <si>
    <t>Shark, fillet, without skin, baked, no added fat</t>
  </si>
  <si>
    <t>F008236</t>
  </si>
  <si>
    <t>Shark, fillet, without skin, raw</t>
  </si>
  <si>
    <t>F008237</t>
  </si>
  <si>
    <t>Sprat, blue, wild caught, flesh, skin &amp; bones, fried, no added fat</t>
  </si>
  <si>
    <t>F008774</t>
  </si>
  <si>
    <t>Sprat, blue, wild caught, flesh, skin &amp; bones, raw</t>
  </si>
  <si>
    <t>F008775</t>
  </si>
  <si>
    <t>Sardine, Australian, whole, fried, no added fat</t>
  </si>
  <si>
    <t>F007972</t>
  </si>
  <si>
    <t>Sardine, Australian, whole, raw</t>
  </si>
  <si>
    <t>F007973</t>
  </si>
  <si>
    <t>Salmon, Pacific King, fillet, steamed, no added fat</t>
  </si>
  <si>
    <t>F007850</t>
  </si>
  <si>
    <t>Salmon, Pacific King, fillet, skinless, grilled, no added fat</t>
  </si>
  <si>
    <t>F007848</t>
  </si>
  <si>
    <t>Salmon, Pacific King, fillet, skinless, raw</t>
  </si>
  <si>
    <t>F007849</t>
  </si>
  <si>
    <t>Salmon, Atlantic, fillet, steamed, no added fat</t>
  </si>
  <si>
    <t>F007828</t>
  </si>
  <si>
    <t>Salmon, Atlantic, fillet, grilled, no added fat</t>
  </si>
  <si>
    <t>F007826</t>
  </si>
  <si>
    <t>Salmon, Atlantic, fillet, raw</t>
  </si>
  <si>
    <t>F007827</t>
  </si>
  <si>
    <t>Mulloway, flesh, steamed, no added fat</t>
  </si>
  <si>
    <t>F005932</t>
  </si>
  <si>
    <t>Mulloway, flesh, baked, no added fat</t>
  </si>
  <si>
    <t>F005926</t>
  </si>
  <si>
    <t>Mulloway, flesh, raw</t>
  </si>
  <si>
    <t>F005930</t>
  </si>
  <si>
    <t>Mullet, yelloweye, fillet, steamed, no added fat</t>
  </si>
  <si>
    <t>F005923</t>
  </si>
  <si>
    <t>Mullet, yelloweye, fillet, baked, no added fat</t>
  </si>
  <si>
    <t>F005921</t>
  </si>
  <si>
    <t>Mullet, yelloweye, fillet, raw</t>
  </si>
  <si>
    <t>F005922</t>
  </si>
  <si>
    <t>Morwong, fillet, steamed, no added fat</t>
  </si>
  <si>
    <t>F005825</t>
  </si>
  <si>
    <t>Morwong, fillet, grilled, no added fat</t>
  </si>
  <si>
    <t>F005823</t>
  </si>
  <si>
    <t>Morwong, fillet, raw</t>
  </si>
  <si>
    <t>F005824</t>
  </si>
  <si>
    <t>Milkfish, aquacultured, flesh, steamed, no added fat</t>
  </si>
  <si>
    <t>F005660</t>
  </si>
  <si>
    <t>Milkfish, aquacultured, flesh, grilled, no added fat</t>
  </si>
  <si>
    <t>F005658</t>
  </si>
  <si>
    <t>Milkfish, aquacultured, flesh, raw</t>
  </si>
  <si>
    <t>F005659</t>
  </si>
  <si>
    <t>Mackerel, steamed, no added fat</t>
  </si>
  <si>
    <t>F005270</t>
  </si>
  <si>
    <t>Mackerel, grilled, no added fat</t>
  </si>
  <si>
    <t>F005267</t>
  </si>
  <si>
    <t>Mackerel, raw</t>
  </si>
  <si>
    <t>F005268</t>
  </si>
  <si>
    <t>Kingfish, yellowtail, aquacultured, fillet, with skin, steamed, no added fat</t>
  </si>
  <si>
    <t>F004812</t>
  </si>
  <si>
    <t>Kingfish, yellowtail, aquacultured, fillet, with skin, grilled, no added fat</t>
  </si>
  <si>
    <t>F004810</t>
  </si>
  <si>
    <t>Kingfish, yellowtail, aquacultured, fillet, with skin, raw</t>
  </si>
  <si>
    <t>F004811</t>
  </si>
  <si>
    <t>Gemfish, flesh, steamed, no added fat</t>
  </si>
  <si>
    <t>F004203</t>
  </si>
  <si>
    <t>Gemfish, flesh, baked, no added fat</t>
  </si>
  <si>
    <t>F004201</t>
  </si>
  <si>
    <t>Gemfish, flesh, raw</t>
  </si>
  <si>
    <t>F004202</t>
  </si>
  <si>
    <t>Flathead, flesh, steamed, no added fat</t>
  </si>
  <si>
    <t>F003974</t>
  </si>
  <si>
    <t>Flathead, flesh, baked, no added fat</t>
  </si>
  <si>
    <t>F003970</t>
  </si>
  <si>
    <t>Flathead, flesh, raw</t>
  </si>
  <si>
    <t>F003973</t>
  </si>
  <si>
    <t>Bream, fillet, steamed, no added fat</t>
  </si>
  <si>
    <t>F001885</t>
  </si>
  <si>
    <t>Bream, fillet, baked, no added fat</t>
  </si>
  <si>
    <t>F001881</t>
  </si>
  <si>
    <t>Bream, fillet, raw</t>
  </si>
  <si>
    <t>F001884</t>
  </si>
  <si>
    <t>Blue grenadier, flesh, steamed, no added fat</t>
  </si>
  <si>
    <t>F001278</t>
  </si>
  <si>
    <t>Blue grenadier, flesh, baked, no added fat</t>
  </si>
  <si>
    <t>F001276</t>
  </si>
  <si>
    <t>Blue grenadier, flesh, raw</t>
  </si>
  <si>
    <t>F001277</t>
  </si>
  <si>
    <t>Bassa (basa), fillet, steamed, no added fat</t>
  </si>
  <si>
    <t>F000403</t>
  </si>
  <si>
    <t>Bassa (basa), fillet, baked, no added fat</t>
  </si>
  <si>
    <t>F000401</t>
  </si>
  <si>
    <t>Bassa, fillet, raw</t>
  </si>
  <si>
    <t>F000402</t>
  </si>
  <si>
    <t>Barramundi, aquacultured, fillet, steamed with no added fat</t>
  </si>
  <si>
    <t>F000387</t>
  </si>
  <si>
    <t>Barramundi, aquacultured, fillet, grilled, no added fat</t>
  </si>
  <si>
    <t>F000385</t>
  </si>
  <si>
    <t>Barramundi, aquacultured, fillet, raw</t>
  </si>
  <si>
    <t>F000386</t>
  </si>
  <si>
    <t>Wattle seed (acacia), ground</t>
  </si>
  <si>
    <t>F009533</t>
  </si>
  <si>
    <t>Tahini, sesame seed pulp</t>
  </si>
  <si>
    <t>F009076</t>
  </si>
  <si>
    <t>Seed, sunflower</t>
  </si>
  <si>
    <t>22101</t>
  </si>
  <si>
    <t>F008215</t>
  </si>
  <si>
    <t>Seed, pumpkin, hulled &amp; dried</t>
  </si>
  <si>
    <t>F008212</t>
  </si>
  <si>
    <t>Seed, poppy</t>
  </si>
  <si>
    <t>F008211</t>
  </si>
  <si>
    <t>Seed, linseed or flaxseed</t>
  </si>
  <si>
    <t>F008210</t>
  </si>
  <si>
    <t>Seed, chia, dried</t>
  </si>
  <si>
    <t>F008209</t>
  </si>
  <si>
    <t>Psyllium, uncooked</t>
  </si>
  <si>
    <t>F007502</t>
  </si>
  <si>
    <t>Nut, walnut, raw, unsalted</t>
  </si>
  <si>
    <t>F006116</t>
  </si>
  <si>
    <t>Nut, pistachio, raw, unsalted</t>
  </si>
  <si>
    <t>F006113</t>
  </si>
  <si>
    <t>Nut, pine, raw, unsalted</t>
  </si>
  <si>
    <t>F006112</t>
  </si>
  <si>
    <t>Nut, pecan, raw, unsalted</t>
  </si>
  <si>
    <t>F006111</t>
  </si>
  <si>
    <t>Nut, peanut, without skin, roasted, with oil, unsalted</t>
  </si>
  <si>
    <t>F006110</t>
  </si>
  <si>
    <t>Nut, peanut, without skin, roasted, with oil, salted</t>
  </si>
  <si>
    <t>F006109</t>
  </si>
  <si>
    <t>Nut, peanut, with skin, roasted, with oil, salted</t>
  </si>
  <si>
    <t>F006108</t>
  </si>
  <si>
    <t>Nut, peanut, with skin, raw, unsalted</t>
  </si>
  <si>
    <t>F006107</t>
  </si>
  <si>
    <t>Nut, macadamia, raw, unsalted</t>
  </si>
  <si>
    <t>F006099</t>
  </si>
  <si>
    <t>Nut, hazelnut, raw, unsalted</t>
  </si>
  <si>
    <t>F006098</t>
  </si>
  <si>
    <t>Nut, chestnut, roasted, unsalted</t>
  </si>
  <si>
    <t>F006096</t>
  </si>
  <si>
    <t>Nut, chestnut, raw, unsalted</t>
  </si>
  <si>
    <t>F006095</t>
  </si>
  <si>
    <t>Nut, cashew, roasted, salted</t>
  </si>
  <si>
    <t>F006090</t>
  </si>
  <si>
    <t>Nut, cashew, roasted, unsalted</t>
  </si>
  <si>
    <t>22204</t>
  </si>
  <si>
    <t>F006092</t>
  </si>
  <si>
    <t>Nut, cashew, raw, unsalted</t>
  </si>
  <si>
    <t>F006088</t>
  </si>
  <si>
    <t>Nut, brazil, raw or blanched, unsalted</t>
  </si>
  <si>
    <t>F006087</t>
  </si>
  <si>
    <t>Nut, almond meal</t>
  </si>
  <si>
    <t>F006077</t>
  </si>
  <si>
    <t>Nut, almond, with skin, roasted, unsalted</t>
  </si>
  <si>
    <t>F006082</t>
  </si>
  <si>
    <t>Nut, almond, with skin, raw, unsalted</t>
  </si>
  <si>
    <t>F006081</t>
  </si>
  <si>
    <t>Coconut, milk, canned, reduced fat</t>
  </si>
  <si>
    <t>F002990</t>
  </si>
  <si>
    <t>Coconut, milk, canned, regular fat</t>
  </si>
  <si>
    <t>F002991</t>
  </si>
  <si>
    <t>Coconut, cream, regular fat</t>
  </si>
  <si>
    <t>F002982</t>
  </si>
  <si>
    <t>Coconut, grated &amp; desiccated</t>
  </si>
  <si>
    <t>F002987</t>
  </si>
  <si>
    <t>Coconut, fresh, young or immature, water or juice</t>
  </si>
  <si>
    <t>F002986</t>
  </si>
  <si>
    <t>Coconut, fresh, mature, water or juice</t>
  </si>
  <si>
    <t>F002984</t>
  </si>
  <si>
    <t>Coconut, fresh, young or immature, flesh</t>
  </si>
  <si>
    <t>F002985</t>
  </si>
  <si>
    <t>Coconut, fresh, mature fruit, flesh</t>
  </si>
  <si>
    <t>F002983</t>
  </si>
  <si>
    <t>Steak &amp; vegetables, canned</t>
  </si>
  <si>
    <t>F009452</t>
  </si>
  <si>
    <t>Sausages &amp; vegetables, canned</t>
  </si>
  <si>
    <t>F009450</t>
  </si>
  <si>
    <t>Spam, canned</t>
  </si>
  <si>
    <t>F008740</t>
  </si>
  <si>
    <t>Sausage, pork, fried, no added fat</t>
  </si>
  <si>
    <t>F008143</t>
  </si>
  <si>
    <t>Sausage, lamb, flavoured, fried, no added fat</t>
  </si>
  <si>
    <t>F008136</t>
  </si>
  <si>
    <t>Sausage, lamb, plain, fried, no added fat</t>
  </si>
  <si>
    <t>F008137</t>
  </si>
  <si>
    <t>Sausage, chorizo, fried, no added fat</t>
  </si>
  <si>
    <t>F008125</t>
  </si>
  <si>
    <t>Sausage, chorizo, uncooked</t>
  </si>
  <si>
    <t>F008126</t>
  </si>
  <si>
    <t>Sausage, chicken, flavoured, fried, no added fat</t>
  </si>
  <si>
    <t>F008116</t>
  </si>
  <si>
    <t>Sausage, chicken, plain, fried, no added fat</t>
  </si>
  <si>
    <t>F008119</t>
  </si>
  <si>
    <t>Sausage, beef, grilled, no added fat</t>
  </si>
  <si>
    <t>F008107</t>
  </si>
  <si>
    <t>Sausage, beef, fried, no added fat</t>
  </si>
  <si>
    <t>F008106</t>
  </si>
  <si>
    <t>Sausage, beef, raw</t>
  </si>
  <si>
    <t>F008112</t>
  </si>
  <si>
    <t>Salami, all varieties, raw</t>
  </si>
  <si>
    <t>18603</t>
  </si>
  <si>
    <t>F007818</t>
  </si>
  <si>
    <t>Salami, pepperoni</t>
  </si>
  <si>
    <t>F007819</t>
  </si>
  <si>
    <t>Salami, milano</t>
  </si>
  <si>
    <t>F007817</t>
  </si>
  <si>
    <t>Salami, mettwurst</t>
  </si>
  <si>
    <t>F007816</t>
  </si>
  <si>
    <t>Salami, hungarian</t>
  </si>
  <si>
    <t>F007815</t>
  </si>
  <si>
    <t>Salami, danish</t>
  </si>
  <si>
    <t>F007814</t>
  </si>
  <si>
    <t>Prosciutto</t>
  </si>
  <si>
    <t>F007459</t>
  </si>
  <si>
    <t>Ham, leg, lean</t>
  </si>
  <si>
    <t>F004299</t>
  </si>
  <si>
    <t>Frankfurt, cooked</t>
  </si>
  <si>
    <t>F004025</t>
  </si>
  <si>
    <t>Chicken, processed luncheon meat, low or reduced fat</t>
  </si>
  <si>
    <t>F002756</t>
  </si>
  <si>
    <t>Braised steak &amp; onions, canned</t>
  </si>
  <si>
    <t>F001322</t>
  </si>
  <si>
    <t>Beef, corned, canned</t>
  </si>
  <si>
    <t>F000544</t>
  </si>
  <si>
    <t>Bacon, shortcut, as purchased without rind, fried, no added fat</t>
  </si>
  <si>
    <t>F000231</t>
  </si>
  <si>
    <t>Bacon, middle rasher, separable fat, fried, no added fat</t>
  </si>
  <si>
    <t>F000223</t>
  </si>
  <si>
    <t>Bacon, middle rasher, untrimmed, raw</t>
  </si>
  <si>
    <t>F000228</t>
  </si>
  <si>
    <t>Bacon, middle rasher, separable lean, fried, no added fat</t>
  </si>
  <si>
    <t>F000224</t>
  </si>
  <si>
    <t>Lamb, liver, grilled, no added fat</t>
  </si>
  <si>
    <t>F005021</t>
  </si>
  <si>
    <t>Chicken, liver, fried, added butter</t>
  </si>
  <si>
    <t>F002708</t>
  </si>
  <si>
    <t>Chicken, liver, raw</t>
  </si>
  <si>
    <t>F002709</t>
  </si>
  <si>
    <t>Rabbit, flesh, casseroled, no added fat</t>
  </si>
  <si>
    <t>F007602</t>
  </si>
  <si>
    <t>Rabbit, farmed, whole, raw</t>
  </si>
  <si>
    <t>F007601</t>
  </si>
  <si>
    <t>Pigeon (squab), whole, raw</t>
  </si>
  <si>
    <t>F006698</t>
  </si>
  <si>
    <t>Ostrich, moon steak, raw</t>
  </si>
  <si>
    <t>F006283</t>
  </si>
  <si>
    <t>Ostrich, fan fillet, raw</t>
  </si>
  <si>
    <t>F006282</t>
  </si>
  <si>
    <t>Kangaroo, rump, raw</t>
  </si>
  <si>
    <t>18201</t>
  </si>
  <si>
    <t>F004790</t>
  </si>
  <si>
    <t>Kangaroo, rump, baked, no added fat</t>
  </si>
  <si>
    <t>F004789</t>
  </si>
  <si>
    <t>Kangaroo, loin fillet, grilled, no added fat</t>
  </si>
  <si>
    <t>F004786</t>
  </si>
  <si>
    <t>Kangaroo, loin fillet, raw</t>
  </si>
  <si>
    <t>F004787</t>
  </si>
  <si>
    <t>Kangaroo, tail, cooked, no added fat</t>
  </si>
  <si>
    <t>F004792</t>
  </si>
  <si>
    <t>Kangaroo, tail, raw</t>
  </si>
  <si>
    <t>F004793</t>
  </si>
  <si>
    <t>Kangaroo, steak, as purchased, fried, no added fat</t>
  </si>
  <si>
    <t>18011</t>
  </si>
  <si>
    <t>F009815</t>
  </si>
  <si>
    <t>Kangaroo, steak, as purchased, raw</t>
  </si>
  <si>
    <t>F009791</t>
  </si>
  <si>
    <t>Emu, fan fillet, raw</t>
  </si>
  <si>
    <t>18303</t>
  </si>
  <si>
    <t>F003776</t>
  </si>
  <si>
    <t>Emu, steak, as purchased, fried, no added fat</t>
  </si>
  <si>
    <t>183</t>
  </si>
  <si>
    <t>F003778</t>
  </si>
  <si>
    <t>Emu, steak, as purchased, raw</t>
  </si>
  <si>
    <t>F003779</t>
  </si>
  <si>
    <t>Crocodile, tail fillet, raw</t>
  </si>
  <si>
    <t>34101</t>
  </si>
  <si>
    <t>F003301</t>
  </si>
  <si>
    <t>Crocodile, back leg, raw</t>
  </si>
  <si>
    <t>F003299</t>
  </si>
  <si>
    <t>Crocodile, steak, as purchased, fried, no added fat</t>
  </si>
  <si>
    <t>F009817</t>
  </si>
  <si>
    <t>Crocodile, steak, as purchased, raw</t>
  </si>
  <si>
    <t>F009793</t>
  </si>
  <si>
    <t>Camel, rump, raw</t>
  </si>
  <si>
    <t>18202</t>
  </si>
  <si>
    <t>F002206</t>
  </si>
  <si>
    <t>Camel, cube roll, raw</t>
  </si>
  <si>
    <t>F002205</t>
  </si>
  <si>
    <t>Camel, steak, as purchased, fried, no added fat</t>
  </si>
  <si>
    <t>F009829</t>
  </si>
  <si>
    <t>Camel, steak, as purchased, raw</t>
  </si>
  <si>
    <t>F009789</t>
  </si>
  <si>
    <t>Buffalo, riverine, topside, raw</t>
  </si>
  <si>
    <t>F001921</t>
  </si>
  <si>
    <t>Buffalo, riverine, cube roll, raw</t>
  </si>
  <si>
    <t>F001920</t>
  </si>
  <si>
    <t>Buffalo, swamp, topside, raw</t>
  </si>
  <si>
    <t>F001923</t>
  </si>
  <si>
    <t>Buffalo, swamp, cube roll, raw</t>
  </si>
  <si>
    <t>F001922</t>
  </si>
  <si>
    <t>Quail, lean flesh &amp; skin, baked, no added fat</t>
  </si>
  <si>
    <t>F007569</t>
  </si>
  <si>
    <t>Quail, lean flesh &amp; skin, raw</t>
  </si>
  <si>
    <t>F007570</t>
  </si>
  <si>
    <t>Duck, lean flesh, skin &amp; fat, baked, no added fat</t>
  </si>
  <si>
    <t>F003633</t>
  </si>
  <si>
    <t>Duck, lean flesh, skin &amp; fat, raw</t>
  </si>
  <si>
    <t>F003634</t>
  </si>
  <si>
    <t>Duck, skin &amp; fat, baked, no added fat</t>
  </si>
  <si>
    <t>F003641</t>
  </si>
  <si>
    <t>Duck, skin &amp; fat, raw</t>
  </si>
  <si>
    <t>F003642</t>
  </si>
  <si>
    <t>Duck, lean flesh, baked, no added fat</t>
  </si>
  <si>
    <t>F003631</t>
  </si>
  <si>
    <t>Duck, breast, lean, fried, no added fat</t>
  </si>
  <si>
    <t xml:space="preserve">18302 </t>
  </si>
  <si>
    <t>F009819</t>
  </si>
  <si>
    <t>Duck, breast, lean, raw</t>
  </si>
  <si>
    <t>18302</t>
  </si>
  <si>
    <t>F009805</t>
  </si>
  <si>
    <t>Duck, lean flesh, raw</t>
  </si>
  <si>
    <t>F003632</t>
  </si>
  <si>
    <t>Turkey, hindquarter, lean flesh, skin &amp; fat, baked, no added fat</t>
  </si>
  <si>
    <t>F009321</t>
  </si>
  <si>
    <t>Turkey, hindquarter, lean flesh, skin &amp; fat, raw</t>
  </si>
  <si>
    <t>F009322</t>
  </si>
  <si>
    <t>Turkey, hindquarter, lean flesh, baked, no added fat</t>
  </si>
  <si>
    <t>F009319</t>
  </si>
  <si>
    <t>Turkey, hindquarter, lean flesh, raw</t>
  </si>
  <si>
    <t>F009320</t>
  </si>
  <si>
    <t>Turkey, breast, lean flesh, skin &amp; fat, baked, no added fat</t>
  </si>
  <si>
    <t>F009308</t>
  </si>
  <si>
    <t>Turkey, breast, lean flesh, skin &amp; fat, raw</t>
  </si>
  <si>
    <t>F009309</t>
  </si>
  <si>
    <t>Turkey, breast, lean flesh, baked, no added fat</t>
  </si>
  <si>
    <t>F009306</t>
  </si>
  <si>
    <t>Turkey, breast, lean flesh, raw</t>
  </si>
  <si>
    <t>F009307</t>
  </si>
  <si>
    <t>Chicken, wing, lean flesh, skin &amp; fat, casseroled, no added fat</t>
  </si>
  <si>
    <t>F002851</t>
  </si>
  <si>
    <t>Chicken, wing, lean flesh, skin &amp; fat, baked, no added fat</t>
  </si>
  <si>
    <t>F002850</t>
  </si>
  <si>
    <t>Chicken, wing, lean flesh, skin &amp; fat, raw</t>
  </si>
  <si>
    <t>F002852</t>
  </si>
  <si>
    <t>Chicken, wing, lean flesh, casseroled, no added fat</t>
  </si>
  <si>
    <t>F002848</t>
  </si>
  <si>
    <t>Chicken, wing, lean flesh, baked, no added fat</t>
  </si>
  <si>
    <t>F002847</t>
  </si>
  <si>
    <t>Chicken, wing, lean flesh, raw</t>
  </si>
  <si>
    <t>F002849</t>
  </si>
  <si>
    <t>Chicken, thigh, lean flesh, skin &amp; fat, casseroled, no added fat</t>
  </si>
  <si>
    <t>F002808</t>
  </si>
  <si>
    <t>Chicken, thigh, lean flesh, skin &amp; fat, baked, no added fat</t>
  </si>
  <si>
    <t>F002807</t>
  </si>
  <si>
    <t>Chicken, thigh, lean flesh, skin &amp; fat, raw</t>
  </si>
  <si>
    <t>F002809</t>
  </si>
  <si>
    <t>Chicken, thigh, lean flesh, casseroled, no added fat</t>
  </si>
  <si>
    <t>F002805</t>
  </si>
  <si>
    <t>Chicken, thigh, lean flesh, fried, no added fat</t>
  </si>
  <si>
    <t>18301</t>
  </si>
  <si>
    <t>F009806</t>
  </si>
  <si>
    <t>Chicken, thigh, lean flesh, baked, no added fat</t>
  </si>
  <si>
    <t>F002804</t>
  </si>
  <si>
    <t>Chicken, thigh, lean flesh, raw</t>
  </si>
  <si>
    <t>F002806</t>
  </si>
  <si>
    <t>Chicken, skin, composite, casseroled, no added fat</t>
  </si>
  <si>
    <t>F002772</t>
  </si>
  <si>
    <t>Chicken, skin, composite, baked, no added fat</t>
  </si>
  <si>
    <t>F002771</t>
  </si>
  <si>
    <t>Chicken, skin, composite, raw</t>
  </si>
  <si>
    <t>F002773</t>
  </si>
  <si>
    <t>Chicken, separable fat, composite, cooked, no added fat</t>
  </si>
  <si>
    <t>F002768</t>
  </si>
  <si>
    <t>Chicken, separable fat, composite, raw</t>
  </si>
  <si>
    <t>F002769</t>
  </si>
  <si>
    <t>Chicken, nugget, purchased from fast food chain, grilled</t>
  </si>
  <si>
    <t>F002751</t>
  </si>
  <si>
    <t>Chicken, nugget, purchased from independent takeaway &amp; fast food chain, fried, undefined oil</t>
  </si>
  <si>
    <t>F002752</t>
  </si>
  <si>
    <t>Chicken, nugget, purchased frozen, baked, no added fat</t>
  </si>
  <si>
    <t>F002755</t>
  </si>
  <si>
    <t>Chicken, schnitzel, baked without fat</t>
  </si>
  <si>
    <t>18903</t>
  </si>
  <si>
    <t>F009790</t>
  </si>
  <si>
    <t>Chicken, mince, fried, no added fat</t>
  </si>
  <si>
    <t>F009831</t>
  </si>
  <si>
    <t>Chicken, mince, raw</t>
  </si>
  <si>
    <t>F002739</t>
  </si>
  <si>
    <t>Chicken, drumstick, lean flesh, skin &amp; fat, casseroled, no added fat</t>
  </si>
  <si>
    <t>F002649</t>
  </si>
  <si>
    <t>Chicken, drumstick, lean flesh, skin &amp; fat, baked, no added fat</t>
  </si>
  <si>
    <t>F002648</t>
  </si>
  <si>
    <t>Chicken, drumstick, lean flesh, skin &amp; fat, raw</t>
  </si>
  <si>
    <t>F002650</t>
  </si>
  <si>
    <t>Chicken, drumstick, lean flesh, casseroled, no added fat</t>
  </si>
  <si>
    <t>F002646</t>
  </si>
  <si>
    <t>Chicken, drumstick, lean flesh, baked, no added fat</t>
  </si>
  <si>
    <t>F002645</t>
  </si>
  <si>
    <t>Chicken, drumstick, lean flesh, raw</t>
  </si>
  <si>
    <t>F002647</t>
  </si>
  <si>
    <t>Chicken, breast, lean flesh, skin &amp; fat, casseroled, no added fat</t>
  </si>
  <si>
    <t>F002596</t>
  </si>
  <si>
    <t>Chicken, breast, lean flesh, skin &amp; fat, baked, no added fat</t>
  </si>
  <si>
    <t>F002595</t>
  </si>
  <si>
    <t>Chicken, breast, lean flesh, skin &amp; fat, raw</t>
  </si>
  <si>
    <t>F002597</t>
  </si>
  <si>
    <t>Chicken, breast, lean flesh, casseroled, no added fat</t>
  </si>
  <si>
    <t>F002591</t>
  </si>
  <si>
    <t>Chicken, breast, lean flesh, fried, no added fat</t>
  </si>
  <si>
    <t>F002592</t>
  </si>
  <si>
    <t>Chicken, breast, lean flesh, grilled, no added fat</t>
  </si>
  <si>
    <t>F002593</t>
  </si>
  <si>
    <t>Chicken, breast, lean flesh, baked, no added fat</t>
  </si>
  <si>
    <t>F002590</t>
  </si>
  <si>
    <t>Chicken, breast, lean flesh, raw</t>
  </si>
  <si>
    <t>F002594</t>
  </si>
  <si>
    <t>Chicken, barbecued, with skin</t>
  </si>
  <si>
    <t>F002568</t>
  </si>
  <si>
    <t>Pork, topside steak, untrimmed, fried, no added fat</t>
  </si>
  <si>
    <t>F007130</t>
  </si>
  <si>
    <t>Pork, topside steak, lean, fried, no added fat</t>
  </si>
  <si>
    <t>F007131</t>
  </si>
  <si>
    <t>Pork, topside steak, lean, raw</t>
  </si>
  <si>
    <t>F007132</t>
  </si>
  <si>
    <t>Pork, strips, untrimmed, fried, no added fat</t>
  </si>
  <si>
    <t>F007127</t>
  </si>
  <si>
    <t>Pork, strips, untrimmed, raw</t>
  </si>
  <si>
    <t>F007128</t>
  </si>
  <si>
    <t>Pork, spare ribs, untrimmed, baked, no added fat</t>
  </si>
  <si>
    <t>F007113</t>
  </si>
  <si>
    <t>Pork, spare ribs, untrimmed, raw</t>
  </si>
  <si>
    <t>F007117</t>
  </si>
  <si>
    <t>Pork, silverside steak, untrimmed, raw</t>
  </si>
  <si>
    <t>F007098</t>
  </si>
  <si>
    <t>Pork, silverside steak, lean, fried, no added fat</t>
  </si>
  <si>
    <t>F007100</t>
  </si>
  <si>
    <t>Pork, silverside steak, lean, raw</t>
  </si>
  <si>
    <t>F007101</t>
  </si>
  <si>
    <t>Pork, scotch roast, untrimmed, baked, no added fat</t>
  </si>
  <si>
    <t>F007087</t>
  </si>
  <si>
    <t>Pork, scotch roast, untrimmed, raw</t>
  </si>
  <si>
    <t>F007089</t>
  </si>
  <si>
    <t>Pork, scotch roast, lean, baked, no added fat</t>
  </si>
  <si>
    <t>F007093</t>
  </si>
  <si>
    <t>Pork, scotch roast, lean, raw</t>
  </si>
  <si>
    <t>F007094</t>
  </si>
  <si>
    <t>Pork, scotch roast, separable fat, baked, no added fat</t>
  </si>
  <si>
    <t>F007091</t>
  </si>
  <si>
    <t>Pork, scotch roast, separable fat, raw</t>
  </si>
  <si>
    <t>F007092</t>
  </si>
  <si>
    <t>Pork, rump steak, untrimmed, fried, no added fat</t>
  </si>
  <si>
    <t>F007081</t>
  </si>
  <si>
    <t>Pork, rump steak, untrimmed, raw</t>
  </si>
  <si>
    <t>F007082</t>
  </si>
  <si>
    <t>Pork, rump steak, lean, fried, no added fat</t>
  </si>
  <si>
    <t>F007084</t>
  </si>
  <si>
    <t>Pork, rump steak, lean, raw</t>
  </si>
  <si>
    <t>F007085</t>
  </si>
  <si>
    <t>Pork, round steak, lean, fried, no added fat</t>
  </si>
  <si>
    <t>F007079</t>
  </si>
  <si>
    <t>Pork, round steak, lean, raw</t>
  </si>
  <si>
    <t>F007080</t>
  </si>
  <si>
    <t>Pork, round mini roast, untrimmed, baked, no added fat</t>
  </si>
  <si>
    <t>F007071</t>
  </si>
  <si>
    <t>Pork, round mini roast, untrimmed, raw</t>
  </si>
  <si>
    <t>F007072</t>
  </si>
  <si>
    <t>Pork, round mini roast, lean, baked, no added fat</t>
  </si>
  <si>
    <t>F007076</t>
  </si>
  <si>
    <t>Pork, round mini roast, lean, raw</t>
  </si>
  <si>
    <t>F007077</t>
  </si>
  <si>
    <t>Pork, round mini roast, separable fat, baked, no added fat</t>
  </si>
  <si>
    <t>F007073</t>
  </si>
  <si>
    <t>Pork, round mini roast, separable fat, raw</t>
  </si>
  <si>
    <t>F007074</t>
  </si>
  <si>
    <t>Pork, mince, as purchased, fried, no added fat</t>
  </si>
  <si>
    <t>F007055</t>
  </si>
  <si>
    <t>Pork, mince, untrimmed, raw</t>
  </si>
  <si>
    <t>F007057</t>
  </si>
  <si>
    <t>Pork, medallion or loin steak, untrimmed, fried, no added fat</t>
  </si>
  <si>
    <t>F007042</t>
  </si>
  <si>
    <t>Pork, medallion or loin steak, untrimmed, raw</t>
  </si>
  <si>
    <t>F007043</t>
  </si>
  <si>
    <t>Pork, medallion or loin steak, lean, fried, no added fat</t>
  </si>
  <si>
    <t>F007048</t>
  </si>
  <si>
    <t>Pork, medallion or loin steak, lean, raw</t>
  </si>
  <si>
    <t>F007049</t>
  </si>
  <si>
    <t>Pork, medallion or loin steak, separable fat, fried, no added fat</t>
  </si>
  <si>
    <t>F007045</t>
  </si>
  <si>
    <t>Pork, medallion or loin steak, separable fat, raw</t>
  </si>
  <si>
    <t>F007046</t>
  </si>
  <si>
    <t>Pork, loin roast, untrimmed, baked, no added fat</t>
  </si>
  <si>
    <t>F007029</t>
  </si>
  <si>
    <t>Pork, loin roast, untrimmed, raw</t>
  </si>
  <si>
    <t>F007030</t>
  </si>
  <si>
    <t>Pork, loin roast, lean, baked, no added fat</t>
  </si>
  <si>
    <t>F007036</t>
  </si>
  <si>
    <t>Pork, loin roast, lean, raw</t>
  </si>
  <si>
    <t>F007037</t>
  </si>
  <si>
    <t>Pork, loin roast, separable fat, baked, no added fat</t>
  </si>
  <si>
    <t>F007034</t>
  </si>
  <si>
    <t>Pork, loin roast, separable fat, raw</t>
  </si>
  <si>
    <t>F007035</t>
  </si>
  <si>
    <t>Pork, loin cutlet, untrimmed, fried, no added fat</t>
  </si>
  <si>
    <t>F007027</t>
  </si>
  <si>
    <t>Pork, loin cutlet, untrimmed, raw</t>
  </si>
  <si>
    <t>F007028</t>
  </si>
  <si>
    <t>Pork, loin chop, untrimmed, BBQ'd, no added fat</t>
  </si>
  <si>
    <t>F006991</t>
  </si>
  <si>
    <t>Pork, loin chop, untrimmed, raw</t>
  </si>
  <si>
    <t>F006993</t>
  </si>
  <si>
    <t>Pork, loin chop, semi-trimmed, BBQ'd, no added fat</t>
  </si>
  <si>
    <t>F007012</t>
  </si>
  <si>
    <t>Pork, loin chop, semi-trimmed, raw</t>
  </si>
  <si>
    <t>F007014</t>
  </si>
  <si>
    <t>Pork, loin chop, lean, BBQ'd, no added fat</t>
  </si>
  <si>
    <t>F007017</t>
  </si>
  <si>
    <t>Pork, loin chop, lean, raw</t>
  </si>
  <si>
    <t>F007019</t>
  </si>
  <si>
    <t>Pork, loin chop, separable fat, BBQ'd, no added fat</t>
  </si>
  <si>
    <t>F007015</t>
  </si>
  <si>
    <t>Pork, loin chop, separable fat, raw</t>
  </si>
  <si>
    <t>F007016</t>
  </si>
  <si>
    <t>Pork, leg steak (round, rump, topside, silverside), untrimmed, fried, no added fat</t>
  </si>
  <si>
    <t>F006959</t>
  </si>
  <si>
    <t>Pork, leg steak (round, rump, topside, silverside), untrimmed, raw</t>
  </si>
  <si>
    <t>F006960</t>
  </si>
  <si>
    <t>Pork, leg steak (round, rump, topside, silverside), lean, fried, no added fat</t>
  </si>
  <si>
    <t>F006962</t>
  </si>
  <si>
    <t>Pork, leg steak (round, rump, topside, silverside), lean, raw</t>
  </si>
  <si>
    <t>F006963</t>
  </si>
  <si>
    <t>Pork, leg steak (rump), separable fat, fried, no added fat</t>
  </si>
  <si>
    <t>F006964</t>
  </si>
  <si>
    <t>Pork, leg steak (rump), separable fat, raw</t>
  </si>
  <si>
    <t>F006965</t>
  </si>
  <si>
    <t>Pork, leg roast, untrimmed, baked, no added fat</t>
  </si>
  <si>
    <t>F006951</t>
  </si>
  <si>
    <t>Pork, leg roast, untrimmed, raw</t>
  </si>
  <si>
    <t>F006953</t>
  </si>
  <si>
    <t>Pork, forequarter shoulder roast, untrimmed, BBQ'd, no added fat</t>
  </si>
  <si>
    <t>F006927</t>
  </si>
  <si>
    <t>Pork, forequarter shoulder roast, untrimmed, raw</t>
  </si>
  <si>
    <t>F006929</t>
  </si>
  <si>
    <t>Pork, forequarter shoulder roast, semi-trimmed, BBQ'd, no added fat</t>
  </si>
  <si>
    <t>F006931</t>
  </si>
  <si>
    <t>Pork, forequarter shoulder roast, lean, BBQ'd, no added fat</t>
  </si>
  <si>
    <t>F006932</t>
  </si>
  <si>
    <t>Pork, forequarter shoulder roast, lean, raw</t>
  </si>
  <si>
    <t>F006933</t>
  </si>
  <si>
    <t>Pork, forequarter chop, untrimmed, BBQ'd, no added fat</t>
  </si>
  <si>
    <t>F006908</t>
  </si>
  <si>
    <t>Pork, forequarter chop, untrimmed, raw</t>
  </si>
  <si>
    <t>F006910</t>
  </si>
  <si>
    <t>Pork, forequarter chop, semi-trimmed, BBQ'd, no added fat</t>
  </si>
  <si>
    <t>F006919</t>
  </si>
  <si>
    <t>Pork, forequarter chop, lean, BBQ'd, no added fat</t>
  </si>
  <si>
    <t>F006921</t>
  </si>
  <si>
    <t>Pork, forequarter chop, lean, raw</t>
  </si>
  <si>
    <t>F006922</t>
  </si>
  <si>
    <t>Pork, forequarter, separable fat, BBQ'd, no added fat</t>
  </si>
  <si>
    <t>F006940</t>
  </si>
  <si>
    <t>Pork, forequarter (chop, roast, neck), separable fat, raw</t>
  </si>
  <si>
    <t>18103</t>
  </si>
  <si>
    <t>F006906</t>
  </si>
  <si>
    <t>Pork, fillet, fully-trimmed, baked, no added fat</t>
  </si>
  <si>
    <t>F006892</t>
  </si>
  <si>
    <t>Pork, fillet, lean, raw</t>
  </si>
  <si>
    <t>F006899</t>
  </si>
  <si>
    <t>Pork, diced, untrimmed, fried, no added fat</t>
  </si>
  <si>
    <t>F006881</t>
  </si>
  <si>
    <t>Pork, diced, untrimmed, raw</t>
  </si>
  <si>
    <t>F006883</t>
  </si>
  <si>
    <t>Pork, butterfly steak, untrimmed, grilled, no added fat</t>
  </si>
  <si>
    <t>F006864</t>
  </si>
  <si>
    <t>Pork, butterfly steak, untrimmed, raw</t>
  </si>
  <si>
    <t>F006866</t>
  </si>
  <si>
    <t>Pork, butterfly steak, lean, grilled, no added fat</t>
  </si>
  <si>
    <t>F006874</t>
  </si>
  <si>
    <t>Pork, butterfly steak, lean, raw</t>
  </si>
  <si>
    <t>F006875</t>
  </si>
  <si>
    <t>Pork, belly, rind removed, baked, no added fat</t>
  </si>
  <si>
    <t>F006860</t>
  </si>
  <si>
    <t>Pork, belly, rind removed, raw</t>
  </si>
  <si>
    <t>F006862</t>
  </si>
  <si>
    <t>Goat, meat, all cuts, untrimmed, baked, no added fat</t>
  </si>
  <si>
    <t>F004241</t>
  </si>
  <si>
    <t xml:space="preserve">Goat, meat, all cuts, untrimmed, casseroled, no added fat </t>
  </si>
  <si>
    <t>F004242</t>
  </si>
  <si>
    <t>Goat, meat, all cuts, untrimmed, raw</t>
  </si>
  <si>
    <t>F004243</t>
  </si>
  <si>
    <t>Goat, meat, all cuts, lean, casseroled, no added fat</t>
  </si>
  <si>
    <t>F004239</t>
  </si>
  <si>
    <t>Goat, meat, all cuts, lean, baked, no added fat</t>
  </si>
  <si>
    <t>F004238</t>
  </si>
  <si>
    <t>Goat, meat, all cuts, lean, raw</t>
  </si>
  <si>
    <t>F004240</t>
  </si>
  <si>
    <t>Goat, loin, lean, baked, no added fat</t>
  </si>
  <si>
    <t>F004236</t>
  </si>
  <si>
    <t>Goat, loin, lean, raw</t>
  </si>
  <si>
    <t>F004237</t>
  </si>
  <si>
    <t>Goat, leg, lean, baked, no added fat</t>
  </si>
  <si>
    <t>F004234</t>
  </si>
  <si>
    <t>Goat, leg, lean, raw</t>
  </si>
  <si>
    <t>F004235</t>
  </si>
  <si>
    <t>Goat, forequarter, lean, baked, no added fat</t>
  </si>
  <si>
    <t>F004232</t>
  </si>
  <si>
    <t>Goat, forequarter, lean, raw</t>
  </si>
  <si>
    <t>F004233</t>
  </si>
  <si>
    <t>Goat, all cuts, separable fat, baked, no added fat</t>
  </si>
  <si>
    <t>F004229</t>
  </si>
  <si>
    <t>Goat, all cuts, separable fat, raw</t>
  </si>
  <si>
    <t>F004230</t>
  </si>
  <si>
    <t>Mutton, roasting piece, with bone, leg, untrimmed, roasted, no added fat</t>
  </si>
  <si>
    <t>F006002</t>
  </si>
  <si>
    <t>Mutton, roasting piece, with bone, leg, untrimmed, raw</t>
  </si>
  <si>
    <t>F006001</t>
  </si>
  <si>
    <t>Mutton, roasting piece, with bone, leg, semi-trimmed, roasted, no added fat</t>
  </si>
  <si>
    <t>F006000</t>
  </si>
  <si>
    <t>Mutton, roasting piece, with bone, leg, semi-trimmed, raw</t>
  </si>
  <si>
    <t>F005999</t>
  </si>
  <si>
    <t>Mutton, roasting piece, with bone, leg, lean, roasted, no added fat</t>
  </si>
  <si>
    <t>F005998</t>
  </si>
  <si>
    <t>Mutton, roasting piece, with bone, leg, lean, raw</t>
  </si>
  <si>
    <t>F005997</t>
  </si>
  <si>
    <t>Mutton, boneless dice or strips, shoulder, untrimmed, casseroled, no added fat</t>
  </si>
  <si>
    <t>F005982</t>
  </si>
  <si>
    <t>Mutton, boneless dice or strips, shoulder, untrimmed, raw</t>
  </si>
  <si>
    <t>F005983</t>
  </si>
  <si>
    <t>Mutton, boneless dice or strips, shoulder, semi-trimmed, casseroled, no added fat</t>
  </si>
  <si>
    <t>F005980</t>
  </si>
  <si>
    <t>Mutton, boneless dice or strips, shoulder, semi-trimmed, raw</t>
  </si>
  <si>
    <t>F005981</t>
  </si>
  <si>
    <t>Mutton, boneless dice or strips, shoulder, lean, casseroled, no added fat</t>
  </si>
  <si>
    <t>F005978</t>
  </si>
  <si>
    <t>Mutton, boneless dice or strips, shoulder, lean, raw</t>
  </si>
  <si>
    <t>F005979</t>
  </si>
  <si>
    <t>Mutton, all cuts, separable fat, cooked</t>
  </si>
  <si>
    <t>F005976</t>
  </si>
  <si>
    <t>Mutton, all cuts, separable fat, raw</t>
  </si>
  <si>
    <t>F005977</t>
  </si>
  <si>
    <t>Lamb, stir-fry strips, untrimmed, casseroled, no added fat</t>
  </si>
  <si>
    <t>F005124</t>
  </si>
  <si>
    <t>Lamb, stir-fry strips, untrimmed, stir-fried, no added fat</t>
  </si>
  <si>
    <t>F005126</t>
  </si>
  <si>
    <t>Lamb, stir-fry strips, untrimmed, raw</t>
  </si>
  <si>
    <t>F005125</t>
  </si>
  <si>
    <t>Lamb, stir-fry strips, lean, casseroled, no added fat</t>
  </si>
  <si>
    <t>F005120</t>
  </si>
  <si>
    <t>Lamb, stir-fry strips, lean, stir-fried, no added fat</t>
  </si>
  <si>
    <t>F005122</t>
  </si>
  <si>
    <t>Lamb, stir-fry strips, lean, raw</t>
  </si>
  <si>
    <t>F005121</t>
  </si>
  <si>
    <t>Lamb, with bone, shin, untrimmed, casseroled, no added fat</t>
  </si>
  <si>
    <t>F005142</t>
  </si>
  <si>
    <t>Lamb, with bone, shin, untrimmed, raw</t>
  </si>
  <si>
    <t>F005143</t>
  </si>
  <si>
    <t>Lamb, with bone, shin, semi-trimmed, casseroled, no added fat</t>
  </si>
  <si>
    <t>F005140</t>
  </si>
  <si>
    <t>Lamb, with bone, shin, semi-trimmed, raw</t>
  </si>
  <si>
    <t>F005141</t>
  </si>
  <si>
    <t>Lamb, with bone, shin, lean, casseroled, no added fat</t>
  </si>
  <si>
    <t>F005138</t>
  </si>
  <si>
    <t>Lamb, with bone, shin, lean, raw</t>
  </si>
  <si>
    <t>F005139</t>
  </si>
  <si>
    <t>Lamb, steak, boneless, untrimmed, grilled, no added fat</t>
  </si>
  <si>
    <t>F005098</t>
  </si>
  <si>
    <t>Lamb, steak, boneless, untrimmed, raw</t>
  </si>
  <si>
    <t>F005099</t>
  </si>
  <si>
    <t>Lamb, steak, boneless, semi-trimmed, grilled, no added fat</t>
  </si>
  <si>
    <t>F005096</t>
  </si>
  <si>
    <t>Lamb, steak, boneless, semi-trimmed, raw</t>
  </si>
  <si>
    <t>F005097</t>
  </si>
  <si>
    <t>Lamb, steak, boneless, lean, grilled, no added fat</t>
  </si>
  <si>
    <t>F005094</t>
  </si>
  <si>
    <t>Lamb, steak, boneless, lean, raw</t>
  </si>
  <si>
    <t>F005095</t>
  </si>
  <si>
    <t>Lamb, roasting piece, leg or mini roast, untrimmed, roasted, no added fat</t>
  </si>
  <si>
    <t>F005073</t>
  </si>
  <si>
    <t>Lamb, roasting piece, leg or mini roast, untrimmed, raw</t>
  </si>
  <si>
    <t>F005072</t>
  </si>
  <si>
    <t>Lamb, roasting piece, leg or mini roast, semi-trimmed, roasted, no added fat</t>
  </si>
  <si>
    <t>F005071</t>
  </si>
  <si>
    <t>Lamb, roasting piece, leg or mini roast, semi-trimmed, raw</t>
  </si>
  <si>
    <t>F005070</t>
  </si>
  <si>
    <t>Lamb, roasting piece, leg or mini roast, lean, roasted, no added fat</t>
  </si>
  <si>
    <t>F005069</t>
  </si>
  <si>
    <t>Lamb, roasting piece, leg or mini roast, lean, raw</t>
  </si>
  <si>
    <t>F005068</t>
  </si>
  <si>
    <t>Lamb, mini roast, untrimmed, roasted, no added fat</t>
  </si>
  <si>
    <t>F005055</t>
  </si>
  <si>
    <t>Lamb, mini roast, semi-trimmed, roasted, no added fat</t>
  </si>
  <si>
    <t>F005054</t>
  </si>
  <si>
    <t>Lamb, mini roast, lean, roasted, no added fat</t>
  </si>
  <si>
    <t>F005053</t>
  </si>
  <si>
    <t>Lamb, mince, stir-fried, no added fat</t>
  </si>
  <si>
    <t>F005050</t>
  </si>
  <si>
    <t>Lamb, mince, raw</t>
  </si>
  <si>
    <t>F005049</t>
  </si>
  <si>
    <t>Lamb, loin chop, untrimmed, grilled, no added fat</t>
  </si>
  <si>
    <t>F005043</t>
  </si>
  <si>
    <t>Lamb, loin chop, untrimmed, raw</t>
  </si>
  <si>
    <t>F005044</t>
  </si>
  <si>
    <t>Lamb, loin chop, semi-trimmed, grilled, no added fat</t>
  </si>
  <si>
    <t>F005036</t>
  </si>
  <si>
    <t>Lamb, loin chop, semi-trimmed, raw</t>
  </si>
  <si>
    <t>F005037</t>
  </si>
  <si>
    <t>Lamb, loin chop, lean, grilled, no added fat</t>
  </si>
  <si>
    <t>F005026</t>
  </si>
  <si>
    <t>Lamb, loin chop, lean, raw</t>
  </si>
  <si>
    <t>F005027</t>
  </si>
  <si>
    <t>Lamb, leg roast, untrimmed, roasted, no added fat</t>
  </si>
  <si>
    <t>F005018</t>
  </si>
  <si>
    <t>Lamb, leg roast, untrimmed, raw</t>
  </si>
  <si>
    <t>F005017</t>
  </si>
  <si>
    <t>Lamb, leg roast, semi-trimmed, roasted, no added fat</t>
  </si>
  <si>
    <t>F005016</t>
  </si>
  <si>
    <t>Lamb, leg roast, semi-trimmed, raw</t>
  </si>
  <si>
    <t>F005015</t>
  </si>
  <si>
    <t>Lamb, leg roast, lean, roasted, no added fat</t>
  </si>
  <si>
    <t>F005014</t>
  </si>
  <si>
    <t>Lamb, leg roast, lean, raw</t>
  </si>
  <si>
    <t>F005013</t>
  </si>
  <si>
    <t>Lamb, fillet, untrimmed, grilled, no added fat</t>
  </si>
  <si>
    <t>F004955</t>
  </si>
  <si>
    <t>Lamb, fillet, untrimmed, raw</t>
  </si>
  <si>
    <t>F004956</t>
  </si>
  <si>
    <t>Lamb, fillet, lean, grilled, no added fat</t>
  </si>
  <si>
    <t>F004953</t>
  </si>
  <si>
    <t>Lamb, fillet, lean, raw</t>
  </si>
  <si>
    <t>F004954</t>
  </si>
  <si>
    <t>Lamb, cutlet or frenched cutlet, with bone, untrimmed, grilled, no added fat</t>
  </si>
  <si>
    <t>F004922</t>
  </si>
  <si>
    <t>Lamb, cutlet or frenched cutlet, with bone, untrimmed, raw</t>
  </si>
  <si>
    <t>F004923</t>
  </si>
  <si>
    <t>Lamb, cutlet or frenched cutlet, with bone, semi-trimmed, grilled, no added fat</t>
  </si>
  <si>
    <t>F004920</t>
  </si>
  <si>
    <t>Lamb, cutlet or frenched cutlet, with bone, semi-trimmed, raw</t>
  </si>
  <si>
    <t>F004921</t>
  </si>
  <si>
    <t>Lamb, cutlet or frenched cutlet, with bone, lean, grilled, no added fat</t>
  </si>
  <si>
    <t>F004918</t>
  </si>
  <si>
    <t>Lamb, cutlet or frenched cutlet, with bone, lean, raw</t>
  </si>
  <si>
    <t>F004919</t>
  </si>
  <si>
    <t>Lamb, chop, with bone, forequarter, grilled, no added fat</t>
  </si>
  <si>
    <t>F004883</t>
  </si>
  <si>
    <t>Lamb, chop, with bone, forequarter, untrimmed, raw</t>
  </si>
  <si>
    <t>F004888</t>
  </si>
  <si>
    <t>Lamb, chop, with bone, forequarter, semi-trimmed, grilled, no added fat</t>
  </si>
  <si>
    <t>F004886</t>
  </si>
  <si>
    <t>Lamb, chop, with bone, forequarter, semi-trimmed, raw</t>
  </si>
  <si>
    <t>F004887</t>
  </si>
  <si>
    <t>Lamb, chop, with bone, forequarter, lean, grilled, no added fat</t>
  </si>
  <si>
    <t>F004884</t>
  </si>
  <si>
    <t>Lamb, chop, with bone, forequarter, lean, raw</t>
  </si>
  <si>
    <t>F004885</t>
  </si>
  <si>
    <t>Lamb, roasting piece, shoulder, untrimmed, roasted, no added fat</t>
  </si>
  <si>
    <t>F005078</t>
  </si>
  <si>
    <t>Lamb, roasting piece, shoulder, untrimmed, raw</t>
  </si>
  <si>
    <t>F005077</t>
  </si>
  <si>
    <t>Lamb, roasting piece, shoulder, semi-trimmed, roasted, no added fat</t>
  </si>
  <si>
    <t>F005076</t>
  </si>
  <si>
    <t>Lamb, roasting piece, shoulder, semi-trimmed, raw</t>
  </si>
  <si>
    <t>F005075</t>
  </si>
  <si>
    <t>Lamb, roasting piece, shoulder, lean, roasted, no added fat</t>
  </si>
  <si>
    <t>F005067</t>
  </si>
  <si>
    <t>Lamb, roasting piece, shoulder, lean, raw</t>
  </si>
  <si>
    <t>F005074</t>
  </si>
  <si>
    <t>Lamb, eye of loin, untrimmed, microwaved, no added fat</t>
  </si>
  <si>
    <t>F004950</t>
  </si>
  <si>
    <t>Lamb, eye of loin, untrimmed, raw</t>
  </si>
  <si>
    <t>F004951</t>
  </si>
  <si>
    <t>Lamb, eye of loin, lean, microwaved, no added fat</t>
  </si>
  <si>
    <t>F004947</t>
  </si>
  <si>
    <t>Lamb, eye of loin, lean, raw</t>
  </si>
  <si>
    <t>F004948</t>
  </si>
  <si>
    <t>Lamb, boneless dice or strips, untrimmed, casseroled, no added fat</t>
  </si>
  <si>
    <t>F004840</t>
  </si>
  <si>
    <t>Lamb, boneless dice or strips, untrimmed, stir-fried, no added fat</t>
  </si>
  <si>
    <t>F004842</t>
  </si>
  <si>
    <t>Lamb, boneless dice or strips, untrimmed, raw</t>
  </si>
  <si>
    <t>F004841</t>
  </si>
  <si>
    <t>Lamb, boneless dice or strips, lean, casseroled, no added fat</t>
  </si>
  <si>
    <t>F004837</t>
  </si>
  <si>
    <t>Lamb, boneless dice or strips, lean, stir-fried, no added fat</t>
  </si>
  <si>
    <t>F004839</t>
  </si>
  <si>
    <t>Lamb, boneless dice or strips, lean, raw</t>
  </si>
  <si>
    <t>F004838</t>
  </si>
  <si>
    <t>Lamb, diced, untrimmed, casseroled, no added fat</t>
  </si>
  <si>
    <t>F004930</t>
  </si>
  <si>
    <t>Lamb, diced, untrimmed, stir-fried, no added fat</t>
  </si>
  <si>
    <t>F004932</t>
  </si>
  <si>
    <t>Lamb, diced, untrimmed, raw</t>
  </si>
  <si>
    <t>F004931</t>
  </si>
  <si>
    <t>Lamb, diced, lean, casseroled, no added fat</t>
  </si>
  <si>
    <t>F004927</t>
  </si>
  <si>
    <t>Lamb, diced, lean, stir-fried, no added fat</t>
  </si>
  <si>
    <t>F004929</t>
  </si>
  <si>
    <t>Lamb, diced, lean, raw</t>
  </si>
  <si>
    <t>F004928</t>
  </si>
  <si>
    <t>Lamb, chop, with bone, chump, untrimmed, grilled, no added fat</t>
  </si>
  <si>
    <t>F004910</t>
  </si>
  <si>
    <t>Lamb, chop, with bone, chump, untrimmed, raw</t>
  </si>
  <si>
    <t>F004911</t>
  </si>
  <si>
    <t>Lamb, chop, with bone, chump, semi-trimmed, grilled, no added fat</t>
  </si>
  <si>
    <t>F004907</t>
  </si>
  <si>
    <t>Lamb, chop, with bone, chump, semi-trimmed, raw</t>
  </si>
  <si>
    <t>F004908</t>
  </si>
  <si>
    <t>Lamb, chop, with bone, chump, lean, grilled, no added fat</t>
  </si>
  <si>
    <t>F004898</t>
  </si>
  <si>
    <t>Lamb, chop, with bone, chump, lean, raw</t>
  </si>
  <si>
    <t>F004899</t>
  </si>
  <si>
    <t>Lamb, chop, with bone, loin or chump, untrimmed, grilled, no added fat</t>
  </si>
  <si>
    <t>F004893</t>
  </si>
  <si>
    <t>Lamb, chop, with bone, loin or chump, untrimmed, raw</t>
  </si>
  <si>
    <t>F004894</t>
  </si>
  <si>
    <t>Lamb, chop, with bone, loin or chump, semi-trimmed, grilled, no added fat</t>
  </si>
  <si>
    <t>F004891</t>
  </si>
  <si>
    <t>Lamb, chop, with bone, loin or chump, semi-trimmed, raw</t>
  </si>
  <si>
    <t>F004892</t>
  </si>
  <si>
    <t>Lamb, chop, with bone, loin or chump, lean, grilled, no added fat</t>
  </si>
  <si>
    <t>F004889</t>
  </si>
  <si>
    <t>Lamb, chop, with bone, loin or chump, lean, raw</t>
  </si>
  <si>
    <t>F004890</t>
  </si>
  <si>
    <t>Lamb, boneless, fillet or loin, lean, grilled, no added fat</t>
  </si>
  <si>
    <t>F004843</t>
  </si>
  <si>
    <t>Lamb, boneless, fillet or loin, lean, raw</t>
  </si>
  <si>
    <t>F004844</t>
  </si>
  <si>
    <t>Lamb, boneless, fillet or loin, untrimmed, grilled, no added fat</t>
  </si>
  <si>
    <t>F004845</t>
  </si>
  <si>
    <t>Lamb, boneless, fillet or loin, untrimmed, raw</t>
  </si>
  <si>
    <t>F004846</t>
  </si>
  <si>
    <t>Lamb, all cuts, separable fat, cooked</t>
  </si>
  <si>
    <t>F004830</t>
  </si>
  <si>
    <t>Lamb, all cuts, separable fat, raw</t>
  </si>
  <si>
    <t>F004831</t>
  </si>
  <si>
    <t>Veal, stir-fry strips, untrimmed, stir-fried, no added fat</t>
  </si>
  <si>
    <t>F009441</t>
  </si>
  <si>
    <t>Veal, stir-fry strips, untrimmed, raw</t>
  </si>
  <si>
    <t>F009440</t>
  </si>
  <si>
    <t>Veal, stir-fry strips, lean, stir-fried, no added fat</t>
  </si>
  <si>
    <t>F009439</t>
  </si>
  <si>
    <t>Veal, stir-fry strips, lean, raw</t>
  </si>
  <si>
    <t>F009438</t>
  </si>
  <si>
    <t>Veal, steak, boneless, leg, untrimmed, grilled, no added fat</t>
  </si>
  <si>
    <t>F009434</t>
  </si>
  <si>
    <t>Veal, steak, boneless, leg, untrimmed, raw</t>
  </si>
  <si>
    <t>F009435</t>
  </si>
  <si>
    <t>Veal, steak, boneless, leg, lean, grilled, no added fat</t>
  </si>
  <si>
    <t>F009432</t>
  </si>
  <si>
    <t>Veal, steak, boneless, leg, lean, raw</t>
  </si>
  <si>
    <t>F009433</t>
  </si>
  <si>
    <t>Veal, diced, untrimmed, stir-fried, no added fat</t>
  </si>
  <si>
    <t>F009382</t>
  </si>
  <si>
    <t>Veal, diced, untrimmed, raw</t>
  </si>
  <si>
    <t>F009381</t>
  </si>
  <si>
    <t>Veal, diced, lean, stir-fried, no added fat</t>
  </si>
  <si>
    <t>F009380</t>
  </si>
  <si>
    <t>Veal, diced, lean, raw</t>
  </si>
  <si>
    <t>F009379</t>
  </si>
  <si>
    <t>Veal, cutlet, with bone, untrimmed, grilled, no added fat</t>
  </si>
  <si>
    <t>F009373</t>
  </si>
  <si>
    <t>Veal, cutlet, with bone, untrimmed, raw</t>
  </si>
  <si>
    <t>F009374</t>
  </si>
  <si>
    <t>Veal, cutlet, with bone, semi-trimmed, grilled, no added fat</t>
  </si>
  <si>
    <t>F009371</t>
  </si>
  <si>
    <t>Veal, cutlet, with bone, semi-trimmed, raw</t>
  </si>
  <si>
    <t>F009372</t>
  </si>
  <si>
    <t>Veal, cutlet, with bone, lean, grilled, no added fat</t>
  </si>
  <si>
    <t>F009369</t>
  </si>
  <si>
    <t>Veal, cutlet, with bone, lean, raw</t>
  </si>
  <si>
    <t>F009370</t>
  </si>
  <si>
    <t>Veal, boneless dice or strips, untrimmed, stir-fried, no added fat</t>
  </si>
  <si>
    <t>F009364</t>
  </si>
  <si>
    <t>Veal, boneless dice or strips, untrimmed, raw</t>
  </si>
  <si>
    <t>F009363</t>
  </si>
  <si>
    <t>Veal, boneless dice or strips, lean, stir-fried, no added fat</t>
  </si>
  <si>
    <t>F009362</t>
  </si>
  <si>
    <t>Veal, boneless dice or strips, lean, raw</t>
  </si>
  <si>
    <t>F009361</t>
  </si>
  <si>
    <t>Veal, all cuts, separable fat, cooked</t>
  </si>
  <si>
    <t>18104</t>
  </si>
  <si>
    <t>F009359</t>
  </si>
  <si>
    <t>Veal, all cuts, separable fat, raw</t>
  </si>
  <si>
    <t>F009360</t>
  </si>
  <si>
    <t>Beef, topside roast, untrimmed, roasted, no added fat</t>
  </si>
  <si>
    <t>F000967</t>
  </si>
  <si>
    <t>Beef, topside roast, untrimmed, raw</t>
  </si>
  <si>
    <t>F000966</t>
  </si>
  <si>
    <t>Beef, topside roast, semi-trimmed, roasted, no added fat</t>
  </si>
  <si>
    <t>F000964</t>
  </si>
  <si>
    <t>Beef, topside roast, semi-trimmed, raw</t>
  </si>
  <si>
    <t>F000963</t>
  </si>
  <si>
    <t>Beef, topside roast, lean, roasted, no added fat</t>
  </si>
  <si>
    <t>F000962</t>
  </si>
  <si>
    <t>Beef, topside roast, lean, raw</t>
  </si>
  <si>
    <t>F000961</t>
  </si>
  <si>
    <t>Beef, steak, with bone, T-bone, untrimmed, grilled, no added fat</t>
  </si>
  <si>
    <t>F000890</t>
  </si>
  <si>
    <t>Beef, steak, with bone, T-bone, untrimmed, raw</t>
  </si>
  <si>
    <t>F000891</t>
  </si>
  <si>
    <t>Beef, steak, with bone, T-bone, semi-trimmed, grilled, no added fat</t>
  </si>
  <si>
    <t>F000888</t>
  </si>
  <si>
    <t>Beef, steak, with bone, T-bone, semi-trimmed, raw</t>
  </si>
  <si>
    <t>F000889</t>
  </si>
  <si>
    <t>Beef, steak, with bone, T-bone, lean, grilled, no added fat</t>
  </si>
  <si>
    <t>F000886</t>
  </si>
  <si>
    <t>Beef, steak, with bone, T-bone, lean, raw</t>
  </si>
  <si>
    <t>F000887</t>
  </si>
  <si>
    <t>Beef, steak, with bone, T-bone or blade, untrimmed, grilled, no added fat</t>
  </si>
  <si>
    <t>F000884</t>
  </si>
  <si>
    <t>Beef, steak, with bone, T-bone or blade, untrimmed, raw</t>
  </si>
  <si>
    <t>F000885</t>
  </si>
  <si>
    <t>Beef, steak, with bone, T-bone or blade, semi-trimmed, grilled, no added fat</t>
  </si>
  <si>
    <t>F000882</t>
  </si>
  <si>
    <t>Beef, steak, with bone, T-bone or blade, semi-trimmed, raw</t>
  </si>
  <si>
    <t>F000883</t>
  </si>
  <si>
    <t>Beef, steak, with bone, T-bone or blade, lean, grilled, no added fat</t>
  </si>
  <si>
    <t>F000880</t>
  </si>
  <si>
    <t>Beef, steak, with bone, T-bone or blade, lean, raw</t>
  </si>
  <si>
    <t>F000881</t>
  </si>
  <si>
    <t>Beef, strips, untrimmed, casseroled, no added fat</t>
  </si>
  <si>
    <t>F000935</t>
  </si>
  <si>
    <t>Beef, stir-fry strips, untrimmed, dry-fried, no added fat</t>
  </si>
  <si>
    <t>F000932</t>
  </si>
  <si>
    <t>Beef, stir-fry strips, untrimmed, raw</t>
  </si>
  <si>
    <t>F000933</t>
  </si>
  <si>
    <t>Beef, strips, lean, casseroled, no added fat</t>
  </si>
  <si>
    <t>F000934</t>
  </si>
  <si>
    <t>Beef, stir-fry strips, lean, dry-fried, no added fat</t>
  </si>
  <si>
    <t>F000929</t>
  </si>
  <si>
    <t>Beef, stir-fry strips, lean, raw</t>
  </si>
  <si>
    <t>F000931</t>
  </si>
  <si>
    <t>Beef, sirloin steak, untrimmed, grilled, no added fat</t>
  </si>
  <si>
    <t>F000824</t>
  </si>
  <si>
    <t>Beef, sirloin steak, untrimmed, raw</t>
  </si>
  <si>
    <t>F000825</t>
  </si>
  <si>
    <t>Beef, sirloin steak, semi-trimmed, grilled, no added fat</t>
  </si>
  <si>
    <t>F000817</t>
  </si>
  <si>
    <t>Beef, sirloin steak, semi-trimmed, raw</t>
  </si>
  <si>
    <t>F000818</t>
  </si>
  <si>
    <t>Beef, sirloin steak, lean, grilled, no added fat</t>
  </si>
  <si>
    <t>F000809</t>
  </si>
  <si>
    <t>Beef, sirloin steak, lean, raw</t>
  </si>
  <si>
    <t>F000810</t>
  </si>
  <si>
    <t>Beef, silverside roast, untrimmed, roasted, no added fat</t>
  </si>
  <si>
    <t>F000799</t>
  </si>
  <si>
    <t>Beef, silverside roast, untrimmed, raw</t>
  </si>
  <si>
    <t>F000798</t>
  </si>
  <si>
    <t>Beef, silverside roast, semi-trimmed, roasted, no added fat</t>
  </si>
  <si>
    <t>F000796</t>
  </si>
  <si>
    <t>Beef, silverside roast, semi-trimmed, raw</t>
  </si>
  <si>
    <t>F000795</t>
  </si>
  <si>
    <t>Beef, silverside roast, lean, roasted, no added fat</t>
  </si>
  <si>
    <t>F000793</t>
  </si>
  <si>
    <t>Beef, silverside roast, lean, raw</t>
  </si>
  <si>
    <t>F000792</t>
  </si>
  <si>
    <t>Beef, steak, boneless, scotch fillet, untrimmed, grilled, no added fat</t>
  </si>
  <si>
    <t>F000850</t>
  </si>
  <si>
    <t>Beef, steak, boneless, scotch fillet, untrimmed, raw</t>
  </si>
  <si>
    <t>F000851</t>
  </si>
  <si>
    <t>Beef, steak, boneless, scotch fillet, semi-trimmed, grilled, no added fat</t>
  </si>
  <si>
    <t>F000848</t>
  </si>
  <si>
    <t>Beef, steak, boneless, scotch fillet, semi-trimmed, raw</t>
  </si>
  <si>
    <t>F000849</t>
  </si>
  <si>
    <t>Beef, steak, boneless rump or sirloin, untrimmed, grilled, no added fat</t>
  </si>
  <si>
    <t>F000833</t>
  </si>
  <si>
    <t>Beef, steak, boneless rump or sirloin, untrimmed, raw</t>
  </si>
  <si>
    <t>F000834</t>
  </si>
  <si>
    <t>Beef, steak, boneless rump or sirloin, semi-trimmed, grilled, no added fat</t>
  </si>
  <si>
    <t>F000831</t>
  </si>
  <si>
    <t>Beef, steak, boneless rump or sirloin, semi-trimmed, raw</t>
  </si>
  <si>
    <t>F000832</t>
  </si>
  <si>
    <t>Beef, steak, boneless rump or sirloin, lean, grilled, no added fat</t>
  </si>
  <si>
    <t>F000829</t>
  </si>
  <si>
    <t>Beef, steak, boneless rump or sirloin, lean, raw</t>
  </si>
  <si>
    <t>F000830</t>
  </si>
  <si>
    <t>Beef, steak, boneless, scotch fillet, lean, grilled, no added fat</t>
  </si>
  <si>
    <t>F000846</t>
  </si>
  <si>
    <t>Beef, steak, boneless, scotch fillet, lean, raw</t>
  </si>
  <si>
    <t>F000847</t>
  </si>
  <si>
    <t>Beef, rump steak, untrimmed, grilled, no added fat</t>
  </si>
  <si>
    <t>F000764</t>
  </si>
  <si>
    <t>Beef, rump steak, untrimmed, raw</t>
  </si>
  <si>
    <t>F000765</t>
  </si>
  <si>
    <t>Beef, rump steak, semi-trimmed, grilled, no added fat</t>
  </si>
  <si>
    <t>F000751</t>
  </si>
  <si>
    <t>Beef, rump steak, semi-trimmed, raw</t>
  </si>
  <si>
    <t>F000752</t>
  </si>
  <si>
    <t>Beef, rump steak, lean, grilled, no added fat</t>
  </si>
  <si>
    <t>F000738</t>
  </si>
  <si>
    <t>Beef, rump steak, lean, raw</t>
  </si>
  <si>
    <t>F000739</t>
  </si>
  <si>
    <t>Beef, steak, boneless, round, untrimmed, grilled, no added fat</t>
  </si>
  <si>
    <t>F000844</t>
  </si>
  <si>
    <t>Beef, steak, boneless, round, untrimmed, raw</t>
  </si>
  <si>
    <t>F000845</t>
  </si>
  <si>
    <t>Beef, steak, boneless, round, semi-trimmed, grilled, no added fat</t>
  </si>
  <si>
    <t>F000842</t>
  </si>
  <si>
    <t>Beef, steak, boneless, round, semi-trimmed, raw</t>
  </si>
  <si>
    <t>F000843</t>
  </si>
  <si>
    <t>Beef, steak, boneless, round, lean, grilled, no added fat</t>
  </si>
  <si>
    <t>F000840</t>
  </si>
  <si>
    <t>Beef, steak, boneless, round, lean, raw</t>
  </si>
  <si>
    <t>F000841</t>
  </si>
  <si>
    <t>Beef, roasting piece, silverside or topside, untrimmed, roasted, no added fat</t>
  </si>
  <si>
    <t>F000709</t>
  </si>
  <si>
    <t>Beef, roasting piece, silverside or topside, untrimmed, raw</t>
  </si>
  <si>
    <t>F000708</t>
  </si>
  <si>
    <t>Beef, roasting piece, silverside or topside, semi-trimmed, roasted, no added fat</t>
  </si>
  <si>
    <t>F000707</t>
  </si>
  <si>
    <t>Beef, roasting piece, silverside or topside, semi-trimmed, raw</t>
  </si>
  <si>
    <t>F000706</t>
  </si>
  <si>
    <t>Beef, roasting piece, silverside or topside, lean, roasted, no added fat</t>
  </si>
  <si>
    <t>F000705</t>
  </si>
  <si>
    <t>Beef, roasting piece, silverside or topside, lean, raw</t>
  </si>
  <si>
    <t>F000704</t>
  </si>
  <si>
    <t>Beef, mince, higher fat, stir-fried, no added fat</t>
  </si>
  <si>
    <t>F000656</t>
  </si>
  <si>
    <t>Beef, mince, higher fat, raw</t>
  </si>
  <si>
    <t>F000655</t>
  </si>
  <si>
    <t>Beef, mince, regular fat, stir-fried, no added fat</t>
  </si>
  <si>
    <t>F000679</t>
  </si>
  <si>
    <t>Beef, mince, regular fat, raw</t>
  </si>
  <si>
    <t>F000678</t>
  </si>
  <si>
    <t>Beef, mince, lower fat, stir-fried, no added fat</t>
  </si>
  <si>
    <t>F000667</t>
  </si>
  <si>
    <t>Beef, mince, lower fat, raw</t>
  </si>
  <si>
    <t>F000666</t>
  </si>
  <si>
    <t>Beef, steak, boneless, fillet or tenderloin, untrimmed, grilled, no added fat</t>
  </si>
  <si>
    <t>F000838</t>
  </si>
  <si>
    <t>Beef, steak, boneless, fillet or tenderloin, untrimmed, raw</t>
  </si>
  <si>
    <t>F000839</t>
  </si>
  <si>
    <t>Beef, steak, boneless, fillet or tenderloin, semi-trimmed, grilled, no added fat</t>
  </si>
  <si>
    <t>F000837</t>
  </si>
  <si>
    <t>Beef, steak, boneless, fillet or tenderloin, semi-trimmed, raw</t>
  </si>
  <si>
    <t>F009781</t>
  </si>
  <si>
    <t>Beef, steak, boneless, fillet or tenderloin, lean, grilled, no added fat</t>
  </si>
  <si>
    <t>F000835</t>
  </si>
  <si>
    <t>Beef, steak, boneless, fillet or tenderloin, lean, raw</t>
  </si>
  <si>
    <t>F000836</t>
  </si>
  <si>
    <t>Beef, diced, untrimmed, casseroled, no added fat</t>
  </si>
  <si>
    <t>F000562</t>
  </si>
  <si>
    <t>Beef, diced, untrimmed, dry-fried, no added fat</t>
  </si>
  <si>
    <t>F000563</t>
  </si>
  <si>
    <t>Beef, diced, untrimmed, raw</t>
  </si>
  <si>
    <t>F000564</t>
  </si>
  <si>
    <t>Beef, diced, lean, casseroled, no added fat</t>
  </si>
  <si>
    <t>F000559</t>
  </si>
  <si>
    <t>Beef, diced, lean, dry-fried, no added fat</t>
  </si>
  <si>
    <t>F000560</t>
  </si>
  <si>
    <t>Beef, diced, lean, raw</t>
  </si>
  <si>
    <t>F000561</t>
  </si>
  <si>
    <t>Beef, casserole meat, boneless, chuck, untrimmed, casseroled, no added fat</t>
  </si>
  <si>
    <t>F000526</t>
  </si>
  <si>
    <t>Beef, casserole meat, boneless, chuck, untrimmed, raw</t>
  </si>
  <si>
    <t>F000527</t>
  </si>
  <si>
    <t>Beef, casserole meat, boneless, chuck, semi-trimmed, casseroled</t>
  </si>
  <si>
    <t>F000524</t>
  </si>
  <si>
    <t>Beef, casserole meat, boneless, chuck, semi-trimmed, raw</t>
  </si>
  <si>
    <t>F000525</t>
  </si>
  <si>
    <t>Beef, casserole meat, boneless, chuck, lean, casseroled, no added fat</t>
  </si>
  <si>
    <t>F000522</t>
  </si>
  <si>
    <t>Beef, casserole meat, boneless, chuck, lean, raw</t>
  </si>
  <si>
    <t>F000523</t>
  </si>
  <si>
    <t>Beef, casserole meat, boneless, blade or chuck, untrimmed, casseroled, no added fat</t>
  </si>
  <si>
    <t>F009787</t>
  </si>
  <si>
    <t>Beef, casserole meat, boneless, blade or chuck, untrimmed, raw</t>
  </si>
  <si>
    <t>F009784</t>
  </si>
  <si>
    <t>Beef, casserole meat, boneless, blade or chuck, semi-trimmed, casseroled</t>
  </si>
  <si>
    <t>F009786</t>
  </si>
  <si>
    <t>Beef, casserole meat, boneless, blade or chuck, semi-trimmed, raw</t>
  </si>
  <si>
    <t>F009783</t>
  </si>
  <si>
    <t>Beef, casserole meat, boneless, blade or chuck, lean, casseroled, no added fat</t>
  </si>
  <si>
    <t>F009785</t>
  </si>
  <si>
    <t>Beef, casserole meat, boneless, blade or chuck, lean, raw</t>
  </si>
  <si>
    <t>F009782</t>
  </si>
  <si>
    <t>Beef, casserole meat, boneless, blade, untrimmed, casseroled</t>
  </si>
  <si>
    <t>F000521</t>
  </si>
  <si>
    <t>Beef, steak, with bone, blade, untrimmed, grilled, no added fat</t>
  </si>
  <si>
    <t>F000879</t>
  </si>
  <si>
    <t>Beef, steak, boneless or bone-in, blade, untrimmed, raw</t>
  </si>
  <si>
    <t>F000828</t>
  </si>
  <si>
    <t>Beef, casserole meat, boneless, blade, semi-trimmed, casseroled</t>
  </si>
  <si>
    <t>F000520</t>
  </si>
  <si>
    <t>Beef, steak, boneless or bone-in, blade, semi-trimmed, grilled, no added fat</t>
  </si>
  <si>
    <t>F000878</t>
  </si>
  <si>
    <t>Beef, steak, boneless or bone-in, blade, semi-trimmed, raw</t>
  </si>
  <si>
    <t>F000827</t>
  </si>
  <si>
    <t>Beef, casserole meat, boneless or bone-in, blade, lean, casseroled</t>
  </si>
  <si>
    <t>F000519</t>
  </si>
  <si>
    <t>Beef, steak, boneless or bone-in, blade, lean, grilled, no added fat</t>
  </si>
  <si>
    <t>F000877</t>
  </si>
  <si>
    <t>Beef, steak, boneless or bone-in, blade, lean, raw</t>
  </si>
  <si>
    <t>F000826</t>
  </si>
  <si>
    <t>Beef, boneless dice or strips, untrimmed, casseroled, no added fat</t>
  </si>
  <si>
    <t>F000506</t>
  </si>
  <si>
    <t>Beef, boneless dice or strips, untrimmed, stir-fried, no added fat</t>
  </si>
  <si>
    <t>F000508</t>
  </si>
  <si>
    <t>Beef, boneless dice or strips, untrimmed, raw</t>
  </si>
  <si>
    <t>F000507</t>
  </si>
  <si>
    <t>Beef, boneless dice or strips, lean, casseroled, no added fat</t>
  </si>
  <si>
    <t>F000503</t>
  </si>
  <si>
    <t>Beef, boneless dice or strips, lean, stir-fried, no added fat</t>
  </si>
  <si>
    <t>F000505</t>
  </si>
  <si>
    <t>Beef, boneless dice or strips, lean, raw</t>
  </si>
  <si>
    <t>F000504</t>
  </si>
  <si>
    <t>Beef, casserole meat, boneless or bone-in, shin, untrimmed, raw</t>
  </si>
  <si>
    <t>F000518</t>
  </si>
  <si>
    <t>Beef, casserole meat, boneless or bone-in, shin, untrimmed, casseroled, no added fat</t>
  </si>
  <si>
    <t>F000517</t>
  </si>
  <si>
    <t>Beef, casserole meat, boneless or bone-in, shin, semi-trimmed, casseroled, no added fat</t>
  </si>
  <si>
    <t>F000515</t>
  </si>
  <si>
    <t>Beef, casserole meat, boneless or bone-in, shin, semi-trimmed, raw</t>
  </si>
  <si>
    <t>F000516</t>
  </si>
  <si>
    <t>Beef, casserole meat, boneless or bone-in, shin, lean, casseroled, no added fat</t>
  </si>
  <si>
    <t>F000513</t>
  </si>
  <si>
    <t>Beef, casserole meat, boneless or bone-in, shin, lean, raw</t>
  </si>
  <si>
    <t>F000514</t>
  </si>
  <si>
    <t>Beef, all cuts, separable fat, cooked, no added fat</t>
  </si>
  <si>
    <t>F000472</t>
  </si>
  <si>
    <t>Beef, all cuts, separable fat, raw</t>
  </si>
  <si>
    <t>F000473</t>
  </si>
  <si>
    <t>Pea, yellow, whole, dried</t>
  </si>
  <si>
    <t>F006545</t>
  </si>
  <si>
    <t>Pea, green, whole, dried</t>
  </si>
  <si>
    <t>F006541</t>
  </si>
  <si>
    <t>Pea, split, dried, boiled, drained</t>
  </si>
  <si>
    <t>F006544</t>
  </si>
  <si>
    <t>Pea, split, dried</t>
  </si>
  <si>
    <t>F006543</t>
  </si>
  <si>
    <t>Lupin, whole, uncooked</t>
  </si>
  <si>
    <t>F005250</t>
  </si>
  <si>
    <t>Lupin, dehulled, flakes, uncooked</t>
  </si>
  <si>
    <t>F005248</t>
  </si>
  <si>
    <t>Lupin, dehulled, splits, uncooked</t>
  </si>
  <si>
    <t>F005249</t>
  </si>
  <si>
    <t>Lentil, dried, boiled, drained</t>
  </si>
  <si>
    <t>F005177</t>
  </si>
  <si>
    <t>Lentil, hulled, dry</t>
  </si>
  <si>
    <t>F005182</t>
  </si>
  <si>
    <t>Lentil, red, hulled, dry</t>
  </si>
  <si>
    <t>F005184</t>
  </si>
  <si>
    <t>Lentil, green, hulled, dry</t>
  </si>
  <si>
    <t>F005181</t>
  </si>
  <si>
    <t>Lentil, French, hulled, dry</t>
  </si>
  <si>
    <t>F005178</t>
  </si>
  <si>
    <t>Chickpea, canned, drained</t>
  </si>
  <si>
    <t>F002880</t>
  </si>
  <si>
    <t>Chickpea, dried, boiled, drained</t>
  </si>
  <si>
    <t>F002882</t>
  </si>
  <si>
    <t>Chickpea, dried</t>
  </si>
  <si>
    <t>F002881</t>
  </si>
  <si>
    <t>Bean, red kidney, canned, drained</t>
  </si>
  <si>
    <t>F000448</t>
  </si>
  <si>
    <t>Bean, red kidney, fresh, boiled, drained</t>
  </si>
  <si>
    <t>F000452</t>
  </si>
  <si>
    <t>Bean, red kidney, fresh, raw</t>
  </si>
  <si>
    <t>F000453</t>
  </si>
  <si>
    <t>Bean, red kidney, dried, boiled, drained</t>
  </si>
  <si>
    <t>F000451</t>
  </si>
  <si>
    <t>Bean, red kidney, dried</t>
  </si>
  <si>
    <t>F000449</t>
  </si>
  <si>
    <t>Bean, mung, whole, dried, uncooked</t>
  </si>
  <si>
    <t>F000446</t>
  </si>
  <si>
    <t>Bean, lima, dried, boiled, drained</t>
  </si>
  <si>
    <t>F000442</t>
  </si>
  <si>
    <t>Bean, lima, dried</t>
  </si>
  <si>
    <t>F000441</t>
  </si>
  <si>
    <t>Bean, haricot, dried, boiled, drained</t>
  </si>
  <si>
    <t>F000437</t>
  </si>
  <si>
    <t>Bean, haricot, dried</t>
  </si>
  <si>
    <t>F000436</t>
  </si>
  <si>
    <t>Bean, broad, dried</t>
  </si>
  <si>
    <t>F000416</t>
  </si>
  <si>
    <t>Baked beans, canned in tomato sauce, reduced salt</t>
  </si>
  <si>
    <t>F000244</t>
  </si>
  <si>
    <t>Baked beans, canned in tomato sauce</t>
  </si>
  <si>
    <t>F000243</t>
  </si>
  <si>
    <t>Plum, salted</t>
  </si>
  <si>
    <t>F006830</t>
  </si>
  <si>
    <t>Plum, davidson (native), flesh</t>
  </si>
  <si>
    <t>F006828</t>
  </si>
  <si>
    <t>Lime, native, fruit</t>
  </si>
  <si>
    <t>F005198</t>
  </si>
  <si>
    <t>Wax jambu, raw</t>
  </si>
  <si>
    <t>F009534</t>
  </si>
  <si>
    <t>Tangerine or tangor, peeled, raw</t>
  </si>
  <si>
    <t>F009088</t>
  </si>
  <si>
    <t>Tangelo, peeled, raw</t>
  </si>
  <si>
    <t>F009087</t>
  </si>
  <si>
    <t>Tamarillo, peeled, raw</t>
  </si>
  <si>
    <t>F009080</t>
  </si>
  <si>
    <t>Sultana</t>
  </si>
  <si>
    <t>F008983</t>
  </si>
  <si>
    <t>Strawberry, canned in syrup, syrup only</t>
  </si>
  <si>
    <t>F008947</t>
  </si>
  <si>
    <t>Strawberry, canned in syrup, drained</t>
  </si>
  <si>
    <t>F008946</t>
  </si>
  <si>
    <t>Strawberry, canned in syrup</t>
  </si>
  <si>
    <t>F008945</t>
  </si>
  <si>
    <t>Strawberry, purchased frozen</t>
  </si>
  <si>
    <t>F008951</t>
  </si>
  <si>
    <t>Strawberry, raw</t>
  </si>
  <si>
    <t>F008952</t>
  </si>
  <si>
    <t>Rhubarb, stalk, raw</t>
  </si>
  <si>
    <t>F007628</t>
  </si>
  <si>
    <t>Raspberry, canned in syrup, syrup only</t>
  </si>
  <si>
    <t>F007616</t>
  </si>
  <si>
    <t>Raspberry, canned in syrup, drained</t>
  </si>
  <si>
    <t>F007615</t>
  </si>
  <si>
    <t>Raspberry, canned in syrup</t>
  </si>
  <si>
    <t>F007614</t>
  </si>
  <si>
    <t>Raspberry, purchased frozen</t>
  </si>
  <si>
    <t>F007618</t>
  </si>
  <si>
    <t>Raspberry, raw</t>
  </si>
  <si>
    <t>F007619</t>
  </si>
  <si>
    <t>Rambutan, raw</t>
  </si>
  <si>
    <t>F007612</t>
  </si>
  <si>
    <t>Raisin</t>
  </si>
  <si>
    <t>F007610</t>
  </si>
  <si>
    <t>Quince, peeled, raw</t>
  </si>
  <si>
    <t>F007591</t>
  </si>
  <si>
    <t>Quandong, fruit, flesh</t>
  </si>
  <si>
    <t>F007571</t>
  </si>
  <si>
    <t>Prune (dried plum)</t>
  </si>
  <si>
    <t>F007494</t>
  </si>
  <si>
    <t>Prickly pear, peeled, raw</t>
  </si>
  <si>
    <t>F007457</t>
  </si>
  <si>
    <t>Pomegranate, peeled, raw</t>
  </si>
  <si>
    <t>F006842</t>
  </si>
  <si>
    <t>Plum, dark, canned in syrup, syrup only</t>
  </si>
  <si>
    <t>F006827</t>
  </si>
  <si>
    <t>Plum, dark, canned in syrup, drained</t>
  </si>
  <si>
    <t>F006826</t>
  </si>
  <si>
    <t>Plum, dark, canned in syrup</t>
  </si>
  <si>
    <t>F006825</t>
  </si>
  <si>
    <t>Plum, unpeeled, raw</t>
  </si>
  <si>
    <t>F006832</t>
  </si>
  <si>
    <t>Pineapple, canned in syrup, syrup only</t>
  </si>
  <si>
    <t>F006713</t>
  </si>
  <si>
    <t>Pineapple, canned in syrup, drained</t>
  </si>
  <si>
    <t>F006712</t>
  </si>
  <si>
    <t>Pineapple, canned in syrup</t>
  </si>
  <si>
    <t>F006711</t>
  </si>
  <si>
    <t>Pineapple, canned in pineapple juice, juice only</t>
  </si>
  <si>
    <t>F006710</t>
  </si>
  <si>
    <t>Pineapple, canned in pineapple juice</t>
  </si>
  <si>
    <t>F006707</t>
  </si>
  <si>
    <t>Pineapple, canned in juice, drained</t>
  </si>
  <si>
    <t>16505</t>
  </si>
  <si>
    <t>F006708</t>
  </si>
  <si>
    <t>Pineapple, peeled, raw</t>
  </si>
  <si>
    <t>F006702</t>
  </si>
  <si>
    <t>Persimmon, peeled, raw</t>
  </si>
  <si>
    <t>F006628</t>
  </si>
  <si>
    <t>Pear, nashi, unpeeled, raw</t>
  </si>
  <si>
    <t>F006604</t>
  </si>
  <si>
    <t>Pear, canned in pear juice, juice only</t>
  </si>
  <si>
    <t>F006595</t>
  </si>
  <si>
    <t>Pear, canned in pear juice, drained</t>
  </si>
  <si>
    <t>F006594</t>
  </si>
  <si>
    <t>Pear, canned in pear juice</t>
  </si>
  <si>
    <t>F006593</t>
  </si>
  <si>
    <t>Pear, brown skin, unpeeled, raw</t>
  </si>
  <si>
    <t>F006585</t>
  </si>
  <si>
    <t>Pear, green skin, unpeeled, raw</t>
  </si>
  <si>
    <t>F006601</t>
  </si>
  <si>
    <t>Pear, William Bartlett, unpeeled, raw</t>
  </si>
  <si>
    <t>F006612</t>
  </si>
  <si>
    <t>Pear, Packham's triumph, unpeeled, raw</t>
  </si>
  <si>
    <t>F006606</t>
  </si>
  <si>
    <t>Peach, canned in pear juice, juice only</t>
  </si>
  <si>
    <t>F006555</t>
  </si>
  <si>
    <t>Peach, canned in pear juice, drained</t>
  </si>
  <si>
    <t>F006554</t>
  </si>
  <si>
    <t>Peach, canned in pear juice</t>
  </si>
  <si>
    <t>F006553</t>
  </si>
  <si>
    <t>Peach, yellow, unpeeled, raw</t>
  </si>
  <si>
    <t>F006573</t>
  </si>
  <si>
    <t>Pawpaw (papaya), peeled, raw</t>
  </si>
  <si>
    <t>F006528</t>
  </si>
  <si>
    <t>Passionfruit, pulp, canned</t>
  </si>
  <si>
    <t>F006332</t>
  </si>
  <si>
    <t>Passionfruit, raw</t>
  </si>
  <si>
    <t>F006333</t>
  </si>
  <si>
    <t>Orange, valencia, peeled, raw</t>
  </si>
  <si>
    <t>F006279</t>
  </si>
  <si>
    <t>Orange, navel, peeled, raw</t>
  </si>
  <si>
    <t>F006276</t>
  </si>
  <si>
    <t>Orange, peeled, raw</t>
  </si>
  <si>
    <t>F006277</t>
  </si>
  <si>
    <t>Nectarine, yellow, unpeeled, raw</t>
  </si>
  <si>
    <t>16401</t>
  </si>
  <si>
    <t>F006021</t>
  </si>
  <si>
    <t>Mulberry, raw</t>
  </si>
  <si>
    <t>F005916</t>
  </si>
  <si>
    <t>Mixed dried fruit</t>
  </si>
  <si>
    <t>F005712</t>
  </si>
  <si>
    <t>Melon, watermelon, peeled, raw</t>
  </si>
  <si>
    <t>F005520</t>
  </si>
  <si>
    <t>Melon, rockmelon, peeled, raw</t>
  </si>
  <si>
    <t>F005519</t>
  </si>
  <si>
    <t>Melon, honey dew, yellow skin, peeled, raw</t>
  </si>
  <si>
    <t>F005517</t>
  </si>
  <si>
    <t>Melon, honey dew, white skin, peeled, raw</t>
  </si>
  <si>
    <t>F005516</t>
  </si>
  <si>
    <t>Mango, pulped, canned</t>
  </si>
  <si>
    <t>F005300</t>
  </si>
  <si>
    <t>Mango, peeled, raw</t>
  </si>
  <si>
    <t>F005299</t>
  </si>
  <si>
    <t>Mandarin, canned in syrup, syrup only</t>
  </si>
  <si>
    <t>F005292</t>
  </si>
  <si>
    <t>Mandarin, canned in syrup, drained</t>
  </si>
  <si>
    <t>F005289</t>
  </si>
  <si>
    <t>Mandarin, canned in syrup</t>
  </si>
  <si>
    <t>F005288</t>
  </si>
  <si>
    <t>Mandarin, peeled, raw</t>
  </si>
  <si>
    <t>F005293</t>
  </si>
  <si>
    <t>Lychee, peeled, raw</t>
  </si>
  <si>
    <t>F005255</t>
  </si>
  <si>
    <t>Loquat, peeled, raw</t>
  </si>
  <si>
    <t>F005244</t>
  </si>
  <si>
    <t>Lime, peeled, raw</t>
  </si>
  <si>
    <t>F005199</t>
  </si>
  <si>
    <t>Lemon, preserved</t>
  </si>
  <si>
    <t>F005175</t>
  </si>
  <si>
    <t>Lemon peel, raw</t>
  </si>
  <si>
    <t>F005172</t>
  </si>
  <si>
    <t>Lemon, peeled, raw</t>
  </si>
  <si>
    <t>F005174</t>
  </si>
  <si>
    <t>Kiwifruit, gold, peeled, raw</t>
  </si>
  <si>
    <t>F004815</t>
  </si>
  <si>
    <t>Kiwifruit, green (hayward), peeled, raw</t>
  </si>
  <si>
    <t>F004816</t>
  </si>
  <si>
    <t>Jackfruit, peeled, raw</t>
  </si>
  <si>
    <t>F004594</t>
  </si>
  <si>
    <t>Guava, Hawaiian, raw</t>
  </si>
  <si>
    <t>F004286</t>
  </si>
  <si>
    <t>Grapefruit, peeled, raw</t>
  </si>
  <si>
    <t>F004262</t>
  </si>
  <si>
    <t>Grape, waltham cross, raw</t>
  </si>
  <si>
    <t>F004261</t>
  </si>
  <si>
    <t>Grape, red globe, raw</t>
  </si>
  <si>
    <t>F004259</t>
  </si>
  <si>
    <t>Grape, cornichon, raw</t>
  </si>
  <si>
    <t>F004256</t>
  </si>
  <si>
    <t>Grape, green, raw</t>
  </si>
  <si>
    <t>16601</t>
  </si>
  <si>
    <t>F004260</t>
  </si>
  <si>
    <t>Grape, black sultana, raw</t>
  </si>
  <si>
    <t>F004254</t>
  </si>
  <si>
    <t>Grape, black muscatel/muscat, raw</t>
  </si>
  <si>
    <t>F004253</t>
  </si>
  <si>
    <t>Goji berry, dried</t>
  </si>
  <si>
    <t>16802</t>
  </si>
  <si>
    <t>F004244</t>
  </si>
  <si>
    <t>Fruit salad, canned in fruit juice, juice only</t>
  </si>
  <si>
    <t>F004143</t>
  </si>
  <si>
    <t>Fruit salad, canned in fruit juice, drained</t>
  </si>
  <si>
    <t>F004142</t>
  </si>
  <si>
    <t>Fruit salad, canned in fruit juice</t>
  </si>
  <si>
    <t>F004141</t>
  </si>
  <si>
    <t>Fig, fresh, unpeeled, raw</t>
  </si>
  <si>
    <t>F003834</t>
  </si>
  <si>
    <t>Fig, dried</t>
  </si>
  <si>
    <t>F003832</t>
  </si>
  <si>
    <t>Feijoa, raw</t>
  </si>
  <si>
    <t>F003818</t>
  </si>
  <si>
    <t>Date, dried</t>
  </si>
  <si>
    <t>F003496</t>
  </si>
  <si>
    <t>Custard apple, African pride, peeled, raw</t>
  </si>
  <si>
    <t>F003423</t>
  </si>
  <si>
    <t>Currant, dried</t>
  </si>
  <si>
    <t>F003331</t>
  </si>
  <si>
    <t>Cranberry, dried, sweetened</t>
  </si>
  <si>
    <t>F003248</t>
  </si>
  <si>
    <t>Cranberry, raw</t>
  </si>
  <si>
    <t>F003249</t>
  </si>
  <si>
    <t>Cumquat (kumquat), raw</t>
  </si>
  <si>
    <t>F003328</t>
  </si>
  <si>
    <t>Cherry, black, canned in syrup, syrup only</t>
  </si>
  <si>
    <t>F002517</t>
  </si>
  <si>
    <t>Cherry, black, canned in syrup, drained</t>
  </si>
  <si>
    <t>F002514</t>
  </si>
  <si>
    <t>Cherry, black, canned in syrup</t>
  </si>
  <si>
    <t>F002513</t>
  </si>
  <si>
    <t>Cherry, raw</t>
  </si>
  <si>
    <t>F002522</t>
  </si>
  <si>
    <t>Blueberry, purchased frozen</t>
  </si>
  <si>
    <t>F001289</t>
  </si>
  <si>
    <t>Blueberry, raw</t>
  </si>
  <si>
    <t>F001290</t>
  </si>
  <si>
    <t>Blackberry, raw</t>
  </si>
  <si>
    <t>F001267</t>
  </si>
  <si>
    <t>Banana, lady finger or sugar, peeled, raw</t>
  </si>
  <si>
    <t>F000267</t>
  </si>
  <si>
    <t>Banana, cavendish, peeled, raw</t>
  </si>
  <si>
    <t>F000262</t>
  </si>
  <si>
    <t>Apricot, canned in pear juice, juice only</t>
  </si>
  <si>
    <t>F000124</t>
  </si>
  <si>
    <t>Apricot, canned in pear juice, drained</t>
  </si>
  <si>
    <t>F000123</t>
  </si>
  <si>
    <t>Apricot, canned in pear juice</t>
  </si>
  <si>
    <t>F000122</t>
  </si>
  <si>
    <t>Apricot, dried</t>
  </si>
  <si>
    <t>F000130</t>
  </si>
  <si>
    <t>Apricot, raw</t>
  </si>
  <si>
    <t>F000134</t>
  </si>
  <si>
    <t>Apple, green skin, unpeeled, raw</t>
  </si>
  <si>
    <t>F000098</t>
  </si>
  <si>
    <t>Apple, red skin, unpeeled, raw</t>
  </si>
  <si>
    <t>F000110</t>
  </si>
  <si>
    <t>Apple, royal gala, unpeeled, raw</t>
  </si>
  <si>
    <t>F000111</t>
  </si>
  <si>
    <t>Apple, red delicious, unpeeled, raw</t>
  </si>
  <si>
    <t>F000107</t>
  </si>
  <si>
    <t>Apple, pink lady, unpeeled, raw</t>
  </si>
  <si>
    <t>F000105</t>
  </si>
  <si>
    <t>Apple, jonathon, unpeeled, raw</t>
  </si>
  <si>
    <t>F000099</t>
  </si>
  <si>
    <t>Apple, granny-smith, unpeeled, raw</t>
  </si>
  <si>
    <t>F000095</t>
  </si>
  <si>
    <t>Apple, golden delicious, unpeeled, raw</t>
  </si>
  <si>
    <t>F000092</t>
  </si>
  <si>
    <t>Apple, fuji, unpeeled, raw</t>
  </si>
  <si>
    <t>F000091</t>
  </si>
  <si>
    <t>Apple, dried</t>
  </si>
  <si>
    <t>F000089</t>
  </si>
  <si>
    <t>Apple, bonza, unpeeled, raw</t>
  </si>
  <si>
    <t>F000086</t>
  </si>
  <si>
    <t>Egg, chicken, yolk, hard-boiled</t>
  </si>
  <si>
    <t>F003736</t>
  </si>
  <si>
    <t>Egg, chicken, yolk, raw</t>
  </si>
  <si>
    <t>F003737</t>
  </si>
  <si>
    <t>Egg, chicken, white (albumen), hard-boiled</t>
  </si>
  <si>
    <t>F003705</t>
  </si>
  <si>
    <t>Egg, chicken, white (albumen), raw</t>
  </si>
  <si>
    <t>F003706</t>
  </si>
  <si>
    <t>Egg, chicken, whole, scrambled, with regular fat cows milk, no fat added</t>
  </si>
  <si>
    <t>F003732</t>
  </si>
  <si>
    <t>Egg, chicken, whole, omega-3 polyunsaturate enriched, boiled</t>
  </si>
  <si>
    <t>F003723</t>
  </si>
  <si>
    <t>Egg, chicken, whole, omega-3 polyunsaturate enriched, raw</t>
  </si>
  <si>
    <t>F003724</t>
  </si>
  <si>
    <t>Egg, chicken, whole, fried, no fat added</t>
  </si>
  <si>
    <t>F003718</t>
  </si>
  <si>
    <t>Egg, chicken, whole, poached</t>
  </si>
  <si>
    <t>F003725</t>
  </si>
  <si>
    <t>Egg, chicken, whole, hard-boiled</t>
  </si>
  <si>
    <t>F003721</t>
  </si>
  <si>
    <t>Egg, chicken, whole, raw</t>
  </si>
  <si>
    <t>F003729</t>
  </si>
  <si>
    <t>Fat, solid, vegetable oil based</t>
  </si>
  <si>
    <t>F003817</t>
  </si>
  <si>
    <t>Dripping, beef</t>
  </si>
  <si>
    <t>F003627</t>
  </si>
  <si>
    <t>Oil, vegetable</t>
  </si>
  <si>
    <t>F006191</t>
  </si>
  <si>
    <t>Oil, sunflower</t>
  </si>
  <si>
    <t>F006189</t>
  </si>
  <si>
    <t>Oil, soybean</t>
  </si>
  <si>
    <t>F006188</t>
  </si>
  <si>
    <t>Oil, rice bran</t>
  </si>
  <si>
    <t>F006185</t>
  </si>
  <si>
    <t>Oil, peanut</t>
  </si>
  <si>
    <t>F006183</t>
  </si>
  <si>
    <t>Oil, palm</t>
  </si>
  <si>
    <t>F006181</t>
  </si>
  <si>
    <t>Oil, olive</t>
  </si>
  <si>
    <t>F006177</t>
  </si>
  <si>
    <t>Oil, macadamia</t>
  </si>
  <si>
    <t>F006169</t>
  </si>
  <si>
    <t>Oil, mustard seed</t>
  </si>
  <si>
    <t>F006172</t>
  </si>
  <si>
    <t>Oil, linseed or flaxseed</t>
  </si>
  <si>
    <t>F006168</t>
  </si>
  <si>
    <t>Oil, grapeseed</t>
  </si>
  <si>
    <t>F006167</t>
  </si>
  <si>
    <t>Oil, copha</t>
  </si>
  <si>
    <t>F006165</t>
  </si>
  <si>
    <t>Oil, cottonseed</t>
  </si>
  <si>
    <t>F006166</t>
  </si>
  <si>
    <t>Oil, canola</t>
  </si>
  <si>
    <t>F006159</t>
  </si>
  <si>
    <t>Oil, blend of polyunsaturated vegetable oils</t>
  </si>
  <si>
    <t>F006156</t>
  </si>
  <si>
    <t>Oil, blend of monounsaturated vegetable oils</t>
  </si>
  <si>
    <t>F006155</t>
  </si>
  <si>
    <t>Oil, almond</t>
  </si>
  <si>
    <t>14402</t>
  </si>
  <si>
    <t>F006154</t>
  </si>
  <si>
    <t>Margarine spread, monounsaturated (65% fat), rice bran oil, fortified</t>
  </si>
  <si>
    <t>14303</t>
  </si>
  <si>
    <t>F009838</t>
  </si>
  <si>
    <t>Margarine spread, monounsaturated, olive oil blend (65% fat), reduced salt (sodium 360 mg/100 g)</t>
  </si>
  <si>
    <t>14304</t>
  </si>
  <si>
    <t>F005361</t>
  </si>
  <si>
    <t>Margarine spread, monounsaturated, reduced fat (less than 65% fat)</t>
  </si>
  <si>
    <t>F005345</t>
  </si>
  <si>
    <t>Margarine spread, monounsaturated, reduced fat (55% fat) &amp; salt (sodium 380 mg/100 g)</t>
  </si>
  <si>
    <t>F005352</t>
  </si>
  <si>
    <t>Margarine spread, monounsaturated (greater than 65% fat), reduced salt (sodium 360 mg/100 g)</t>
  </si>
  <si>
    <t>F005310</t>
  </si>
  <si>
    <t>Margarine spread, monounsaturated (greater than 65% fat)</t>
  </si>
  <si>
    <t>F005309</t>
  </si>
  <si>
    <t>Margarine spread, monounsaturated (70% fat), reduced salt (sodium 350 mg/100 g), added phytosterols</t>
  </si>
  <si>
    <t>F005319</t>
  </si>
  <si>
    <t>Margarine spread, polyunsaturated (70% fat), reduced salt (sodium 280 mg/100 g)</t>
  </si>
  <si>
    <t>F005373</t>
  </si>
  <si>
    <t>Margarine spread, polyunsaturated (70% fat)</t>
  </si>
  <si>
    <t>F005370</t>
  </si>
  <si>
    <t>Dairy blend, butter &amp; edible oil spread (approximately 80% fat), reduced salt (sodium 400 mg/100 g)</t>
  </si>
  <si>
    <t>F003464</t>
  </si>
  <si>
    <t>Dairy blend, butter &amp; edible oil spread (approximately 80% fat), sodium 600 mg/100 g</t>
  </si>
  <si>
    <t>F003466</t>
  </si>
  <si>
    <t>Ghee, clarified butter</t>
  </si>
  <si>
    <t>F004205</t>
  </si>
  <si>
    <t>Butter, plain, no added salt</t>
  </si>
  <si>
    <t>F001971</t>
  </si>
  <si>
    <t>Butter, plain, salted</t>
  </si>
  <si>
    <t>F001973</t>
  </si>
  <si>
    <t>Yoghurt, soy based, vanilla flavoured, reduced fat (1% fat)</t>
  </si>
  <si>
    <t>F009739</t>
  </si>
  <si>
    <t>Yoghurt, soy based, berry flavoured, regular fat (3% fat)</t>
  </si>
  <si>
    <t>F009738</t>
  </si>
  <si>
    <t>Yoghurt, coconut based, flavoured</t>
  </si>
  <si>
    <t>20</t>
  </si>
  <si>
    <t>F009798</t>
  </si>
  <si>
    <t>Yoghurt, almond based, flavoured</t>
  </si>
  <si>
    <t>F009797</t>
  </si>
  <si>
    <t>Sausage, vegetarian style, fried, no added fat</t>
  </si>
  <si>
    <t>F008153</t>
  </si>
  <si>
    <t>Tofu (soy bean curd), firm, as purchased</t>
  </si>
  <si>
    <t>20601</t>
  </si>
  <si>
    <t>F009176</t>
  </si>
  <si>
    <t>Sausage, vegetarian style, added Fe, Zn and vitamin B12, raw</t>
  </si>
  <si>
    <t>F008151</t>
  </si>
  <si>
    <t>Sausage, vegetarian style, unfortified, raw</t>
  </si>
  <si>
    <t>F008155</t>
  </si>
  <si>
    <t>Meat alternative, protein (soy/wheat/pea) base, cooked</t>
  </si>
  <si>
    <t>F009823</t>
  </si>
  <si>
    <t>Meat alternative, protein (soy/wheat/pea) base, as purchased</t>
  </si>
  <si>
    <t>F009147</t>
  </si>
  <si>
    <t>Meat alternative, mycoprotein/fungus base, cooked</t>
  </si>
  <si>
    <t>F009821</t>
  </si>
  <si>
    <t>Meat alternative, mycoprotein/fungus base, commercial, as purchased</t>
  </si>
  <si>
    <t>F009799</t>
  </si>
  <si>
    <t>Meat alternative, legume and/or vegetable base, cooked</t>
  </si>
  <si>
    <t>F009816</t>
  </si>
  <si>
    <t>Meat alternative, legume and/or vegetable base, as purchased</t>
  </si>
  <si>
    <t>20601.00</t>
  </si>
  <si>
    <t>F009814</t>
  </si>
  <si>
    <t>Soy beverage, reduced fat (1% fat), added Ca &amp; vitamins A, B1, B2 &amp; B12</t>
  </si>
  <si>
    <t>F008704</t>
  </si>
  <si>
    <t>Soy beverage, regular fat (3% fat), added Ca &amp; vitamins A, B1, B2 &amp; B12</t>
  </si>
  <si>
    <t>F008720</t>
  </si>
  <si>
    <t>Soy beverage, regular fat (3% fat), added Ca</t>
  </si>
  <si>
    <t>F008719</t>
  </si>
  <si>
    <t>Soy beverage, regular fat (3% fat), unfortified</t>
  </si>
  <si>
    <t>F008721</t>
  </si>
  <si>
    <t>Rice beverage, fluid, added calcium</t>
  </si>
  <si>
    <t>F007632</t>
  </si>
  <si>
    <t>Oat beverage, fluid, added calcium</t>
  </si>
  <si>
    <t>F006131</t>
  </si>
  <si>
    <t>Oat beverage, fluid, unfortified</t>
  </si>
  <si>
    <t>F006132</t>
  </si>
  <si>
    <t>Coconut beverage, added Ca</t>
  </si>
  <si>
    <t>20106</t>
  </si>
  <si>
    <t>F009813</t>
  </si>
  <si>
    <t>Coconut beverage, unfortified</t>
  </si>
  <si>
    <t>F009812</t>
  </si>
  <si>
    <t>Almond beverage, added sugar &amp; vitamins B1, B2 &amp; B12 &amp; Ca</t>
  </si>
  <si>
    <t>F009828</t>
  </si>
  <si>
    <t>Almond beverage, added sugar &amp; Ca</t>
  </si>
  <si>
    <t>F009827</t>
  </si>
  <si>
    <t>Almond beverage, added sugar, unfortified</t>
  </si>
  <si>
    <t>F009825</t>
  </si>
  <si>
    <t>Almond beverage, no added sugar, added Ca</t>
  </si>
  <si>
    <t>F009826</t>
  </si>
  <si>
    <t>Almond beverage, no added sugar, unfortified</t>
  </si>
  <si>
    <t>F009824</t>
  </si>
  <si>
    <t>Yoghurt, vanilla flavoured, low fat (less than 0.5% fat)</t>
  </si>
  <si>
    <t>F009752</t>
  </si>
  <si>
    <t>Yoghurt, flavoured, low fat (0.2%), intense sweetened, increased protein</t>
  </si>
  <si>
    <t>19209</t>
  </si>
  <si>
    <t>F009809</t>
  </si>
  <si>
    <t>Yoghurt, flavoured, low fat (approx 2%)</t>
  </si>
  <si>
    <t>19207</t>
  </si>
  <si>
    <t>F009810</t>
  </si>
  <si>
    <t>Yoghurt, vanilla flavoured, (2% fat)</t>
  </si>
  <si>
    <t>F009749</t>
  </si>
  <si>
    <t>Yoghurt, strawberry pieces or flavoured, regular fat (3% fat)</t>
  </si>
  <si>
    <t>F009741</t>
  </si>
  <si>
    <t>Yoghurt, apricot pieces or flavoured, regular fat (3% fat)</t>
  </si>
  <si>
    <t>F009608</t>
  </si>
  <si>
    <t>Yoghurt, natural, regular fat (3% fat)</t>
  </si>
  <si>
    <t>F009694</t>
  </si>
  <si>
    <t>Yoghurt, flavoured, high fat (approx 5%)</t>
  </si>
  <si>
    <t>19204</t>
  </si>
  <si>
    <t>F009811</t>
  </si>
  <si>
    <t>Dairy or yoghurt dessert, chocolate, regular fat</t>
  </si>
  <si>
    <t>F003488</t>
  </si>
  <si>
    <t>Custard, vanilla, prepared from dry mix</t>
  </si>
  <si>
    <t>F003441</t>
  </si>
  <si>
    <t>Custard powder, vanilla, dry mix</t>
  </si>
  <si>
    <t>F003426</t>
  </si>
  <si>
    <t>Custard, vanilla, regular fat</t>
  </si>
  <si>
    <t>F003442</t>
  </si>
  <si>
    <t>Milk, human/breast, mature, fluid</t>
  </si>
  <si>
    <t>F005647</t>
  </si>
  <si>
    <t>Milk, cow, powder, skim</t>
  </si>
  <si>
    <t>F005652</t>
  </si>
  <si>
    <t>Milk, cow, powder, regular fat, added vitamins A &amp; D</t>
  </si>
  <si>
    <t>F005649</t>
  </si>
  <si>
    <t>Milk, cow, powder, regular fat, unfortified</t>
  </si>
  <si>
    <t>F005650</t>
  </si>
  <si>
    <t>Milk, cow, canned, sweetened, condensed, regular</t>
  </si>
  <si>
    <t>F005582</t>
  </si>
  <si>
    <t>Milk, cow, canned, evaporated, reduced fat (approximately 2% fat)</t>
  </si>
  <si>
    <t>F005580</t>
  </si>
  <si>
    <t>Milk, cow, canned, evaporated, regular</t>
  </si>
  <si>
    <t>F005581</t>
  </si>
  <si>
    <t>Milk, cow, fluid, flavoured, chocolate, reduced fat</t>
  </si>
  <si>
    <t>19803</t>
  </si>
  <si>
    <t>F005587</t>
  </si>
  <si>
    <t>Milk, cow, fluid, lactose free, reduced fat (1% fat)</t>
  </si>
  <si>
    <t>F005598</t>
  </si>
  <si>
    <t>Milk, cow, fluid, lactose free, regular fat (3.5% fat)</t>
  </si>
  <si>
    <t>F005599</t>
  </si>
  <si>
    <t>Milk, cow, fluid, skim (0.15% fat), added milk solids</t>
  </si>
  <si>
    <t>F005638</t>
  </si>
  <si>
    <t>Milk, cow, fluid, skim (0.15% fat)</t>
  </si>
  <si>
    <t>F005637</t>
  </si>
  <si>
    <t>Milk, cow, fluid, reduced fat (1.5% fat), added omega 3 polyunsaturates</t>
  </si>
  <si>
    <t>F005621</t>
  </si>
  <si>
    <t>Milk, cow, fluid, reduced fat (1% fat)</t>
  </si>
  <si>
    <t>F005614</t>
  </si>
  <si>
    <t>Milk, cow, fluid, regular fat (3.5% fat), added omega 3 polyunsaturates</t>
  </si>
  <si>
    <t>F005635</t>
  </si>
  <si>
    <t>Milk, cow, fluid, regular fat (3.5% fat)</t>
  </si>
  <si>
    <t>F005634</t>
  </si>
  <si>
    <t>Ice confection, stick or tub, fruit juice or fruit flavoured</t>
  </si>
  <si>
    <t>F004415</t>
  </si>
  <si>
    <t>Ice confection, stick, water-based, various flavours</t>
  </si>
  <si>
    <t>F004421</t>
  </si>
  <si>
    <t>Ice confection, stick, milk-based, various flavours</t>
  </si>
  <si>
    <t>F004419</t>
  </si>
  <si>
    <t>Ice cream, vanilla flavour, premium or rich (~15% fat)</t>
  </si>
  <si>
    <t>19501</t>
  </si>
  <si>
    <t>F004507</t>
  </si>
  <si>
    <t>Ice cream, vanilla flavour, regular fat</t>
  </si>
  <si>
    <t>F004508</t>
  </si>
  <si>
    <t>Cream, sour, light (approximately 18% fat)</t>
  </si>
  <si>
    <t>F003267</t>
  </si>
  <si>
    <t>Cream, sour, regular fat</t>
  </si>
  <si>
    <t>F003269</t>
  </si>
  <si>
    <t>Cream, imitation (non-dairy)</t>
  </si>
  <si>
    <t>F003255</t>
  </si>
  <si>
    <t>Cream, thickened, regular fat (approximately 35%)</t>
  </si>
  <si>
    <t>F003270</t>
  </si>
  <si>
    <t>Cheese, soy</t>
  </si>
  <si>
    <t>20301</t>
  </si>
  <si>
    <t>F002494</t>
  </si>
  <si>
    <t>Cheese, ricotta</t>
  </si>
  <si>
    <t>F002488</t>
  </si>
  <si>
    <t>Cheese, parmesan, fresh, regular fat</t>
  </si>
  <si>
    <t>F002479</t>
  </si>
  <si>
    <t>Cheese, parmesan, dried, finely grated</t>
  </si>
  <si>
    <t>F002478</t>
  </si>
  <si>
    <t>Cheese, mozzarella</t>
  </si>
  <si>
    <t>F002472</t>
  </si>
  <si>
    <t>Cheese, haloumi</t>
  </si>
  <si>
    <t>F002466</t>
  </si>
  <si>
    <t>Cheese, goat, soft</t>
  </si>
  <si>
    <t>19401</t>
  </si>
  <si>
    <t>F002463</t>
  </si>
  <si>
    <t>Cheese, goat, firm</t>
  </si>
  <si>
    <t>F002462</t>
  </si>
  <si>
    <t>Cheese, fetta (feta)</t>
  </si>
  <si>
    <t>F002452</t>
  </si>
  <si>
    <t>Cheese, edam</t>
  </si>
  <si>
    <t>F002448</t>
  </si>
  <si>
    <t>Cheese, cream, plain</t>
  </si>
  <si>
    <t>F002444</t>
  </si>
  <si>
    <t>Cheese, cottage</t>
  </si>
  <si>
    <t>F002435</t>
  </si>
  <si>
    <t>Cheese, cheddar, processed, reduced fat (approximately 15%), added vitamin D</t>
  </si>
  <si>
    <t>F002425</t>
  </si>
  <si>
    <t>Cheese, cheddar, processed, regular fat</t>
  </si>
  <si>
    <t>F002428</t>
  </si>
  <si>
    <t>Cheese, cheddar, natural, reduced fat (approximately 15%)</t>
  </si>
  <si>
    <t>F002412</t>
  </si>
  <si>
    <t>Cheese, cheddar, natural, reduced fat (approximately 25%)</t>
  </si>
  <si>
    <t>F002413</t>
  </si>
  <si>
    <t>Cheese, cheddar, natural, regular fat</t>
  </si>
  <si>
    <t>F002414</t>
  </si>
  <si>
    <t>Cheese, camembert</t>
  </si>
  <si>
    <t>F002408</t>
  </si>
  <si>
    <t>Cheese, brie</t>
  </si>
  <si>
    <t>F002407</t>
  </si>
  <si>
    <t>Cheese, bocconcini</t>
  </si>
  <si>
    <t>19403</t>
  </si>
  <si>
    <t>F002406</t>
  </si>
  <si>
    <t>Cheese, blue vein</t>
  </si>
  <si>
    <t>F002405</t>
  </si>
  <si>
    <t>Spread, yeast, vegemite</t>
  </si>
  <si>
    <t>F008785</t>
  </si>
  <si>
    <t>Spread, yeast, marmite</t>
  </si>
  <si>
    <t>F008783</t>
  </si>
  <si>
    <t>Peanut butter, smooth &amp; crunchy, no added sugar or salt</t>
  </si>
  <si>
    <t>F006579</t>
  </si>
  <si>
    <t>Peanut butter, smooth &amp; crunchy, added sugar &amp; salt</t>
  </si>
  <si>
    <t>F006577</t>
  </si>
  <si>
    <t>Vinegar (except balsamic vinegar)</t>
  </si>
  <si>
    <t>F009498</t>
  </si>
  <si>
    <t>Sauce, Worcestershire, commercial</t>
  </si>
  <si>
    <t>F008094</t>
  </si>
  <si>
    <t>Sauce, white, savoury, homemade</t>
  </si>
  <si>
    <t>F008090</t>
  </si>
  <si>
    <t>Sauce, tomato, commercial, reduced salt</t>
  </si>
  <si>
    <t>F008085</t>
  </si>
  <si>
    <t>Sauce, tomato, commercial</t>
  </si>
  <si>
    <t>F008083</t>
  </si>
  <si>
    <t>Sauce, tabasco, commercial</t>
  </si>
  <si>
    <t>F008077</t>
  </si>
  <si>
    <t>Sauce, soy, commercial, reduced salt</t>
  </si>
  <si>
    <t>F008067</t>
  </si>
  <si>
    <t>Sauce, soy, commercial</t>
  </si>
  <si>
    <t>F008065</t>
  </si>
  <si>
    <t>Sauce, simmer, curry flavoured, commercial</t>
  </si>
  <si>
    <t>F008063</t>
  </si>
  <si>
    <t>Sauce, simmer for chicken, commercial</t>
  </si>
  <si>
    <t>F008062</t>
  </si>
  <si>
    <t>Sauce, salsa, tomato-based, commercial</t>
  </si>
  <si>
    <t>F008056</t>
  </si>
  <si>
    <t>Sauce, rogan josh, commercial</t>
  </si>
  <si>
    <t>F008055</t>
  </si>
  <si>
    <t>Sauce, plum, commercial</t>
  </si>
  <si>
    <t>F008054</t>
  </si>
  <si>
    <t>Sauce, pasta, tomato-based, commercial, heated</t>
  </si>
  <si>
    <t>F008050</t>
  </si>
  <si>
    <t>Sauce, pasta, cheese or cream-based, commercial</t>
  </si>
  <si>
    <t>F008036</t>
  </si>
  <si>
    <t>Sauce, pasta, bolognese, homemade using beef mince &amp; homemade tomato based sauce</t>
  </si>
  <si>
    <t>F008032</t>
  </si>
  <si>
    <t>Sauce, pasta, bolognese, homemade using beef mince &amp; commercial tomato based sauce</t>
  </si>
  <si>
    <t>18701</t>
  </si>
  <si>
    <t>F008031</t>
  </si>
  <si>
    <t>Sauce, pasta, basil pesto, commercial</t>
  </si>
  <si>
    <t>F008029</t>
  </si>
  <si>
    <t>Sauce, pasta or simmer, commercial, low fat</t>
  </si>
  <si>
    <t>F008028</t>
  </si>
  <si>
    <t>Sauce, oyster, commercial</t>
  </si>
  <si>
    <t>F008026</t>
  </si>
  <si>
    <t>Sauce, hoi sin (hoisin), commercial</t>
  </si>
  <si>
    <t>F008008</t>
  </si>
  <si>
    <t>Sauce, fish, commercial</t>
  </si>
  <si>
    <t>F008004</t>
  </si>
  <si>
    <t>Sauce, cranberry, commercial</t>
  </si>
  <si>
    <t>F008000</t>
  </si>
  <si>
    <t>Sauce, butter chicken, commercial</t>
  </si>
  <si>
    <t>F007992</t>
  </si>
  <si>
    <t>Sauce, barbecue, commercial</t>
  </si>
  <si>
    <t>F007987</t>
  </si>
  <si>
    <t>Paste, shrimp</t>
  </si>
  <si>
    <t>F006476</t>
  </si>
  <si>
    <t>Paste, soybean</t>
  </si>
  <si>
    <t>F005702</t>
  </si>
  <si>
    <t>Paste, green curry, commercial</t>
  </si>
  <si>
    <t>F006469</t>
  </si>
  <si>
    <t>Paste, Indian style curry, commercial</t>
  </si>
  <si>
    <t>F006471</t>
  </si>
  <si>
    <t>Mustard, cream style</t>
  </si>
  <si>
    <t>F005973</t>
  </si>
  <si>
    <t>Mayonnaise, low fat, commercial</t>
  </si>
  <si>
    <t>F005437</t>
  </si>
  <si>
    <t>Dip, hummus, commercial</t>
  </si>
  <si>
    <t>23503</t>
  </si>
  <si>
    <t>F003539</t>
  </si>
  <si>
    <t>Mayonnaise, traditional (greater than 65% fat), commercial</t>
  </si>
  <si>
    <t>F005441</t>
  </si>
  <si>
    <t>Gravy, prepared from dry powder with water</t>
  </si>
  <si>
    <t>F004265</t>
  </si>
  <si>
    <t>Gravy powder, dry mix</t>
  </si>
  <si>
    <t>F004263</t>
  </si>
  <si>
    <t>Dressing, thousand island, regular fat, commercial</t>
  </si>
  <si>
    <t>F003612</t>
  </si>
  <si>
    <t>Dressing, French or Italian, regular fat, commercial</t>
  </si>
  <si>
    <t>F003592</t>
  </si>
  <si>
    <t>Tart, custard, commercial</t>
  </si>
  <si>
    <t>F009102</t>
  </si>
  <si>
    <t>Pie, sweet, apple, commercial</t>
  </si>
  <si>
    <t>F006679</t>
  </si>
  <si>
    <t>Spring roll, meat &amp; vegetable filling, commercial, deep fried</t>
  </si>
  <si>
    <t>F008794</t>
  </si>
  <si>
    <t>Sausage roll, purchased frozen, baked</t>
  </si>
  <si>
    <t>F008101</t>
  </si>
  <si>
    <t>Pie, steak &amp; kidney, canned</t>
  </si>
  <si>
    <t>F006675</t>
  </si>
  <si>
    <t>Sausage roll, commercial, ready to eat</t>
  </si>
  <si>
    <t>F008098</t>
  </si>
  <si>
    <t>Pie, savoury, meat, purchased frozen, baked</t>
  </si>
  <si>
    <t>F006667</t>
  </si>
  <si>
    <t>Pie, savoury, meat, commercial, ready to eat</t>
  </si>
  <si>
    <t>F006665</t>
  </si>
  <si>
    <t>Pastry, filled with spinach &amp; cheese, purchased frozen, baked</t>
  </si>
  <si>
    <t>F006493</t>
  </si>
  <si>
    <t>Pastry, shortcrust style, commercial, baked</t>
  </si>
  <si>
    <t>F006506</t>
  </si>
  <si>
    <t>Pastry, shortcrust style, commercial, raw</t>
  </si>
  <si>
    <t>F006507</t>
  </si>
  <si>
    <t>Pastry, puff, vegetable oil, commercial, baked</t>
  </si>
  <si>
    <t>F006502</t>
  </si>
  <si>
    <t>Pastry, puff, vegetable oil, commercial, raw</t>
  </si>
  <si>
    <t>F006503</t>
  </si>
  <si>
    <t>Pastry, puff, with butter, commercial, baked</t>
  </si>
  <si>
    <t>F006504</t>
  </si>
  <si>
    <t>Pastry, puff, with butter, commercial, raw</t>
  </si>
  <si>
    <t>F006505</t>
  </si>
  <si>
    <t>Pastry, filo, commercial, baked</t>
  </si>
  <si>
    <t>F006496</t>
  </si>
  <si>
    <t>Pastry, filo, commercial, raw</t>
  </si>
  <si>
    <t>F006497</t>
  </si>
  <si>
    <t>Croissant, plain</t>
  </si>
  <si>
    <t>F003305</t>
  </si>
  <si>
    <t>Spaghetti in tomato &amp; cheese sauce, canned, reduced salt</t>
  </si>
  <si>
    <t>F008738</t>
  </si>
  <si>
    <t>Spaghetti in tomato &amp; cheese sauce, canned</t>
  </si>
  <si>
    <t>F008737</t>
  </si>
  <si>
    <t>Pasta in cream based sauce, prepared from dry mix</t>
  </si>
  <si>
    <t>13509</t>
  </si>
  <si>
    <t>F009830</t>
  </si>
  <si>
    <t>Pasta in cream based sauce, dry mix</t>
  </si>
  <si>
    <t>F006409</t>
  </si>
  <si>
    <t>Macaroni &amp; cheese, homemade, cooked unfilled pasta, homemade cheese sauce</t>
  </si>
  <si>
    <t>F005259</t>
  </si>
  <si>
    <t>Lasagne, beef, homemade</t>
  </si>
  <si>
    <t>F005146</t>
  </si>
  <si>
    <t>Lasagne, beef, commercial, purchased frozen, baked</t>
  </si>
  <si>
    <t>F005145</t>
  </si>
  <si>
    <t>Pasta, wholemeal wheat flour, boiled from dry, no added salt</t>
  </si>
  <si>
    <t>F006464</t>
  </si>
  <si>
    <t>Pasta, wholemeal wheat flour, dry</t>
  </si>
  <si>
    <t>F006465</t>
  </si>
  <si>
    <t>Pasta, white wheat flour &amp; spinach, boiled from dry, no added salt</t>
  </si>
  <si>
    <t>F006451</t>
  </si>
  <si>
    <t>Pasta, white wheat flour &amp; spinach, dry</t>
  </si>
  <si>
    <t>F006453</t>
  </si>
  <si>
    <t>Pasta, white wheat flour &amp; egg, boiled from dry, no added salt</t>
  </si>
  <si>
    <t>F006444</t>
  </si>
  <si>
    <t>Pasta, white wheat flour &amp; egg, dry</t>
  </si>
  <si>
    <t>F006445</t>
  </si>
  <si>
    <t>Pasta, white wheat flour, fresh, boiled, no added salt</t>
  </si>
  <si>
    <t>F006459</t>
  </si>
  <si>
    <t>Pasta, white wheat flour, fresh, uncooked</t>
  </si>
  <si>
    <t>F006460</t>
  </si>
  <si>
    <t>Pasta, white wheat flour, boiled from dry, no added salt</t>
  </si>
  <si>
    <t>F006456</t>
  </si>
  <si>
    <t>Pasta, white wheat flour, dry</t>
  </si>
  <si>
    <t>F006458</t>
  </si>
  <si>
    <t>Pasta, maize flour (corn) based, boiled from dry, no added salt</t>
  </si>
  <si>
    <t>F006431</t>
  </si>
  <si>
    <t>Pasta, maize flour (corn) based, dry</t>
  </si>
  <si>
    <t>F006433</t>
  </si>
  <si>
    <t>Pasta, legume based, boiled, no added salt</t>
  </si>
  <si>
    <t>12403</t>
  </si>
  <si>
    <t>F009835</t>
  </si>
  <si>
    <t>Pasta, gluten free, boiled from dry, no added salt</t>
  </si>
  <si>
    <t>F006429</t>
  </si>
  <si>
    <t>Noodle, wheat with egg, plain, boiled, no added fat</t>
  </si>
  <si>
    <t>12401</t>
  </si>
  <si>
    <t>F006044</t>
  </si>
  <si>
    <t>Noodle, rice stick, boiled, drained</t>
  </si>
  <si>
    <t>F006038</t>
  </si>
  <si>
    <t>Noodle, wheat, instant, flavoured, boiled, undrained</t>
  </si>
  <si>
    <t>F006054</t>
  </si>
  <si>
    <t>Noodle, wheat, instant, flavoured, boiled, drained</t>
  </si>
  <si>
    <t>F006053</t>
  </si>
  <si>
    <t>Noodle, wheat, instant, flavoured, dry, uncooked</t>
  </si>
  <si>
    <t>F006055</t>
  </si>
  <si>
    <t>Noodle, wheat, fresh, soaked, drained</t>
  </si>
  <si>
    <t>F006048</t>
  </si>
  <si>
    <t>Noodle, soba, boiled, drained</t>
  </si>
  <si>
    <t>F006042</t>
  </si>
  <si>
    <t>Noodle, soba, dry</t>
  </si>
  <si>
    <t>F006043</t>
  </si>
  <si>
    <t>Pizza, vegetable, fast food chain</t>
  </si>
  <si>
    <t>F006805</t>
  </si>
  <si>
    <t>Pizza, supreme, takeaway style</t>
  </si>
  <si>
    <t>F006799</t>
  </si>
  <si>
    <t>Pizza, supreme, fast food chain</t>
  </si>
  <si>
    <t>F006795</t>
  </si>
  <si>
    <t>Pizza, supreme, purchased frozen, baked</t>
  </si>
  <si>
    <t>F006797</t>
  </si>
  <si>
    <t>Pizza, ham &amp; pineapple, takeaway style</t>
  </si>
  <si>
    <t>F006762</t>
  </si>
  <si>
    <t>Pizza, ham &amp; pineapple, purchased frozen, baked</t>
  </si>
  <si>
    <t>F006761</t>
  </si>
  <si>
    <t>Pizza, cheese &amp; tomato, commercial</t>
  </si>
  <si>
    <t>F006725</t>
  </si>
  <si>
    <t>Hot dog, bread roll, frankfurt &amp; sauce filling</t>
  </si>
  <si>
    <t>F004389</t>
  </si>
  <si>
    <t>Hamburger, white roll, beef patty, with salad, independent takeaway outlet</t>
  </si>
  <si>
    <t>F004362</t>
  </si>
  <si>
    <t>Hamburger, white roll, beef patty, with cheese, onion, pickles &amp; sauce, fast food chain</t>
  </si>
  <si>
    <t>F004358</t>
  </si>
  <si>
    <t>Flour, wheat, wholemeal, self-raising</t>
  </si>
  <si>
    <t>F004015</t>
  </si>
  <si>
    <t>Flour, gluten free, plain</t>
  </si>
  <si>
    <t>F003990</t>
  </si>
  <si>
    <t>Flour, wheat, wholemeal, plain</t>
  </si>
  <si>
    <t>F004014</t>
  </si>
  <si>
    <t>Flour, wheat, white, high protein or bread making flour</t>
  </si>
  <si>
    <t>F004006</t>
  </si>
  <si>
    <t>Flour, wheat, white, self-raising, added vitamins B1, B2, B3, B6, E &amp; folate &amp; Fe, Mg &amp; Zn (Jackaroo)</t>
  </si>
  <si>
    <t>F004013</t>
  </si>
  <si>
    <t>Flour, wheat, white, self-raising</t>
  </si>
  <si>
    <t>F004009</t>
  </si>
  <si>
    <t>Flour, wheat, white, plain, added vitamins B1, B2, B3, B6, E &amp; folate &amp; Fe, Mg &amp; Zn (Jackaroo)</t>
  </si>
  <si>
    <t>F004008</t>
  </si>
  <si>
    <t>Flour, wheat, white, plain</t>
  </si>
  <si>
    <t>F004007</t>
  </si>
  <si>
    <t>Flour, spelt</t>
  </si>
  <si>
    <t>F004004</t>
  </si>
  <si>
    <t>Flour, soya</t>
  </si>
  <si>
    <t>F004002</t>
  </si>
  <si>
    <t>Flour, rye</t>
  </si>
  <si>
    <t>F004000</t>
  </si>
  <si>
    <t>Flour, rice</t>
  </si>
  <si>
    <t>F003998</t>
  </si>
  <si>
    <t>Flour, chickpea (besan)</t>
  </si>
  <si>
    <t>F003986</t>
  </si>
  <si>
    <t>Flour, cornflour, from maize &amp; wheat starch</t>
  </si>
  <si>
    <t>F003989</t>
  </si>
  <si>
    <t>Flour, cornflour, from maize starch</t>
  </si>
  <si>
    <t>F003988</t>
  </si>
  <si>
    <t>Flour, arrowroot</t>
  </si>
  <si>
    <t>F003983</t>
  </si>
  <si>
    <t>Rice paper wrapper, soaked in water</t>
  </si>
  <si>
    <t>F007639</t>
  </si>
  <si>
    <t>Rice, wild, boiled, no added salt</t>
  </si>
  <si>
    <t>F007683</t>
  </si>
  <si>
    <t>Rice, wild, uncooked</t>
  </si>
  <si>
    <t>F007684</t>
  </si>
  <si>
    <t>Rice, brown, boiled, no added salt</t>
  </si>
  <si>
    <t>F007641</t>
  </si>
  <si>
    <t>Rice, brown, uncooked</t>
  </si>
  <si>
    <t>F007648</t>
  </si>
  <si>
    <t>Rice, white, fried with bacon or ham, egg, prawns &amp; vegetables</t>
  </si>
  <si>
    <t>F007666</t>
  </si>
  <si>
    <t>Rice, white, purchased as 'instant', microwaved</t>
  </si>
  <si>
    <t>F007678</t>
  </si>
  <si>
    <t>Rice, white, boiled or rice cooker, no added salt</t>
  </si>
  <si>
    <t>F007661</t>
  </si>
  <si>
    <t>Rice, white, uncooked</t>
  </si>
  <si>
    <t>F007682</t>
  </si>
  <si>
    <t>Wheat germ</t>
  </si>
  <si>
    <t>F009536</t>
  </si>
  <si>
    <t>Wheat bran, unprocessed, uncooked</t>
  </si>
  <si>
    <t>F009535</t>
  </si>
  <si>
    <t>Wheat, whole, uncooked</t>
  </si>
  <si>
    <t>F009537</t>
  </si>
  <si>
    <t>Tapioca, pearl or seed style, boiled, no added fat or salt</t>
  </si>
  <si>
    <t>F009089</t>
  </si>
  <si>
    <t>Tapioca, pearl or seed style, uncooked</t>
  </si>
  <si>
    <t>F009090</t>
  </si>
  <si>
    <t>Spelt, boiled, no added fat or salt</t>
  </si>
  <si>
    <t>F008744</t>
  </si>
  <si>
    <t>Spelt, uncooked</t>
  </si>
  <si>
    <t>F008745</t>
  </si>
  <si>
    <t>Semolina, boiled, no added fat or salt</t>
  </si>
  <si>
    <t>F008220</t>
  </si>
  <si>
    <t>Semolina, uncooked</t>
  </si>
  <si>
    <t>F008222</t>
  </si>
  <si>
    <t>Triticale, grain, uncooked</t>
  </si>
  <si>
    <t>F009260</t>
  </si>
  <si>
    <t>Sorghum, grain, uncooked</t>
  </si>
  <si>
    <t>F008474</t>
  </si>
  <si>
    <t>Rye, rolled, uncooked</t>
  </si>
  <si>
    <t>F007724</t>
  </si>
  <si>
    <t>Rye, grain, whole, uncooked</t>
  </si>
  <si>
    <t>F007722</t>
  </si>
  <si>
    <t>Quinoa, cooked in water, no added salt</t>
  </si>
  <si>
    <t>F007596</t>
  </si>
  <si>
    <t>Quinoa, uncooked</t>
  </si>
  <si>
    <t>F007598</t>
  </si>
  <si>
    <t>Quinoa, white, uncooked</t>
  </si>
  <si>
    <t>F007599</t>
  </si>
  <si>
    <t>Quinoa, red, uncooked</t>
  </si>
  <si>
    <t>F007597</t>
  </si>
  <si>
    <t>Quinoa, black, uncooked</t>
  </si>
  <si>
    <t>F007593</t>
  </si>
  <si>
    <t>Porridge, rolled oats mixed with sugar or honey &amp; other flavours, prepared with cows milk</t>
  </si>
  <si>
    <t>12601</t>
  </si>
  <si>
    <t>F007143</t>
  </si>
  <si>
    <t>Oats, rolled, mixed with sugar or honey &amp; other flavours, uncooked</t>
  </si>
  <si>
    <t>F006141</t>
  </si>
  <si>
    <t>Porridge, rolled oats, prepared with water</t>
  </si>
  <si>
    <t>F007164</t>
  </si>
  <si>
    <t>Porridge, rolled oats, prepared with regular fat cows milk</t>
  </si>
  <si>
    <t>F007156</t>
  </si>
  <si>
    <t>Oats, rolled, uncooked</t>
  </si>
  <si>
    <t>F006143</t>
  </si>
  <si>
    <t>Oats, hulled, uncooked</t>
  </si>
  <si>
    <t>F006136</t>
  </si>
  <si>
    <t>Maize, grits, uncooked</t>
  </si>
  <si>
    <t>F005279</t>
  </si>
  <si>
    <t>Millet, boiled, no added fat or salt</t>
  </si>
  <si>
    <t>F005690</t>
  </si>
  <si>
    <t>Millet, uncooked</t>
  </si>
  <si>
    <t>F005692</t>
  </si>
  <si>
    <t>Couscous, boiled, no added fat or salt</t>
  </si>
  <si>
    <t>F003235</t>
  </si>
  <si>
    <t>Couscous, uncooked</t>
  </si>
  <si>
    <t>F003239</t>
  </si>
  <si>
    <t>Cornmeal (polenta), boiled, no added fat or salt</t>
  </si>
  <si>
    <t>F003227</t>
  </si>
  <si>
    <t>Cornmeal (polenta), uncooked</t>
  </si>
  <si>
    <t>F003230</t>
  </si>
  <si>
    <t>Bulgur, soaked in water, no added fat or salt</t>
  </si>
  <si>
    <t>F001928</t>
  </si>
  <si>
    <t>Bulgur, uncooked</t>
  </si>
  <si>
    <t>F001929</t>
  </si>
  <si>
    <t>Buckwheat groats, uncooked</t>
  </si>
  <si>
    <t>F001919</t>
  </si>
  <si>
    <t>Barley, pearl, boiled, no added fat or salt</t>
  </si>
  <si>
    <t>F000378</t>
  </si>
  <si>
    <t>Barley, pearl, uncooked</t>
  </si>
  <si>
    <t>F000379</t>
  </si>
  <si>
    <t>Amaranth, grain, whole, uncooked</t>
  </si>
  <si>
    <t>F000061</t>
  </si>
  <si>
    <t>Buckwheat groats, cooked in water, no added salt</t>
  </si>
  <si>
    <t>F001918</t>
  </si>
  <si>
    <t>Slice, caramel</t>
  </si>
  <si>
    <t>F008278</t>
  </si>
  <si>
    <t>Scone, pumpkin, homemade</t>
  </si>
  <si>
    <t>F008176</t>
  </si>
  <si>
    <t>Scone, fruit, commercial</t>
  </si>
  <si>
    <t>13307</t>
  </si>
  <si>
    <t>F008172</t>
  </si>
  <si>
    <t>Scone, plain, homemade</t>
  </si>
  <si>
    <t>F008174</t>
  </si>
  <si>
    <t>Scone, plain, commercial</t>
  </si>
  <si>
    <t>F008173</t>
  </si>
  <si>
    <t>Pudding, sticky date, homemade</t>
  </si>
  <si>
    <t>F007529</t>
  </si>
  <si>
    <t>Pudding, plum, steamed or boiled, homemade</t>
  </si>
  <si>
    <t>F007512</t>
  </si>
  <si>
    <t>Pudding, chocolate, homemade</t>
  </si>
  <si>
    <t>F007507</t>
  </si>
  <si>
    <t>Pikelet, plain, homemade</t>
  </si>
  <si>
    <t>F006701</t>
  </si>
  <si>
    <t>Pikelet or pancake, sweet, commercial</t>
  </si>
  <si>
    <t>F006700</t>
  </si>
  <si>
    <t>Pancake, plain, homemade</t>
  </si>
  <si>
    <t>F006298</t>
  </si>
  <si>
    <t>Muffin, cake-style, chocolate chip, commercial</t>
  </si>
  <si>
    <t>F005882</t>
  </si>
  <si>
    <t>Muffin, cake-style, berry, commercial</t>
  </si>
  <si>
    <t>F005877</t>
  </si>
  <si>
    <t>Doughnut, iced</t>
  </si>
  <si>
    <t>F003574</t>
  </si>
  <si>
    <t>Doughnut, dusted with cinnamon &amp; sugar</t>
  </si>
  <si>
    <t>F003573</t>
  </si>
  <si>
    <t>Doughnut, jam filled, sugar coated</t>
  </si>
  <si>
    <t>F003575</t>
  </si>
  <si>
    <t>Cake, sponge, plain, commercial, uniced, filled with jam &amp; cream</t>
  </si>
  <si>
    <t>F002177</t>
  </si>
  <si>
    <t>Cake, sponge, plain, commercial, uniced, unfilled</t>
  </si>
  <si>
    <t>F002178</t>
  </si>
  <si>
    <t>Cake, plain butter cake, homemade, iced</t>
  </si>
  <si>
    <t>F002170</t>
  </si>
  <si>
    <t>Cake, plain butter cake, homemade, uniced</t>
  </si>
  <si>
    <t>F002171</t>
  </si>
  <si>
    <t>Cake, plain butter cake, commercial, iced</t>
  </si>
  <si>
    <t>F002168</t>
  </si>
  <si>
    <t>Cake, plain butter cake, commercial, uniced</t>
  </si>
  <si>
    <t>F002169</t>
  </si>
  <si>
    <t>Cake, mud, dark chocolate, homemade, chocolate ganache icing</t>
  </si>
  <si>
    <t>F002164</t>
  </si>
  <si>
    <t>Cake, mud, dark chocolate, homemade, uniced</t>
  </si>
  <si>
    <t>F002165</t>
  </si>
  <si>
    <t>Cake, mud, dark chocolate, commercial, chocolate ganache icing</t>
  </si>
  <si>
    <t>F002163</t>
  </si>
  <si>
    <t>Cake, lamington, unfilled</t>
  </si>
  <si>
    <t>F002159</t>
  </si>
  <si>
    <t>Cake, fruit, homemade, uniced</t>
  </si>
  <si>
    <t>F002150</t>
  </si>
  <si>
    <t>Cake, chocolate, homemade, iced</t>
  </si>
  <si>
    <t>F002111</t>
  </si>
  <si>
    <t>Cake, chocolate, homemade, uniced</t>
  </si>
  <si>
    <t>F002112</t>
  </si>
  <si>
    <t>Cake, carrot, homemade, iced</t>
  </si>
  <si>
    <t>F002101</t>
  </si>
  <si>
    <t>Cake, carrot, homemade, uniced</t>
  </si>
  <si>
    <t>F002102</t>
  </si>
  <si>
    <t>Cake, carrot, commercial, iced</t>
  </si>
  <si>
    <t>F002100</t>
  </si>
  <si>
    <t>Cake mix, plain, dry powder</t>
  </si>
  <si>
    <t>F002021</t>
  </si>
  <si>
    <t>Slice, brownie, chocolate, with nuts, homemade</t>
  </si>
  <si>
    <t>F008272</t>
  </si>
  <si>
    <t>Slice, brownie, chocolate, without nuts, commercial</t>
  </si>
  <si>
    <t>F008273</t>
  </si>
  <si>
    <t>Bread, banana</t>
  </si>
  <si>
    <t>F001374</t>
  </si>
  <si>
    <t>Muesli, granola, non-oat based, toasted, added nuts &amp; seeds, unfortified</t>
  </si>
  <si>
    <t>12514</t>
  </si>
  <si>
    <t>F009808</t>
  </si>
  <si>
    <t>Muesli, granola, toasted, added nuts &amp; seeds, unfortified</t>
  </si>
  <si>
    <t>F009807</t>
  </si>
  <si>
    <t>Muesli, untoasted or natural style, added dried fruit, unfortified</t>
  </si>
  <si>
    <t>F005857</t>
  </si>
  <si>
    <t>Muesli, toasted, added dried fruit &amp; nuts, unfortified</t>
  </si>
  <si>
    <t>F005856</t>
  </si>
  <si>
    <t>Breakfast cereal, whole wheat, puffed, no added sugar or salt, unfortified</t>
  </si>
  <si>
    <t>F001871</t>
  </si>
  <si>
    <t>Breakfast cereal, whole wheat, flakes, dried fruit &amp; nuts, added fibre, vitamins B1, B2, B3 &amp; folate, Ca &amp; Fe</t>
  </si>
  <si>
    <t>F001862</t>
  </si>
  <si>
    <t>Breakfast cereal, whole wheat, biscuit, added vitamins B1, B2, B3 &amp; folate, Fe &amp; Zn</t>
  </si>
  <si>
    <t>F001844</t>
  </si>
  <si>
    <t>Breakfast cereal, whole wheat, biscuit, no added sugar, unfortified</t>
  </si>
  <si>
    <t>F001849</t>
  </si>
  <si>
    <t>Breakfast cereal, whole wheat, biscuit, bran, added vitamins B1, B2, B3 &amp; folate &amp; Fe</t>
  </si>
  <si>
    <t>12506</t>
  </si>
  <si>
    <t>F001845</t>
  </si>
  <si>
    <t>Breakfast cereal, wheat bran, pellets, added vitamins B1, B2 &amp; folate, Fe &amp; Zn</t>
  </si>
  <si>
    <t>F001829</t>
  </si>
  <si>
    <t>Breakfast cereal, wheat bran, flakes, sultanas, added vitamins B1, B2, B3, B6 &amp; folate, Fe &amp; Zn</t>
  </si>
  <si>
    <t>F001823</t>
  </si>
  <si>
    <t>Breakfast cereal, puffed or popped rice, cocoa coating, added vitamins B1, B2, B3, C &amp; folate, Ca, Fe &amp; Zn</t>
  </si>
  <si>
    <t>F001807</t>
  </si>
  <si>
    <t>Breakfast cereal, puffed or popped rice, added vitamins B1, B2, B3, C &amp; folate, Fe &amp; Zn</t>
  </si>
  <si>
    <t>F001803</t>
  </si>
  <si>
    <t>Breakfast cereal, puffed or popped rice, no added sugar or salt, unfortified</t>
  </si>
  <si>
    <t>F001811</t>
  </si>
  <si>
    <t>Breakfast cereal, mixed grain (wheat, rice &amp; oat), flakes, honey, unfortified</t>
  </si>
  <si>
    <t>F001788</t>
  </si>
  <si>
    <t>Breakfast cereal, mixed grain (wheat, oat &amp; corn), extruded, added vitamins B1, B2, B3, B6, C &amp; folate, Ca &amp; Fe</t>
  </si>
  <si>
    <t>F001767</t>
  </si>
  <si>
    <t>Breakfast cereal, mixed grain (wheat &amp; oat), flakes, apricot &amp; sultana, added vitamins B1, B2, B3 &amp; folate &amp; Fe</t>
  </si>
  <si>
    <t>F001733</t>
  </si>
  <si>
    <t>Breakfast cereal, mixed grain (rice &amp; wheat), flakes, added vitamins B1, B2, B3, B6 &amp; folate, Ca, Fe &amp; Zn</t>
  </si>
  <si>
    <t>F001720</t>
  </si>
  <si>
    <t>Breakfast cereal, flakes of corn, added vitamins B1, B2, B3, C &amp; folate, Fe &amp; Zn</t>
  </si>
  <si>
    <t>F001701</t>
  </si>
  <si>
    <t>Breakfast cereal, flakes of corn, unfortified</t>
  </si>
  <si>
    <t>F001708</t>
  </si>
  <si>
    <t>Breakfast cereal, beverage, non-chocolate flavours, added vitamins A, B1, B2, B3, B6, B12, C &amp; folate &amp; Ca</t>
  </si>
  <si>
    <t>F001688</t>
  </si>
  <si>
    <t>Muffin, English style, from white flour, added dried fruit, toasted</t>
  </si>
  <si>
    <t>F005897</t>
  </si>
  <si>
    <t>Muffin, English style, from white flour, toasted</t>
  </si>
  <si>
    <t>F005898</t>
  </si>
  <si>
    <t>Muffin, English style, from white flour</t>
  </si>
  <si>
    <t>F005896</t>
  </si>
  <si>
    <t>Crumpet, from white flour, toasted</t>
  </si>
  <si>
    <t>F003313</t>
  </si>
  <si>
    <t>Bun, sweet, hot cross bun, with dried fruit</t>
  </si>
  <si>
    <t>12305</t>
  </si>
  <si>
    <t>F009792</t>
  </si>
  <si>
    <t>Bun, sweet, with dried fruit, iced</t>
  </si>
  <si>
    <t>F001939</t>
  </si>
  <si>
    <t>Bun, sweet, with dried fruit, uniced</t>
  </si>
  <si>
    <t>F001940</t>
  </si>
  <si>
    <t>Bread, from rye flour, sour dough, toasted</t>
  </si>
  <si>
    <t>F001451</t>
  </si>
  <si>
    <t>Bread, from rye flour, sour dough</t>
  </si>
  <si>
    <t>F001450</t>
  </si>
  <si>
    <t>Bread, gluten free, toasted</t>
  </si>
  <si>
    <t>F001609</t>
  </si>
  <si>
    <t>Bread, gluten free</t>
  </si>
  <si>
    <t>F001603</t>
  </si>
  <si>
    <t>Bread, garlic or herb, homemade, cooked</t>
  </si>
  <si>
    <t>F001601</t>
  </si>
  <si>
    <t>Bread, garlic, commercial, cooked</t>
  </si>
  <si>
    <t>F001600</t>
  </si>
  <si>
    <t>Bread, from wheat flour, added dried fruit, toasted</t>
  </si>
  <si>
    <t>F001458</t>
  </si>
  <si>
    <t>Bread, from white flour, added dried fruit</t>
  </si>
  <si>
    <t>F001457</t>
  </si>
  <si>
    <t>Bread, from white flour, Turkish, toasted</t>
  </si>
  <si>
    <t>F001672</t>
  </si>
  <si>
    <t>Bread, from white flour, Turkish</t>
  </si>
  <si>
    <t>F001671</t>
  </si>
  <si>
    <t>Bread roll, mixed grain, toasted</t>
  </si>
  <si>
    <t>F001368</t>
  </si>
  <si>
    <t>Bread roll, mixed grain</t>
  </si>
  <si>
    <t>F001365</t>
  </si>
  <si>
    <t>Bread, from white flour, extra grainy &amp; seeds, toasted</t>
  </si>
  <si>
    <t>F001514</t>
  </si>
  <si>
    <t>Bread, from white flour, extra grainy &amp; seeds</t>
  </si>
  <si>
    <t>F001513</t>
  </si>
  <si>
    <t>Bread, mixed grain, toasted</t>
  </si>
  <si>
    <t>F001644</t>
  </si>
  <si>
    <t>Bread, mixed grain</t>
  </si>
  <si>
    <t>F001621</t>
  </si>
  <si>
    <t>Bread, organic, toasted</t>
  </si>
  <si>
    <t>F001548</t>
  </si>
  <si>
    <t>Bread, organic</t>
  </si>
  <si>
    <t>F001545</t>
  </si>
  <si>
    <t>Bread roll, from wholemeal flour, toasted</t>
  </si>
  <si>
    <t>F001364</t>
  </si>
  <si>
    <t>Bread roll, from wholemeal flour</t>
  </si>
  <si>
    <t>F001360</t>
  </si>
  <si>
    <t>Bread, from wholemeal flour, extra grainy &amp; seeds, toasted</t>
  </si>
  <si>
    <t>F001576</t>
  </si>
  <si>
    <t>Bread, from wholemeal flour, extra grainy &amp; seeds</t>
  </si>
  <si>
    <t>F001573</t>
  </si>
  <si>
    <t>Bread, from wholemeal flour, toasted</t>
  </si>
  <si>
    <t>F001597</t>
  </si>
  <si>
    <t>Bread roll, topped with cheese &amp; bacon</t>
  </si>
  <si>
    <t>F001373</t>
  </si>
  <si>
    <t>Bread roll, topped with cheese</t>
  </si>
  <si>
    <t>F001372</t>
  </si>
  <si>
    <t>Bread roll, from white flour, toasted</t>
  </si>
  <si>
    <t>F001358</t>
  </si>
  <si>
    <t>Bread, from white flour, Italian-style, commercial, toasted</t>
  </si>
  <si>
    <t>F001529</t>
  </si>
  <si>
    <t>Bread, from white flour, Italian-style, commercial</t>
  </si>
  <si>
    <t>F001528</t>
  </si>
  <si>
    <t>Bread, from white Jackaroo flour, added fibre and vitamins B1 &amp; folate &amp; Fe, toasted</t>
  </si>
  <si>
    <t>F001544</t>
  </si>
  <si>
    <t>Bread, from white Jackaroo flour, added fibre and vitamins B1 &amp; folate &amp; Fe</t>
  </si>
  <si>
    <t>F001543</t>
  </si>
  <si>
    <t>Bread, from white flour, added omega-3 polyunsaturates, toasted</t>
  </si>
  <si>
    <t>F001485</t>
  </si>
  <si>
    <t>Bread, from white flour, added omega-3 polyunsaturates</t>
  </si>
  <si>
    <t>F001484</t>
  </si>
  <si>
    <t>Bread, from white flour, added iron, toasted</t>
  </si>
  <si>
    <t>F001483</t>
  </si>
  <si>
    <t>Bread, from white flour, added iron</t>
  </si>
  <si>
    <t>F001482</t>
  </si>
  <si>
    <t>Bread, from white flour, added fibre, toasted</t>
  </si>
  <si>
    <t>F001479</t>
  </si>
  <si>
    <t>Bread, from white flour, added fibre</t>
  </si>
  <si>
    <t>F001468</t>
  </si>
  <si>
    <t>Bread, from white flour, added calcium, toasted</t>
  </si>
  <si>
    <t>F001467</t>
  </si>
  <si>
    <t>Bread, from white flour, added calcium</t>
  </si>
  <si>
    <t>F001466</t>
  </si>
  <si>
    <t>Bread, from white flour, toasted</t>
  </si>
  <si>
    <t>F001541</t>
  </si>
  <si>
    <t>Bread, from white flour</t>
  </si>
  <si>
    <t>F001463</t>
  </si>
  <si>
    <t>Bread, flat (pita or Lebanese), wholemeal, commercial</t>
  </si>
  <si>
    <t>F001404</t>
  </si>
  <si>
    <t>Bread, flat (pita or Lebanese), white, commercial</t>
  </si>
  <si>
    <t>F001420</t>
  </si>
  <si>
    <t>Bread, damper, from white flour, homemade</t>
  </si>
  <si>
    <t>F001387</t>
  </si>
  <si>
    <t>Bread, tortilla, white, commercial</t>
  </si>
  <si>
    <t>12302</t>
  </si>
  <si>
    <t>F001669</t>
  </si>
  <si>
    <t>Bread, pizza base, commercial</t>
  </si>
  <si>
    <t>12203</t>
  </si>
  <si>
    <t>F001653</t>
  </si>
  <si>
    <t>Bread, Naan, commercial</t>
  </si>
  <si>
    <t>12202</t>
  </si>
  <si>
    <t>F001647</t>
  </si>
  <si>
    <t>Bread, from wholemeal flour</t>
  </si>
  <si>
    <t>12207</t>
  </si>
  <si>
    <t>F001553</t>
  </si>
  <si>
    <t>Bread, from white flour, sour dough, commercial, toasted</t>
  </si>
  <si>
    <t>12201</t>
  </si>
  <si>
    <t>F001538</t>
  </si>
  <si>
    <t>Bread, from white flour, sour dough, commercial</t>
  </si>
  <si>
    <t>F001537</t>
  </si>
  <si>
    <t>Bread, wrap, white, commercial</t>
  </si>
  <si>
    <t>F001415</t>
  </si>
  <si>
    <t>Bread roll, from white flour</t>
  </si>
  <si>
    <t>F001353</t>
  </si>
  <si>
    <t>Breadcrumbs, white</t>
  </si>
  <si>
    <t>F001683</t>
  </si>
  <si>
    <t>Cone, wafer style, for ice cream</t>
  </si>
  <si>
    <t>F003095</t>
  </si>
  <si>
    <t>Biscuit, sweet, wheatmeal</t>
  </si>
  <si>
    <t>F001251</t>
  </si>
  <si>
    <t>Biscuit, sweet, sandwich, cream &amp; jam filling</t>
  </si>
  <si>
    <t>F001233</t>
  </si>
  <si>
    <t>Biscuit, sweet, sandwich, cream filling, chocolate-coated, tim tam style</t>
  </si>
  <si>
    <t>F001234</t>
  </si>
  <si>
    <t>Biscuit, sweet, biscuit base, mint filling, chocolate-coated</t>
  </si>
  <si>
    <t>F001168</t>
  </si>
  <si>
    <t>Biscuit, sweet, biscuit base, caramel filling, chocolate-coated, commercial</t>
  </si>
  <si>
    <t>13106</t>
  </si>
  <si>
    <t>F001167</t>
  </si>
  <si>
    <t>Biscuit, sweet, cream filled, commercial</t>
  </si>
  <si>
    <t>F009834</t>
  </si>
  <si>
    <t>Biscuit, sweet, chocolate chip or coated</t>
  </si>
  <si>
    <t>13105</t>
  </si>
  <si>
    <t>F001170</t>
  </si>
  <si>
    <t>Biscuit, sweet, shortbread style, commercial</t>
  </si>
  <si>
    <t>13101</t>
  </si>
  <si>
    <t>F001244</t>
  </si>
  <si>
    <t>Biscuit, sweet, breakfast style, with or without dried fruit</t>
  </si>
  <si>
    <t>13102</t>
  </si>
  <si>
    <t>F009839</t>
  </si>
  <si>
    <t>Biscuit, sweet, Anzac style, homemade from basic ingredients</t>
  </si>
  <si>
    <t>F001165</t>
  </si>
  <si>
    <t>Biscuit, sweet, plain</t>
  </si>
  <si>
    <t>F001215</t>
  </si>
  <si>
    <t>Biscuit, savoury, seed based</t>
  </si>
  <si>
    <t>132</t>
  </si>
  <si>
    <t>F009832</t>
  </si>
  <si>
    <t>Biscuit, savoury, rice cake, from brown rice, plain</t>
  </si>
  <si>
    <t>13204</t>
  </si>
  <si>
    <t>F001147</t>
  </si>
  <si>
    <t>Biscuit, savoury, from rye flour, crispbread</t>
  </si>
  <si>
    <t>13203</t>
  </si>
  <si>
    <t>F001118</t>
  </si>
  <si>
    <t>Biscuit, savoury, corn cake, plain, salted</t>
  </si>
  <si>
    <t>13205</t>
  </si>
  <si>
    <t>F001115</t>
  </si>
  <si>
    <t>Biscuit, savoury, from wholemeal wheat flour &amp; rye flour, crispbread, puffed</t>
  </si>
  <si>
    <t>F001135</t>
  </si>
  <si>
    <t>Biscuit, savoury, from wholemeal wheat flour, crispbread</t>
  </si>
  <si>
    <t>13201</t>
  </si>
  <si>
    <t>F001137</t>
  </si>
  <si>
    <t>Biscuit, savoury, from white wheat flour, flaky cracker style</t>
  </si>
  <si>
    <t>F001123</t>
  </si>
  <si>
    <t>Biscuit, savoury, from white wheat flour, water cracker style</t>
  </si>
  <si>
    <t>F001133</t>
  </si>
  <si>
    <t>Biscuit, savoury, from white wheat flour, Salada style</t>
  </si>
  <si>
    <t>F001129</t>
  </si>
  <si>
    <t>Biscuit, savoury, from wheat flour, crispbread, puffed &amp; toasted</t>
  </si>
  <si>
    <t>F001120</t>
  </si>
  <si>
    <t>Biscuit, savoury, from white wheat flour, plain snack cracker style</t>
  </si>
  <si>
    <t>F001126</t>
  </si>
  <si>
    <t>Biscuit, savoury, from white wheat flour, flavoured (excluding cheese)</t>
  </si>
  <si>
    <t>F001125</t>
  </si>
  <si>
    <t>Biscuit, savoury, from white wheat flour, cheese-flavoured</t>
  </si>
  <si>
    <t>F001122</t>
  </si>
  <si>
    <t>Biscuit, savoury, rice cracker, added vegetable powder</t>
  </si>
  <si>
    <t>F009833</t>
  </si>
  <si>
    <t>Biscuit, savoury, rice cracker, seaweed flavoured</t>
  </si>
  <si>
    <t>F001153</t>
  </si>
  <si>
    <t>Biscuit, savoury, rice cracker, flavoured (excluding seaweed)</t>
  </si>
  <si>
    <t>F001151</t>
  </si>
  <si>
    <t>Biscuit, savoury, rice cracker, plain</t>
  </si>
  <si>
    <t>F001152</t>
  </si>
  <si>
    <t>Water, soda</t>
  </si>
  <si>
    <t>F008377</t>
  </si>
  <si>
    <t>Water, tap</t>
  </si>
  <si>
    <t>F009527</t>
  </si>
  <si>
    <t>Water, bottled, still</t>
  </si>
  <si>
    <t>F009516</t>
  </si>
  <si>
    <t>Tea, decaffeinated, black, brewed from leaf or teabags, without milk</t>
  </si>
  <si>
    <t>F009115</t>
  </si>
  <si>
    <t>Tea, regular, black, brewed from leaf or teabags, without milk</t>
  </si>
  <si>
    <t>F009125</t>
  </si>
  <si>
    <t>Tea, green, plain, without milk</t>
  </si>
  <si>
    <t>F009117</t>
  </si>
  <si>
    <t>Soft drink, tonic water, intense sweetened or diet</t>
  </si>
  <si>
    <t>F008461</t>
  </si>
  <si>
    <t>Soft drink, tonic water</t>
  </si>
  <si>
    <t>F008460</t>
  </si>
  <si>
    <t>Kombucha, flavoured, added juice or intense sweeteners</t>
  </si>
  <si>
    <t>29505</t>
  </si>
  <si>
    <t>F009795</t>
  </si>
  <si>
    <t>Soft drink, fruit flavours, intense sweetened or diet</t>
  </si>
  <si>
    <t>11502</t>
  </si>
  <si>
    <t>F008439</t>
  </si>
  <si>
    <t>Soft drink, fruit flavours</t>
  </si>
  <si>
    <t>F008438</t>
  </si>
  <si>
    <t>Soft drink, energy drink, V</t>
  </si>
  <si>
    <t>F008424</t>
  </si>
  <si>
    <t>Soft drink, energy drink, Red Bull</t>
  </si>
  <si>
    <t>F008421</t>
  </si>
  <si>
    <t>Soft drink, cola flavour, intense sweetened or diet, decaffeinated</t>
  </si>
  <si>
    <t>F008405</t>
  </si>
  <si>
    <t>Soft drink, cola flavour, intense sweetened or diet</t>
  </si>
  <si>
    <t>F008404</t>
  </si>
  <si>
    <t>Soft drink, cola flavour, decaffeinated</t>
  </si>
  <si>
    <t>F008403</t>
  </si>
  <si>
    <t>Soft drink, cola flavour</t>
  </si>
  <si>
    <t>F008402</t>
  </si>
  <si>
    <t>Mineral water, citrus flavoured</t>
  </si>
  <si>
    <t>F005694</t>
  </si>
  <si>
    <t>Mineral water, natural, unflavoured</t>
  </si>
  <si>
    <t>F005696</t>
  </si>
  <si>
    <t>Water, coconut, commercial</t>
  </si>
  <si>
    <t>22203</t>
  </si>
  <si>
    <t>F009794</t>
  </si>
  <si>
    <t>Juice, orange &amp; mango, commercial</t>
  </si>
  <si>
    <t>F004731</t>
  </si>
  <si>
    <t>Juice, orange, commercial</t>
  </si>
  <si>
    <t>F004739</t>
  </si>
  <si>
    <t>Juice, lime</t>
  </si>
  <si>
    <t>F004729</t>
  </si>
  <si>
    <t>Juice, lemon</t>
  </si>
  <si>
    <t>F004726</t>
  </si>
  <si>
    <t>Juice, apple &amp; blackcurrant, commercial</t>
  </si>
  <si>
    <t>F004656</t>
  </si>
  <si>
    <t>Juice, apple, commercial, added vitamin C</t>
  </si>
  <si>
    <t>F004663</t>
  </si>
  <si>
    <t>Fruit drink, orange juice</t>
  </si>
  <si>
    <t>11307</t>
  </si>
  <si>
    <t>F004114</t>
  </si>
  <si>
    <t>Fruit drink, cranberry</t>
  </si>
  <si>
    <t>F004102</t>
  </si>
  <si>
    <t>Fruit drink, apple juice</t>
  </si>
  <si>
    <t>F004099</t>
  </si>
  <si>
    <t>Cordial, blackcurrant juice, regular, recommended dilution</t>
  </si>
  <si>
    <t>F003156</t>
  </si>
  <si>
    <t>Cordial base, blackcurrant juice, regular</t>
  </si>
  <si>
    <t>F003128</t>
  </si>
  <si>
    <t>Cordial, 40% citrus fruit juice, regular, recommended dilution</t>
  </si>
  <si>
    <t>F003160</t>
  </si>
  <si>
    <t>Cordial base, 40% citrus fruit juice, regular</t>
  </si>
  <si>
    <t>F003135</t>
  </si>
  <si>
    <t>Cordial, 25% citrus fruit juice, regular, recommended dilution</t>
  </si>
  <si>
    <t>F003158</t>
  </si>
  <si>
    <t>Cordial base, 25% citrus fruit juice, regular</t>
  </si>
  <si>
    <t>F003130</t>
  </si>
  <si>
    <t>Coffee, long black, from ground coffee beans</t>
  </si>
  <si>
    <t>F003065</t>
  </si>
  <si>
    <t>Coffee, flat white/latte/cappuccino, from ground coffee beans, with regular fat cows milk</t>
  </si>
  <si>
    <t>F009796</t>
  </si>
  <si>
    <t>Coffee, espresso, from ground coffee beans</t>
  </si>
  <si>
    <t>F003041</t>
  </si>
  <si>
    <t>Coffee, prepared from coffee mix with sugar &amp; whitener, no added milk</t>
  </si>
  <si>
    <t>11208</t>
  </si>
  <si>
    <t>F003084</t>
  </si>
  <si>
    <t>Coffee mix, with beverage whitener &amp; sugar, dry powder</t>
  </si>
  <si>
    <t>11209</t>
  </si>
  <si>
    <t>F003014</t>
  </si>
  <si>
    <t>Coffee, black, from instant coffee powder, decaffeinated</t>
  </si>
  <si>
    <t>F003018</t>
  </si>
  <si>
    <t>Coffee, instant, dry powder or granules, decaffeinated</t>
  </si>
  <si>
    <t>F003061</t>
  </si>
  <si>
    <t>Coffee, black, from instant coffee powder</t>
  </si>
  <si>
    <t>F003017</t>
  </si>
  <si>
    <t>Coffee, instant, dry powder or granules</t>
  </si>
  <si>
    <t>F003060</t>
  </si>
  <si>
    <t>Beverage, chocolate flavour, from drinking chocolate, with regular fat cows milk</t>
  </si>
  <si>
    <t>F001064</t>
  </si>
  <si>
    <t>Beverage base, drinking chocolate, unfortified</t>
  </si>
  <si>
    <t>F001036</t>
  </si>
  <si>
    <t>Beverage, chocolate flavour, from Milo powder, with regular fat cows milk</t>
  </si>
  <si>
    <t>F001068</t>
  </si>
  <si>
    <t>Beverage, chocolate flavour, from Nesquik powder, with regular fat cows milk</t>
  </si>
  <si>
    <t>11803</t>
  </si>
  <si>
    <t>F001073</t>
  </si>
  <si>
    <t>Beverage base, chocolate flavour, unfortified (Nesquik brand)</t>
  </si>
  <si>
    <t>11804</t>
  </si>
  <si>
    <t>F001032</t>
  </si>
  <si>
    <t>Beverage base, chocolate flavour, added vitamins A, B1, B2, C &amp; D, Ca &amp; Fe (Milo)</t>
  </si>
  <si>
    <t>F001029</t>
  </si>
  <si>
    <t>Cocoa powder</t>
  </si>
  <si>
    <t>F002980</t>
  </si>
  <si>
    <t>Protein powder, whey based, protein &gt;70%, unfortified, prepared with water</t>
  </si>
  <si>
    <t>30104</t>
  </si>
  <si>
    <t>F009818</t>
  </si>
  <si>
    <t>Protein powder, whey based, protein &gt;70%, unfortified</t>
  </si>
  <si>
    <t>30105</t>
  </si>
  <si>
    <t>F007493</t>
  </si>
  <si>
    <t>Wine, fortified, sherry, sweet style (approximately 11% sugars)</t>
  </si>
  <si>
    <t>F009568</t>
  </si>
  <si>
    <t>Wine, fortified, sherry, dry style (approximately 1% sugars)</t>
  </si>
  <si>
    <t>F009567</t>
  </si>
  <si>
    <t>Wine, fortified, port</t>
  </si>
  <si>
    <t>F009566</t>
  </si>
  <si>
    <t>Wine, white, sweet dessert style</t>
  </si>
  <si>
    <t>F009592</t>
  </si>
  <si>
    <t>Wine, white, sparkling</t>
  </si>
  <si>
    <t>F009590</t>
  </si>
  <si>
    <t>Wine, white, cooked</t>
  </si>
  <si>
    <t>F009580</t>
  </si>
  <si>
    <t>Wine, white</t>
  </si>
  <si>
    <t>F009581</t>
  </si>
  <si>
    <t>Wine, white, riesling</t>
  </si>
  <si>
    <t>F009586</t>
  </si>
  <si>
    <t>Wine, white, chardonnay</t>
  </si>
  <si>
    <t>F009582</t>
  </si>
  <si>
    <t>Wine, white, semillon</t>
  </si>
  <si>
    <t>F009584</t>
  </si>
  <si>
    <t>Wine, white, sauvignon blanc</t>
  </si>
  <si>
    <t>F009583</t>
  </si>
  <si>
    <t>Wine, rose</t>
  </si>
  <si>
    <t>F009579</t>
  </si>
  <si>
    <t>Wine, red, sparkling</t>
  </si>
  <si>
    <t>F009578</t>
  </si>
  <si>
    <t>Wine, red, cooked</t>
  </si>
  <si>
    <t>F009573</t>
  </si>
  <si>
    <t>Wine, red</t>
  </si>
  <si>
    <t>F009571</t>
  </si>
  <si>
    <t>Wine, red, shiraz</t>
  </si>
  <si>
    <t>F009577</t>
  </si>
  <si>
    <t>Wine, red, pinot noir</t>
  </si>
  <si>
    <t>F009575</t>
  </si>
  <si>
    <t>Wine, red, merlot</t>
  </si>
  <si>
    <t>F009574</t>
  </si>
  <si>
    <t>Wine, red, cabernet sauvignon</t>
  </si>
  <si>
    <t>F009572</t>
  </si>
  <si>
    <t>Cider, apple (alcohol approximately 4-5% v/v)</t>
  </si>
  <si>
    <t>F002955</t>
  </si>
  <si>
    <t>Alcoholic beverage, spirit, approximately 30% v/v, all (Brandy, Gin, Rum, Vodka and Whisky), cooked</t>
  </si>
  <si>
    <t>F000050</t>
  </si>
  <si>
    <t>Alcoholic beverage, spirit, approximately 40% v/v, all (Brandy, Gin, Rum, Vodka and Whisky)</t>
  </si>
  <si>
    <t>F000051</t>
  </si>
  <si>
    <t>Beer, light (alcohol 1-2.9% v/v)</t>
  </si>
  <si>
    <t>F001004</t>
  </si>
  <si>
    <t>Beer, mid-strength (alcohol 3-3.9% v/v)</t>
  </si>
  <si>
    <t>F001006</t>
  </si>
  <si>
    <t>Beer, full strength (alcohol 4-4.9% v/v), carbohydrate modified</t>
  </si>
  <si>
    <t>F000995</t>
  </si>
  <si>
    <t>Beer, full strength (alcohol 4-4.9% v/v)</t>
  </si>
  <si>
    <t>F000994</t>
  </si>
  <si>
    <t>Beer, high alcohol (5% v/v &amp; above)</t>
  </si>
  <si>
    <t>F000996</t>
  </si>
  <si>
    <t>Yeast, dry powder</t>
  </si>
  <si>
    <t>F009606</t>
  </si>
  <si>
    <t>Vanilla bean extract</t>
  </si>
  <si>
    <t>F009350</t>
  </si>
  <si>
    <t>Vanilla, artificial or imitation</t>
  </si>
  <si>
    <t>F009351</t>
  </si>
  <si>
    <t>Starch, potato</t>
  </si>
  <si>
    <t>F008831</t>
  </si>
  <si>
    <t>Gluten, from wheat (vital wheat gluten)</t>
  </si>
  <si>
    <t>F004220</t>
  </si>
  <si>
    <t>Gelatine, all types</t>
  </si>
  <si>
    <t>F004196</t>
  </si>
  <si>
    <t>Cream of tartar, dry powder</t>
  </si>
  <si>
    <t>F003250</t>
  </si>
  <si>
    <t>Baking soda (bicarbonate), dry powder</t>
  </si>
  <si>
    <t>F000248</t>
  </si>
  <si>
    <t>Baking powder, dry powder</t>
  </si>
  <si>
    <t>F000247</t>
  </si>
  <si>
    <t>Taco seasoning mix, chilli-based</t>
  </si>
  <si>
    <t>F009072</t>
  </si>
  <si>
    <t>Stock, dry powder or cube</t>
  </si>
  <si>
    <t>F008933</t>
  </si>
  <si>
    <t>Salt, table, non-iodised</t>
  </si>
  <si>
    <t>F007879</t>
  </si>
  <si>
    <t>Salt, table, iodised</t>
  </si>
  <si>
    <t>F007878</t>
  </si>
  <si>
    <t>Salt substitute, potassium chloride</t>
  </si>
  <si>
    <t>F007870</t>
  </si>
  <si>
    <t>Turmeric, dried, ground</t>
  </si>
  <si>
    <t>F009335</t>
  </si>
  <si>
    <t>Thyme, dried, ground</t>
  </si>
  <si>
    <t>F009160</t>
  </si>
  <si>
    <t>Sage, dried</t>
  </si>
  <si>
    <t>F007726</t>
  </si>
  <si>
    <t>Rosemary, dried</t>
  </si>
  <si>
    <t>F007715</t>
  </si>
  <si>
    <t>Pepper, black, ground</t>
  </si>
  <si>
    <t>F006618</t>
  </si>
  <si>
    <t>Paprika, dry powder</t>
  </si>
  <si>
    <t>F006316</t>
  </si>
  <si>
    <t>Oregano, dried</t>
  </si>
  <si>
    <t>F006281</t>
  </si>
  <si>
    <t>Nutmeg, dried, ground</t>
  </si>
  <si>
    <t>F006118</t>
  </si>
  <si>
    <t>Mustard powder</t>
  </si>
  <si>
    <t>F005972</t>
  </si>
  <si>
    <t>Ginger, dried, ground</t>
  </si>
  <si>
    <t>F004210</t>
  </si>
  <si>
    <t>Fenugreek seed, dried</t>
  </si>
  <si>
    <t>F003821</t>
  </si>
  <si>
    <t>Curry powder</t>
  </si>
  <si>
    <t>F003337</t>
  </si>
  <si>
    <t>Cumin (cummin) seed, dried, ground</t>
  </si>
  <si>
    <t>F003327</t>
  </si>
  <si>
    <t>Coriander seed, dried, ground</t>
  </si>
  <si>
    <t>F003190</t>
  </si>
  <si>
    <t>Cloves, dried, ground</t>
  </si>
  <si>
    <t>F002970</t>
  </si>
  <si>
    <t>Cinnamon, dried, ground</t>
  </si>
  <si>
    <t>F002963</t>
  </si>
  <si>
    <t>Chilli (chili), dried, ground</t>
  </si>
  <si>
    <t>31302</t>
  </si>
  <si>
    <t>F002893</t>
  </si>
  <si>
    <t>Cardamom seed, dried, ground</t>
  </si>
  <si>
    <t>F002258</t>
  </si>
  <si>
    <t>Total trans fatty acids, imputed 
(mg)</t>
  </si>
  <si>
    <t>Total long chain omega 3 fatty acids, equated 
(mg)</t>
  </si>
  <si>
    <t>Total polyunsaturated fatty acids, equated 
(g)</t>
  </si>
  <si>
    <t>Total monounsaturated fatty acids, equated 
(g)</t>
  </si>
  <si>
    <t>Total saturated fatty acids, equated 
(g)</t>
  </si>
  <si>
    <t>Total long chain omega 3 fatty acids, equated 
(%T)</t>
  </si>
  <si>
    <t>Total polyunsaturated fatty acids, equated (%T)</t>
  </si>
  <si>
    <t>C22:6w3 (%T)</t>
  </si>
  <si>
    <t>C22:5w6 (%T)</t>
  </si>
  <si>
    <t>C22:5w3 (%T)</t>
  </si>
  <si>
    <t>C22:4w6 (%T)</t>
  </si>
  <si>
    <t>C22:2w6 (%T)</t>
  </si>
  <si>
    <t>C22:2 (%T)</t>
  </si>
  <si>
    <t>C21:5w3 (%T)</t>
  </si>
  <si>
    <t>C20:5w3 (%T)</t>
  </si>
  <si>
    <t>C20:4w6 (%T)</t>
  </si>
  <si>
    <t>C20:4w3 (%T)</t>
  </si>
  <si>
    <t>C20:3w6 (%T)</t>
  </si>
  <si>
    <t>C20:3w3 (%T)</t>
  </si>
  <si>
    <t>C20:4 (%T)</t>
  </si>
  <si>
    <t>C20:3 (%T)</t>
  </si>
  <si>
    <t>C20:2w6 (%T)</t>
  </si>
  <si>
    <t>C20:2 (%T)</t>
  </si>
  <si>
    <t>C18:4w3 (%T)</t>
  </si>
  <si>
    <t>C18:4w1 (%T)</t>
  </si>
  <si>
    <t>C18:3w6 (%T)</t>
  </si>
  <si>
    <t>C18:3w4 (%T)</t>
  </si>
  <si>
    <t>C18:3w3 (%T)</t>
  </si>
  <si>
    <t>C18:2w6 (%T)</t>
  </si>
  <si>
    <t>C16:3 (%T)</t>
  </si>
  <si>
    <t>C16:2w4 (%T)</t>
  </si>
  <si>
    <t>C12:2 (%T)</t>
  </si>
  <si>
    <t>Total monounsaturated fatty acids, equated (%T)</t>
  </si>
  <si>
    <t>Total saturated fatty acids, equated (%T)</t>
  </si>
  <si>
    <t>Vitamin D3 equivalents 
(ug)</t>
  </si>
  <si>
    <t>Riboflavin (B2) 
(mg)</t>
  </si>
  <si>
    <t>Available carbohydrate, with sugar alcohols 
(g)</t>
  </si>
  <si>
    <t>Available carbohydrate, without sugar alcohols 
(g)</t>
  </si>
  <si>
    <t>Total sugars (g)</t>
  </si>
  <si>
    <t>Sucrose
(g)</t>
  </si>
  <si>
    <t>Glucose 
(g)</t>
  </si>
  <si>
    <t>Fructose 
(g)</t>
  </si>
  <si>
    <t>Total dietary fibre 
(g)</t>
  </si>
  <si>
    <t>Fat, total 
(g)</t>
  </si>
  <si>
    <t>Protein 
(g)</t>
  </si>
  <si>
    <t>Energy, without dietary fibre, equated 
(kJ)</t>
  </si>
  <si>
    <t>Energy with dietary fibre, equated 
(kJ)</t>
  </si>
  <si>
    <t>Food Name</t>
  </si>
  <si>
    <t>Classification</t>
  </si>
  <si>
    <t>Public Food Key</t>
  </si>
  <si>
    <t>Meal Plan</t>
  </si>
  <si>
    <t>Meal 1</t>
  </si>
  <si>
    <t>Meal 2</t>
  </si>
  <si>
    <t>Meal 3</t>
  </si>
  <si>
    <t>Meal 4</t>
  </si>
  <si>
    <t>Type</t>
  </si>
  <si>
    <t>Carbs</t>
  </si>
  <si>
    <t>Fat</t>
  </si>
  <si>
    <t>Protien</t>
  </si>
  <si>
    <t xml:space="preserve">Deficiet </t>
  </si>
  <si>
    <t>Orange</t>
  </si>
  <si>
    <t>Code</t>
  </si>
  <si>
    <r>
      <t>(C</t>
    </r>
    <r>
      <rPr>
        <i/>
        <sz val="11"/>
        <color theme="1"/>
        <rFont val="Arial"/>
        <family val="2"/>
      </rPr>
      <t>al)</t>
    </r>
  </si>
  <si>
    <t>Day</t>
  </si>
  <si>
    <t>Date</t>
  </si>
  <si>
    <t>Activity</t>
  </si>
  <si>
    <t>Calories Consumble</t>
  </si>
  <si>
    <t>Resting Calories Burnt</t>
  </si>
  <si>
    <t>Active Calories</t>
  </si>
  <si>
    <t xml:space="preserve">Total Burnt </t>
  </si>
  <si>
    <t>Gym (Cardio)</t>
  </si>
  <si>
    <t>SR /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</si>
</sst>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1" formatCode="0.0"/>
    <numFmt numFmtId="178" formatCode="[$-10409]#,##0.0;\-#,##0.0"/>
    <numFmt numFmtId="179" formatCode="[$-10409]#,##0.00;\-#,##0.00"/>
    <numFmt numFmtId="180" formatCode="[$-10409]#,##0;\-#,##0"/>
    <numFmt numFmtId="181" formatCode="[$-10409]#,##0.000;\-#,##0.000"/>
    <numFmt numFmtId="182" formatCode="[$-10409]#,##0.0000;\-#,##0.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4" tint="-0.499984740745262"/>
      <name val="Calibri Light"/>
      <family val="2"/>
      <scheme val="major"/>
    </font>
    <font>
      <sz val="18"/>
      <color theme="0"/>
      <name val="Calibri Light"/>
      <family val="2"/>
      <scheme val="major"/>
    </font>
    <font>
      <sz val="18"/>
      <color theme="4" tint="-0.499984740745262"/>
      <name val="Calibri Light"/>
      <family val="2"/>
      <scheme val="major"/>
    </font>
    <font>
      <sz val="25"/>
      <color theme="1" tint="0.2499465926084170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 Black"/>
      <family val="2"/>
    </font>
    <font>
      <sz val="10"/>
      <color theme="1"/>
      <name val="Arial Black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0"/>
      <color theme="1"/>
      <name val="Arial Black"/>
      <family val="2"/>
    </font>
    <font>
      <b/>
      <u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7">
    <xf numFmtId="0" fontId="0" fillId="0" borderId="0"/>
    <xf numFmtId="0" fontId="7" fillId="0" borderId="0" applyFill="0" applyBorder="0">
      <alignment horizontal="center" wrapText="1"/>
    </xf>
    <xf numFmtId="9" fontId="7" fillId="0" borderId="0" applyFont="0" applyFill="0" applyBorder="0" applyAlignment="0" applyProtection="0"/>
    <xf numFmtId="2" fontId="8" fillId="0" borderId="0" applyFill="0" applyBorder="0" applyAlignment="0">
      <alignment horizontal="right" wrapText="1" indent="1"/>
    </xf>
    <xf numFmtId="171" fontId="7" fillId="0" borderId="0" applyFont="0" applyFill="0" applyBorder="0" applyProtection="0">
      <alignment horizontal="center"/>
    </xf>
    <xf numFmtId="1" fontId="7" fillId="0" borderId="0" applyFill="0" applyBorder="0" applyProtection="0">
      <alignment horizontal="left" vertical="top" indent="1"/>
    </xf>
    <xf numFmtId="14" fontId="7" fillId="0" borderId="0" applyFont="0" applyFill="0" applyBorder="0">
      <alignment horizontal="right" wrapText="1" indent="1"/>
    </xf>
    <xf numFmtId="0" fontId="9" fillId="9" borderId="0" applyNumberFormat="0" applyBorder="0" applyProtection="0">
      <alignment horizontal="left" indent="1"/>
    </xf>
    <xf numFmtId="1" fontId="10" fillId="0" borderId="3" applyFill="0" applyBorder="0">
      <alignment horizontal="left" vertical="top" wrapText="1" indent="1"/>
    </xf>
    <xf numFmtId="14" fontId="10" fillId="0" borderId="0" applyFill="0" applyBorder="0">
      <alignment horizontal="left" vertical="top" wrapText="1" indent="1"/>
    </xf>
    <xf numFmtId="0" fontId="7" fillId="0" borderId="3" applyNumberFormat="0" applyFont="0" applyFill="0">
      <alignment horizontal="left" wrapText="1" indent="1"/>
    </xf>
    <xf numFmtId="0" fontId="11" fillId="9" borderId="6" applyNumberFormat="0" applyProtection="0">
      <alignment horizontal="left" vertical="top" indent="1"/>
    </xf>
    <xf numFmtId="0" fontId="7" fillId="0" borderId="0" applyNumberFormat="0" applyFill="0" applyBorder="0" applyProtection="0">
      <alignment horizontal="left" vertical="top" wrapText="1" indent="1"/>
    </xf>
    <xf numFmtId="0" fontId="7" fillId="0" borderId="0" applyNumberFormat="0" applyFill="0" applyBorder="0" applyProtection="0">
      <alignment horizontal="left" vertical="top" indent="1"/>
    </xf>
    <xf numFmtId="0" fontId="12" fillId="0" borderId="0">
      <alignment horizontal="left" indent="1"/>
    </xf>
    <xf numFmtId="0" fontId="13" fillId="10" borderId="0" applyNumberFormat="0" applyBorder="0" applyProtection="0">
      <alignment horizontal="center" vertical="center"/>
    </xf>
    <xf numFmtId="0" fontId="14" fillId="0" borderId="0"/>
  </cellStyleXfs>
  <cellXfs count="8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46" fontId="0" fillId="0" borderId="0" xfId="0" applyNumberFormat="1"/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7" fillId="0" borderId="0" xfId="1">
      <alignment horizontal="center" wrapText="1"/>
    </xf>
    <xf numFmtId="9" fontId="0" fillId="0" borderId="3" xfId="2" applyFont="1" applyFill="1" applyBorder="1" applyAlignment="1">
      <alignment horizontal="center" wrapText="1"/>
    </xf>
    <xf numFmtId="2" fontId="8" fillId="0" borderId="4" xfId="3" applyBorder="1" applyAlignment="1">
      <alignment horizontal="center" wrapText="1"/>
    </xf>
    <xf numFmtId="171" fontId="0" fillId="0" borderId="4" xfId="4" applyFont="1" applyBorder="1" applyAlignment="1">
      <alignment horizontal="center" wrapText="1"/>
    </xf>
    <xf numFmtId="1" fontId="0" fillId="0" borderId="4" xfId="5" applyFont="1" applyBorder="1" applyAlignment="1">
      <alignment horizontal="center"/>
    </xf>
    <xf numFmtId="1" fontId="0" fillId="0" borderId="4" xfId="5" applyFont="1" applyBorder="1" applyAlignment="1">
      <alignment horizontal="center" wrapText="1"/>
    </xf>
    <xf numFmtId="171" fontId="0" fillId="0" borderId="4" xfId="4" applyFont="1" applyBorder="1" applyAlignment="1">
      <alignment horizontal="center" vertical="center"/>
    </xf>
    <xf numFmtId="0" fontId="7" fillId="0" borderId="4" xfId="1" applyBorder="1">
      <alignment horizontal="center" wrapText="1"/>
    </xf>
    <xf numFmtId="14" fontId="0" fillId="0" borderId="5" xfId="6" applyFont="1" applyBorder="1">
      <alignment horizontal="right" wrapText="1" indent="1"/>
    </xf>
    <xf numFmtId="9" fontId="0" fillId="8" borderId="3" xfId="2" applyFont="1" applyFill="1" applyBorder="1" applyAlignment="1">
      <alignment horizontal="center" wrapText="1"/>
    </xf>
    <xf numFmtId="171" fontId="0" fillId="0" borderId="4" xfId="4" applyFont="1" applyBorder="1">
      <alignment horizontal="center"/>
    </xf>
    <xf numFmtId="0" fontId="9" fillId="9" borderId="3" xfId="7" applyBorder="1" applyAlignment="1">
      <alignment horizontal="center" vertical="center"/>
    </xf>
    <xf numFmtId="0" fontId="9" fillId="9" borderId="4" xfId="7" applyBorder="1" applyAlignment="1">
      <alignment horizontal="center" vertical="center"/>
    </xf>
    <xf numFmtId="0" fontId="9" fillId="9" borderId="5" xfId="7" applyBorder="1" applyAlignment="1">
      <alignment horizontal="center" vertical="center"/>
    </xf>
    <xf numFmtId="1" fontId="10" fillId="0" borderId="3" xfId="8">
      <alignment horizontal="left" vertical="top" wrapText="1" indent="1"/>
    </xf>
    <xf numFmtId="14" fontId="10" fillId="0" borderId="3" xfId="9" applyBorder="1">
      <alignment horizontal="left" vertical="top" wrapText="1" indent="1"/>
    </xf>
    <xf numFmtId="0" fontId="0" fillId="0" borderId="3" xfId="10" applyFont="1">
      <alignment horizontal="left" wrapText="1" indent="1"/>
    </xf>
    <xf numFmtId="0" fontId="7" fillId="0" borderId="0" xfId="12">
      <alignment horizontal="left" vertical="top" wrapText="1" indent="1"/>
    </xf>
    <xf numFmtId="0" fontId="12" fillId="0" borderId="0" xfId="14">
      <alignment horizontal="left" indent="1"/>
    </xf>
    <xf numFmtId="0" fontId="13" fillId="10" borderId="0" xfId="15">
      <alignment horizontal="center" vertical="center"/>
    </xf>
    <xf numFmtId="0" fontId="0" fillId="0" borderId="5" xfId="10" applyFont="1" applyBorder="1">
      <alignment horizontal="left" wrapText="1" indent="1"/>
    </xf>
    <xf numFmtId="0" fontId="15" fillId="0" borderId="0" xfId="16" applyFont="1"/>
    <xf numFmtId="178" fontId="16" fillId="0" borderId="7" xfId="16" applyNumberFormat="1" applyFont="1" applyBorder="1" applyAlignment="1">
      <alignment horizontal="right" vertical="top" wrapText="1" readingOrder="1"/>
    </xf>
    <xf numFmtId="179" fontId="16" fillId="0" borderId="7" xfId="16" applyNumberFormat="1" applyFont="1" applyBorder="1" applyAlignment="1">
      <alignment horizontal="right" vertical="top" wrapText="1" readingOrder="1"/>
    </xf>
    <xf numFmtId="0" fontId="16" fillId="0" borderId="7" xfId="16" applyFont="1" applyBorder="1" applyAlignment="1">
      <alignment horizontal="right" vertical="top" wrapText="1" readingOrder="1"/>
    </xf>
    <xf numFmtId="180" fontId="16" fillId="0" borderId="7" xfId="16" applyNumberFormat="1" applyFont="1" applyBorder="1" applyAlignment="1">
      <alignment horizontal="right" vertical="top" wrapText="1" readingOrder="1"/>
    </xf>
    <xf numFmtId="181" fontId="16" fillId="0" borderId="7" xfId="16" applyNumberFormat="1" applyFont="1" applyBorder="1" applyAlignment="1">
      <alignment horizontal="right" vertical="top" wrapText="1" readingOrder="1"/>
    </xf>
    <xf numFmtId="0" fontId="16" fillId="0" borderId="7" xfId="16" applyFont="1" applyBorder="1" applyAlignment="1">
      <alignment horizontal="left" vertical="top" wrapText="1" readingOrder="1"/>
    </xf>
    <xf numFmtId="182" fontId="16" fillId="0" borderId="7" xfId="16" applyNumberFormat="1" applyFont="1" applyBorder="1" applyAlignment="1">
      <alignment horizontal="right" vertical="top" wrapText="1" readingOrder="1"/>
    </xf>
    <xf numFmtId="0" fontId="16" fillId="0" borderId="7" xfId="16" applyFont="1" applyBorder="1" applyAlignment="1">
      <alignment horizontal="center" vertical="top" wrapText="1" readingOrder="1"/>
    </xf>
    <xf numFmtId="0" fontId="17" fillId="0" borderId="0" xfId="16" applyFont="1" applyAlignment="1">
      <alignment horizontal="left"/>
    </xf>
    <xf numFmtId="0" fontId="18" fillId="0" borderId="7" xfId="16" applyFont="1" applyBorder="1" applyAlignment="1">
      <alignment horizontal="left" wrapText="1" readingOrder="1"/>
    </xf>
    <xf numFmtId="0" fontId="18" fillId="11" borderId="7" xfId="16" applyFont="1" applyFill="1" applyBorder="1" applyAlignment="1">
      <alignment horizontal="left" wrapText="1" readingOrder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3" fillId="12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5" borderId="0" xfId="0" applyFont="1" applyFill="1" applyBorder="1" applyAlignment="1">
      <alignment horizontal="center"/>
    </xf>
    <xf numFmtId="0" fontId="23" fillId="6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25" fillId="0" borderId="0" xfId="0" applyFont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6" fillId="3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6" fillId="5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3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16" fontId="21" fillId="6" borderId="0" xfId="0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" fontId="21" fillId="2" borderId="0" xfId="0" applyNumberFormat="1" applyFont="1" applyFill="1" applyBorder="1" applyAlignment="1">
      <alignment horizontal="center"/>
    </xf>
    <xf numFmtId="0" fontId="28" fillId="2" borderId="0" xfId="0" applyNumberFormat="1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 applyBorder="1"/>
    <xf numFmtId="0" fontId="29" fillId="3" borderId="0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horizontal="center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</cellXfs>
  <cellStyles count="17">
    <cellStyle name="Calorie Overview" xfId="8" xr:uid="{1625C852-7318-4D04-BD82-EA479AE04534}"/>
    <cellStyle name="Comma [0] 2" xfId="4" xr:uid="{F8BF142E-E74C-4DDF-975E-C1DF53424F58}"/>
    <cellStyle name="Comma 2" xfId="5" xr:uid="{D9AC79D8-9A3F-413F-AFF2-FB8497393B13}"/>
    <cellStyle name="Date" xfId="6" xr:uid="{0AC28354-3982-461C-B356-0FB5E72FAF42}"/>
    <cellStyle name="Explanatory Text 2" xfId="12" xr:uid="{BDEBB9AD-9571-42D7-8FEB-FD147DC79B79}"/>
    <cellStyle name="Gain/Loss" xfId="3" xr:uid="{283CA5C4-4A0D-42FA-941D-13846B1D3D45}"/>
    <cellStyle name="Goal Date" xfId="9" xr:uid="{614766D1-DC94-4D97-B2B3-770FCBC11415}"/>
    <cellStyle name="Heading 1 2" xfId="14" xr:uid="{03B875AC-4897-46C7-BB23-F97096FE832F}"/>
    <cellStyle name="Heading 2 2" xfId="11" xr:uid="{FE885CD4-3C1D-491D-B5A0-635B93B80B26}"/>
    <cellStyle name="Heading 3 2" xfId="7" xr:uid="{34DB927A-21B8-4DB5-8859-1AD8D773AD72}"/>
    <cellStyle name="Heading 4 2" xfId="13" xr:uid="{5F7625EE-70A8-41B1-9B69-DD250B43109B}"/>
    <cellStyle name="Normal" xfId="0" builtinId="0"/>
    <cellStyle name="Normal 2" xfId="1" xr:uid="{97E0887F-3AF3-4BA8-B3BD-0B7BB8BE666D}"/>
    <cellStyle name="Normal 3" xfId="16" xr:uid="{F522B905-E049-40C1-A1BC-B1C5D2DE23D1}"/>
    <cellStyle name="Percent 2" xfId="2" xr:uid="{DB0E2A3E-6D08-4EA1-BE41-E1358BFCAE3F}"/>
    <cellStyle name="Title 2" xfId="15" xr:uid="{70E93D81-472F-4104-AA19-FFB44A8B6688}"/>
    <cellStyle name="Total Headers" xfId="10" xr:uid="{2741A684-DADF-42C1-9BA4-5F714AA6954F}"/>
  </cellStyles>
  <dxfs count="7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numFmt numFmtId="177" formatCode="0.0\ &quot;IN&quot;"/>
    </dxf>
    <dxf>
      <numFmt numFmtId="176" formatCode="0\ &quot;CM&quot;"/>
    </dxf>
    <dxf>
      <numFmt numFmtId="175" formatCode="0.0\ &quot;LBS&quot;"/>
    </dxf>
    <dxf>
      <numFmt numFmtId="174" formatCode="0.0\ &quot;KGS&quot;"/>
    </dxf>
    <dxf>
      <numFmt numFmtId="173" formatCode="0\ &quot;FT&quot;"/>
    </dxf>
    <dxf>
      <numFmt numFmtId="172" formatCode="0\ &quot;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gency FB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gency FB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gency FB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gency FB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gency FB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gency FB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gency FB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1" formatCode="d\-mmm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gency FB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orie%20amortization%20schedul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ercise Type Lookup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A8A675-1A09-49E1-84E9-FBCCDF90D5DF}" name="Table1" displayName="Table1" ref="D1:V41" headerRowCount="0" totalsRowCount="1" headerRowDxfId="54" dataDxfId="52" totalsRowDxfId="53" headerRowBorderDxfId="75" tableBorderDxfId="76" totalsRowBorderDxfId="74">
  <tableColumns count="19">
    <tableColumn id="1" xr3:uid="{732972BC-027F-4C78-BF82-15B2403CCB17}" name="Column1" totalsRowLabel="Total" headerRowDxfId="63" dataDxfId="50" totalsRowDxfId="32"/>
    <tableColumn id="2" xr3:uid="{A7A5D24F-382E-486C-8070-905D10D43236}" name="Column2" headerRowDxfId="64" dataDxfId="49" totalsRowDxfId="31"/>
    <tableColumn id="3" xr3:uid="{06EAEBD4-D888-4941-AC91-0DCC82C7DF2D}" name="Column3" headerRowDxfId="65" dataDxfId="48" totalsRowDxfId="30"/>
    <tableColumn id="12" xr3:uid="{715C8AF8-92C6-4FC5-BE33-22CEA18C9ED8}" name="Column12" headerRowDxfId="62" dataDxfId="47" totalsRowDxfId="29"/>
    <tableColumn id="4" xr3:uid="{B07DFF4A-D562-4E80-8A62-9A31BBB6827B}" name="Column4" headerRowDxfId="66" dataDxfId="51" totalsRowDxfId="28"/>
    <tableColumn id="13" xr3:uid="{23983FE7-6759-49C0-A7E3-35CF2EBDD6F0}" name="Column13" headerRowDxfId="61" dataDxfId="46" totalsRowDxfId="27"/>
    <tableColumn id="5" xr3:uid="{84A019E4-482E-4680-B953-0B48FB847896}" name="Column5" headerRowDxfId="67" dataDxfId="45" totalsRowDxfId="26"/>
    <tableColumn id="14" xr3:uid="{E7ADEECC-8B6A-4C54-A9D4-0168F31413C3}" name="Column14" headerRowDxfId="60" dataDxfId="44" totalsRowDxfId="25"/>
    <tableColumn id="6" xr3:uid="{73694DFF-547F-4598-8B86-E293143B0F09}" name="Column6" headerRowDxfId="68" dataDxfId="43" totalsRowDxfId="24"/>
    <tableColumn id="15" xr3:uid="{DD751B88-5B06-427F-9BB1-3D6373B685CD}" name="Column15" headerRowDxfId="59" dataDxfId="42" totalsRowDxfId="23"/>
    <tableColumn id="7" xr3:uid="{FA7E441E-8281-4951-86D1-840E8CDAA09C}" name="Column7" headerRowDxfId="69" dataDxfId="41" totalsRowDxfId="22"/>
    <tableColumn id="16" xr3:uid="{85178A75-AA01-4A29-A610-84324414EAFC}" name="Column16" headerRowDxfId="58" dataDxfId="40" totalsRowDxfId="21"/>
    <tableColumn id="8" xr3:uid="{5B7EB701-9C61-4E32-BBA7-A78FDCB3CD39}" name="Column8" headerRowDxfId="70" dataDxfId="39" totalsRowDxfId="20"/>
    <tableColumn id="17" xr3:uid="{5C66E338-ACF6-496C-ADAC-E0CED0D1B9A1}" name="Column17" headerRowDxfId="57" dataDxfId="38" totalsRowDxfId="19"/>
    <tableColumn id="9" xr3:uid="{813D66C3-4A0D-4669-B4D9-F0D6AD05C64E}" name="Column9" headerRowDxfId="71" dataDxfId="37" totalsRowDxfId="18"/>
    <tableColumn id="18" xr3:uid="{EA5DB897-CA43-44C0-A99A-F18A2844F8D5}" name="Column18" headerRowDxfId="56" dataDxfId="36" totalsRowDxfId="17"/>
    <tableColumn id="10" xr3:uid="{E986CF8B-BE03-47D8-B3D1-F3B84E1628F4}" name="Column10" totalsRowFunction="sum" headerRowDxfId="72" dataDxfId="35" totalsRowDxfId="16"/>
    <tableColumn id="11" xr3:uid="{64EA2C26-1C03-482B-A441-EFD8553B8467}" name="Column11" totalsRowFunction="sum" headerRowDxfId="73" dataDxfId="34" totalsRowDxfId="15"/>
    <tableColumn id="19" xr3:uid="{7E148851-9030-4171-9E25-39CD057C42D0}" name="Column19" headerRowDxfId="55" dataDxfId="33" totalsRowDxfId="1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F891-16A1-4698-BAAF-1DADA63D1612}">
  <dimension ref="A1:H19"/>
  <sheetViews>
    <sheetView topLeftCell="A3" zoomScale="70" zoomScaleNormal="70" workbookViewId="0">
      <selection activeCell="F4" sqref="F4"/>
    </sheetView>
  </sheetViews>
  <sheetFormatPr defaultRowHeight="14.5" x14ac:dyDescent="0.35"/>
  <cols>
    <col min="2" max="5" width="12.453125" customWidth="1"/>
    <col min="6" max="6" width="20.36328125" customWidth="1"/>
    <col min="8" max="8" width="73.36328125" customWidth="1"/>
  </cols>
  <sheetData>
    <row r="1" spans="1: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</row>
    <row r="2" spans="1:8" ht="61.5" customHeight="1" x14ac:dyDescent="0.35">
      <c r="A2">
        <v>18</v>
      </c>
      <c r="B2" s="2">
        <v>0.41666666666666669</v>
      </c>
      <c r="C2" t="s">
        <v>8</v>
      </c>
      <c r="D2" s="2">
        <v>0.29166666666666669</v>
      </c>
      <c r="E2" t="s">
        <v>9</v>
      </c>
      <c r="F2" s="3" t="s">
        <v>7</v>
      </c>
    </row>
    <row r="3" spans="1:8" ht="174" x14ac:dyDescent="0.35">
      <c r="A3">
        <v>17</v>
      </c>
      <c r="B3" s="2">
        <v>0.5</v>
      </c>
      <c r="C3" t="s">
        <v>10</v>
      </c>
      <c r="D3" t="s">
        <v>12</v>
      </c>
      <c r="E3" t="s">
        <v>13</v>
      </c>
      <c r="F3" s="3" t="s">
        <v>11</v>
      </c>
      <c r="H3" s="3"/>
    </row>
    <row r="4" spans="1:8" ht="203" x14ac:dyDescent="0.35">
      <c r="A4">
        <v>16</v>
      </c>
      <c r="B4" s="2">
        <v>0.625</v>
      </c>
      <c r="C4" t="s">
        <v>10</v>
      </c>
      <c r="D4">
        <v>25</v>
      </c>
      <c r="E4" s="2">
        <v>0.47569444444444442</v>
      </c>
      <c r="F4" s="3" t="s">
        <v>14</v>
      </c>
    </row>
    <row r="5" spans="1:8" ht="159.5" x14ac:dyDescent="0.35">
      <c r="A5">
        <v>15</v>
      </c>
      <c r="B5" s="2">
        <v>0.83333333333333337</v>
      </c>
      <c r="C5" s="4">
        <v>1.25</v>
      </c>
      <c r="D5" s="4">
        <v>1.4583333333333333</v>
      </c>
      <c r="E5" t="s">
        <v>13</v>
      </c>
      <c r="F5" s="3" t="s">
        <v>15</v>
      </c>
    </row>
    <row r="6" spans="1:8" x14ac:dyDescent="0.35">
      <c r="A6">
        <v>14</v>
      </c>
    </row>
    <row r="7" spans="1:8" x14ac:dyDescent="0.35">
      <c r="A7">
        <v>13</v>
      </c>
    </row>
    <row r="8" spans="1:8" x14ac:dyDescent="0.35">
      <c r="A8">
        <v>12</v>
      </c>
    </row>
    <row r="9" spans="1:8" x14ac:dyDescent="0.35">
      <c r="A9">
        <v>11</v>
      </c>
    </row>
    <row r="10" spans="1:8" x14ac:dyDescent="0.35">
      <c r="A10">
        <v>10</v>
      </c>
    </row>
    <row r="11" spans="1:8" x14ac:dyDescent="0.35">
      <c r="A11">
        <v>9</v>
      </c>
    </row>
    <row r="12" spans="1:8" x14ac:dyDescent="0.35">
      <c r="A12">
        <v>8</v>
      </c>
    </row>
    <row r="13" spans="1:8" x14ac:dyDescent="0.35">
      <c r="A13">
        <v>7</v>
      </c>
    </row>
    <row r="14" spans="1:8" x14ac:dyDescent="0.35">
      <c r="A14">
        <v>6</v>
      </c>
    </row>
    <row r="15" spans="1:8" x14ac:dyDescent="0.35">
      <c r="A15">
        <v>5</v>
      </c>
    </row>
    <row r="16" spans="1:8" x14ac:dyDescent="0.35">
      <c r="A16">
        <v>4</v>
      </c>
    </row>
    <row r="17" spans="1:1" x14ac:dyDescent="0.35">
      <c r="A17">
        <v>3</v>
      </c>
    </row>
    <row r="18" spans="1:1" x14ac:dyDescent="0.35">
      <c r="A18">
        <v>2</v>
      </c>
    </row>
    <row r="19" spans="1:1" x14ac:dyDescent="0.35">
      <c r="A1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FB7E-C138-4CF6-BDAC-227D9B76E422}">
  <dimension ref="A1:I124"/>
  <sheetViews>
    <sheetView tabSelected="1" workbookViewId="0">
      <selection activeCell="H11" sqref="H11"/>
    </sheetView>
  </sheetViews>
  <sheetFormatPr defaultRowHeight="14.5" x14ac:dyDescent="0.35"/>
  <cols>
    <col min="1" max="1" width="12.36328125" customWidth="1"/>
    <col min="2" max="2" width="11" customWidth="1"/>
    <col min="3" max="3" width="12.6328125" customWidth="1"/>
    <col min="4" max="4" width="15.26953125" customWidth="1"/>
    <col min="7" max="7" width="18.7265625" customWidth="1"/>
  </cols>
  <sheetData>
    <row r="1" spans="1:9" s="3" customFormat="1" ht="31" customHeight="1" x14ac:dyDescent="0.35">
      <c r="A1" s="87" t="s">
        <v>3447</v>
      </c>
      <c r="B1" s="87" t="s">
        <v>3446</v>
      </c>
      <c r="C1" s="87" t="s">
        <v>3448</v>
      </c>
      <c r="D1" s="88" t="s">
        <v>3450</v>
      </c>
      <c r="E1" s="88" t="s">
        <v>3451</v>
      </c>
      <c r="F1" s="88" t="s">
        <v>3452</v>
      </c>
      <c r="G1" s="87" t="s">
        <v>3449</v>
      </c>
      <c r="H1" s="87" t="s">
        <v>25</v>
      </c>
      <c r="I1" s="87" t="s">
        <v>3442</v>
      </c>
    </row>
    <row r="2" spans="1:9" x14ac:dyDescent="0.35">
      <c r="A2" s="1">
        <v>44724</v>
      </c>
      <c r="B2" t="s">
        <v>66</v>
      </c>
      <c r="C2" t="s">
        <v>29</v>
      </c>
      <c r="D2">
        <v>1351</v>
      </c>
    </row>
    <row r="3" spans="1:9" x14ac:dyDescent="0.35">
      <c r="A3" s="1">
        <v>44725</v>
      </c>
      <c r="B3" t="s">
        <v>60</v>
      </c>
      <c r="C3" t="s">
        <v>3453</v>
      </c>
      <c r="D3">
        <v>1351</v>
      </c>
    </row>
    <row r="4" spans="1:9" x14ac:dyDescent="0.35">
      <c r="A4" s="1">
        <v>44726</v>
      </c>
      <c r="B4" t="s">
        <v>61</v>
      </c>
      <c r="C4" t="s">
        <v>3454</v>
      </c>
      <c r="D4">
        <v>1351</v>
      </c>
    </row>
    <row r="5" spans="1:9" x14ac:dyDescent="0.35">
      <c r="A5" s="1">
        <v>44727</v>
      </c>
      <c r="B5" t="s">
        <v>62</v>
      </c>
      <c r="C5" t="s">
        <v>32</v>
      </c>
      <c r="D5">
        <v>1351</v>
      </c>
    </row>
    <row r="6" spans="1:9" x14ac:dyDescent="0.35">
      <c r="A6" s="1">
        <v>44728</v>
      </c>
      <c r="B6" t="s">
        <v>63</v>
      </c>
      <c r="C6" t="s">
        <v>33</v>
      </c>
      <c r="D6">
        <v>1351</v>
      </c>
    </row>
    <row r="7" spans="1:9" x14ac:dyDescent="0.35">
      <c r="A7" s="1">
        <v>44729</v>
      </c>
      <c r="B7" t="s">
        <v>64</v>
      </c>
      <c r="C7" t="s">
        <v>34</v>
      </c>
      <c r="D7">
        <v>1351</v>
      </c>
    </row>
    <row r="8" spans="1:9" x14ac:dyDescent="0.35">
      <c r="A8" s="1">
        <v>44730</v>
      </c>
      <c r="B8" t="s">
        <v>65</v>
      </c>
      <c r="C8" t="s">
        <v>35</v>
      </c>
      <c r="D8">
        <v>1351</v>
      </c>
    </row>
    <row r="9" spans="1:9" x14ac:dyDescent="0.35">
      <c r="A9" s="1">
        <v>44731</v>
      </c>
      <c r="B9" t="s">
        <v>66</v>
      </c>
      <c r="D9">
        <v>1351</v>
      </c>
    </row>
    <row r="10" spans="1:9" x14ac:dyDescent="0.35">
      <c r="A10" s="1">
        <v>44732</v>
      </c>
      <c r="B10" t="s">
        <v>60</v>
      </c>
      <c r="D10">
        <v>1351</v>
      </c>
    </row>
    <row r="11" spans="1:9" x14ac:dyDescent="0.35">
      <c r="A11" s="1">
        <v>44733</v>
      </c>
      <c r="B11" t="s">
        <v>61</v>
      </c>
      <c r="D11">
        <v>1351</v>
      </c>
    </row>
    <row r="12" spans="1:9" x14ac:dyDescent="0.35">
      <c r="A12" s="1">
        <v>44734</v>
      </c>
      <c r="B12" t="s">
        <v>62</v>
      </c>
      <c r="D12">
        <v>1351</v>
      </c>
    </row>
    <row r="13" spans="1:9" x14ac:dyDescent="0.35">
      <c r="A13" s="1">
        <v>44735</v>
      </c>
      <c r="B13" t="s">
        <v>63</v>
      </c>
      <c r="D13">
        <v>1351</v>
      </c>
    </row>
    <row r="14" spans="1:9" x14ac:dyDescent="0.35">
      <c r="A14" s="1">
        <v>44736</v>
      </c>
      <c r="B14" t="s">
        <v>64</v>
      </c>
      <c r="D14">
        <v>1351</v>
      </c>
    </row>
    <row r="15" spans="1:9" x14ac:dyDescent="0.35">
      <c r="A15" s="1">
        <v>44737</v>
      </c>
      <c r="B15" t="s">
        <v>65</v>
      </c>
      <c r="D15">
        <v>1351</v>
      </c>
    </row>
    <row r="16" spans="1:9" x14ac:dyDescent="0.35">
      <c r="A16" s="1">
        <v>44738</v>
      </c>
      <c r="B16" t="s">
        <v>66</v>
      </c>
      <c r="D16">
        <v>1351</v>
      </c>
    </row>
    <row r="17" spans="1:4" x14ac:dyDescent="0.35">
      <c r="A17" s="1">
        <v>44739</v>
      </c>
      <c r="B17" t="s">
        <v>60</v>
      </c>
      <c r="D17">
        <v>1351</v>
      </c>
    </row>
    <row r="18" spans="1:4" x14ac:dyDescent="0.35">
      <c r="A18" s="1">
        <v>44740</v>
      </c>
      <c r="B18" t="s">
        <v>61</v>
      </c>
      <c r="D18">
        <v>1351</v>
      </c>
    </row>
    <row r="19" spans="1:4" x14ac:dyDescent="0.35">
      <c r="A19" s="1">
        <v>44741</v>
      </c>
      <c r="B19" t="s">
        <v>62</v>
      </c>
      <c r="D19">
        <v>1351</v>
      </c>
    </row>
    <row r="20" spans="1:4" x14ac:dyDescent="0.35">
      <c r="A20" s="1">
        <v>44742</v>
      </c>
      <c r="B20" t="s">
        <v>63</v>
      </c>
      <c r="D20">
        <v>1351</v>
      </c>
    </row>
    <row r="21" spans="1:4" x14ac:dyDescent="0.35">
      <c r="A21" s="1">
        <v>44743</v>
      </c>
      <c r="B21" t="s">
        <v>64</v>
      </c>
      <c r="D21">
        <v>1351</v>
      </c>
    </row>
    <row r="22" spans="1:4" x14ac:dyDescent="0.35">
      <c r="A22" s="1">
        <v>44744</v>
      </c>
      <c r="B22" t="s">
        <v>65</v>
      </c>
      <c r="D22">
        <v>1351</v>
      </c>
    </row>
    <row r="23" spans="1:4" x14ac:dyDescent="0.35">
      <c r="A23" s="1">
        <v>44745</v>
      </c>
      <c r="B23" t="s">
        <v>66</v>
      </c>
      <c r="D23">
        <v>1351</v>
      </c>
    </row>
    <row r="24" spans="1:4" x14ac:dyDescent="0.35">
      <c r="A24" s="1">
        <v>44746</v>
      </c>
      <c r="B24" t="s">
        <v>60</v>
      </c>
      <c r="D24">
        <v>1351</v>
      </c>
    </row>
    <row r="25" spans="1:4" x14ac:dyDescent="0.35">
      <c r="A25" s="1">
        <v>44747</v>
      </c>
      <c r="B25" t="s">
        <v>61</v>
      </c>
      <c r="D25">
        <v>1351</v>
      </c>
    </row>
    <row r="26" spans="1:4" x14ac:dyDescent="0.35">
      <c r="A26" s="1">
        <v>44748</v>
      </c>
      <c r="B26" t="s">
        <v>62</v>
      </c>
      <c r="D26">
        <v>1351</v>
      </c>
    </row>
    <row r="27" spans="1:4" x14ac:dyDescent="0.35">
      <c r="A27" s="1">
        <v>44749</v>
      </c>
      <c r="B27" t="s">
        <v>63</v>
      </c>
      <c r="D27">
        <v>1351</v>
      </c>
    </row>
    <row r="28" spans="1:4" x14ac:dyDescent="0.35">
      <c r="A28" s="1">
        <v>44750</v>
      </c>
      <c r="B28" t="s">
        <v>64</v>
      </c>
      <c r="D28">
        <v>1351</v>
      </c>
    </row>
    <row r="29" spans="1:4" x14ac:dyDescent="0.35">
      <c r="A29" s="1">
        <v>44751</v>
      </c>
      <c r="B29" t="s">
        <v>65</v>
      </c>
      <c r="D29">
        <v>1351</v>
      </c>
    </row>
    <row r="30" spans="1:4" x14ac:dyDescent="0.35">
      <c r="A30" s="1">
        <v>44752</v>
      </c>
      <c r="B30" t="s">
        <v>66</v>
      </c>
      <c r="D30">
        <v>1351</v>
      </c>
    </row>
    <row r="31" spans="1:4" x14ac:dyDescent="0.35">
      <c r="A31" s="1">
        <v>44753</v>
      </c>
      <c r="B31" t="s">
        <v>60</v>
      </c>
      <c r="D31">
        <v>1351</v>
      </c>
    </row>
    <row r="32" spans="1:4" x14ac:dyDescent="0.35">
      <c r="A32" s="1">
        <v>44754</v>
      </c>
      <c r="B32" t="s">
        <v>61</v>
      </c>
      <c r="D32">
        <v>1351</v>
      </c>
    </row>
    <row r="33" spans="1:4" x14ac:dyDescent="0.35">
      <c r="A33" s="1">
        <v>44755</v>
      </c>
      <c r="B33" t="s">
        <v>62</v>
      </c>
      <c r="D33">
        <v>1351</v>
      </c>
    </row>
    <row r="34" spans="1:4" x14ac:dyDescent="0.35">
      <c r="A34" s="1">
        <v>44756</v>
      </c>
      <c r="B34" t="s">
        <v>63</v>
      </c>
      <c r="D34">
        <v>1351</v>
      </c>
    </row>
    <row r="35" spans="1:4" x14ac:dyDescent="0.35">
      <c r="A35" s="1">
        <v>44757</v>
      </c>
      <c r="B35" t="s">
        <v>64</v>
      </c>
      <c r="D35">
        <v>1351</v>
      </c>
    </row>
    <row r="36" spans="1:4" x14ac:dyDescent="0.35">
      <c r="A36" s="1">
        <v>44758</v>
      </c>
      <c r="B36" t="s">
        <v>65</v>
      </c>
      <c r="D36">
        <v>1351</v>
      </c>
    </row>
    <row r="37" spans="1:4" x14ac:dyDescent="0.35">
      <c r="A37" s="1">
        <v>44759</v>
      </c>
      <c r="B37" t="s">
        <v>66</v>
      </c>
      <c r="D37">
        <v>1351</v>
      </c>
    </row>
    <row r="38" spans="1:4" x14ac:dyDescent="0.35">
      <c r="A38" s="1">
        <v>44760</v>
      </c>
      <c r="B38" t="s">
        <v>60</v>
      </c>
      <c r="D38">
        <v>1351</v>
      </c>
    </row>
    <row r="39" spans="1:4" x14ac:dyDescent="0.35">
      <c r="A39" s="1">
        <v>44761</v>
      </c>
      <c r="B39" t="s">
        <v>61</v>
      </c>
      <c r="D39">
        <v>1351</v>
      </c>
    </row>
    <row r="40" spans="1:4" x14ac:dyDescent="0.35">
      <c r="A40" s="1">
        <v>44762</v>
      </c>
      <c r="B40" t="s">
        <v>62</v>
      </c>
      <c r="D40">
        <v>1351</v>
      </c>
    </row>
    <row r="41" spans="1:4" x14ac:dyDescent="0.35">
      <c r="A41" s="1">
        <v>44763</v>
      </c>
      <c r="B41" t="s">
        <v>63</v>
      </c>
      <c r="D41">
        <v>1351</v>
      </c>
    </row>
    <row r="42" spans="1:4" x14ac:dyDescent="0.35">
      <c r="A42" s="1">
        <v>44764</v>
      </c>
      <c r="B42" t="s">
        <v>64</v>
      </c>
      <c r="D42">
        <v>1351</v>
      </c>
    </row>
    <row r="43" spans="1:4" x14ac:dyDescent="0.35">
      <c r="A43" s="1">
        <v>44765</v>
      </c>
      <c r="B43" t="s">
        <v>65</v>
      </c>
      <c r="D43">
        <v>1351</v>
      </c>
    </row>
    <row r="44" spans="1:4" x14ac:dyDescent="0.35">
      <c r="A44" s="1">
        <v>44766</v>
      </c>
      <c r="B44" t="s">
        <v>66</v>
      </c>
      <c r="D44">
        <v>1351</v>
      </c>
    </row>
    <row r="45" spans="1:4" x14ac:dyDescent="0.35">
      <c r="A45" s="1">
        <v>44767</v>
      </c>
      <c r="B45" t="s">
        <v>60</v>
      </c>
      <c r="D45">
        <v>1351</v>
      </c>
    </row>
    <row r="46" spans="1:4" x14ac:dyDescent="0.35">
      <c r="A46" s="1">
        <v>44768</v>
      </c>
      <c r="B46" t="s">
        <v>61</v>
      </c>
      <c r="D46">
        <v>1351</v>
      </c>
    </row>
    <row r="47" spans="1:4" x14ac:dyDescent="0.35">
      <c r="A47" s="1">
        <v>44769</v>
      </c>
      <c r="B47" t="s">
        <v>62</v>
      </c>
      <c r="D47">
        <v>1351</v>
      </c>
    </row>
    <row r="48" spans="1:4" x14ac:dyDescent="0.35">
      <c r="A48" s="1">
        <v>44770</v>
      </c>
      <c r="B48" t="s">
        <v>63</v>
      </c>
      <c r="D48">
        <v>1351</v>
      </c>
    </row>
    <row r="49" spans="1:4" x14ac:dyDescent="0.35">
      <c r="A49" s="1">
        <v>44771</v>
      </c>
      <c r="B49" t="s">
        <v>64</v>
      </c>
      <c r="D49">
        <v>1351</v>
      </c>
    </row>
    <row r="50" spans="1:4" x14ac:dyDescent="0.35">
      <c r="A50" s="1">
        <v>44772</v>
      </c>
      <c r="B50" t="s">
        <v>65</v>
      </c>
      <c r="D50">
        <v>1351</v>
      </c>
    </row>
    <row r="51" spans="1:4" x14ac:dyDescent="0.35">
      <c r="A51" s="1">
        <v>44773</v>
      </c>
      <c r="B51" t="s">
        <v>66</v>
      </c>
      <c r="D51">
        <v>1351</v>
      </c>
    </row>
    <row r="52" spans="1:4" x14ac:dyDescent="0.35">
      <c r="A52" s="1">
        <v>44774</v>
      </c>
      <c r="B52" t="s">
        <v>60</v>
      </c>
      <c r="D52">
        <v>1351</v>
      </c>
    </row>
    <row r="53" spans="1:4" x14ac:dyDescent="0.35">
      <c r="A53" s="1">
        <v>44775</v>
      </c>
      <c r="B53" t="s">
        <v>61</v>
      </c>
      <c r="D53">
        <v>1351</v>
      </c>
    </row>
    <row r="54" spans="1:4" x14ac:dyDescent="0.35">
      <c r="A54" s="1">
        <v>44776</v>
      </c>
      <c r="B54" t="s">
        <v>62</v>
      </c>
      <c r="D54">
        <v>1351</v>
      </c>
    </row>
    <row r="55" spans="1:4" x14ac:dyDescent="0.35">
      <c r="A55" s="1">
        <v>44777</v>
      </c>
      <c r="B55" t="s">
        <v>63</v>
      </c>
      <c r="D55">
        <v>1351</v>
      </c>
    </row>
    <row r="56" spans="1:4" x14ac:dyDescent="0.35">
      <c r="A56" s="1">
        <v>44778</v>
      </c>
      <c r="B56" t="s">
        <v>64</v>
      </c>
      <c r="D56">
        <v>1351</v>
      </c>
    </row>
    <row r="57" spans="1:4" x14ac:dyDescent="0.35">
      <c r="A57" s="1">
        <v>44779</v>
      </c>
      <c r="B57" t="s">
        <v>65</v>
      </c>
      <c r="D57">
        <v>1351</v>
      </c>
    </row>
    <row r="58" spans="1:4" x14ac:dyDescent="0.35">
      <c r="A58" s="1">
        <v>44780</v>
      </c>
      <c r="B58" t="s">
        <v>66</v>
      </c>
      <c r="D58">
        <v>1351</v>
      </c>
    </row>
    <row r="59" spans="1:4" x14ac:dyDescent="0.35">
      <c r="A59" s="1">
        <v>44781</v>
      </c>
      <c r="B59" t="s">
        <v>60</v>
      </c>
      <c r="D59">
        <v>1351</v>
      </c>
    </row>
    <row r="60" spans="1:4" x14ac:dyDescent="0.35">
      <c r="A60" s="1">
        <v>44782</v>
      </c>
      <c r="B60" t="s">
        <v>61</v>
      </c>
      <c r="D60">
        <v>1351</v>
      </c>
    </row>
    <row r="61" spans="1:4" x14ac:dyDescent="0.35">
      <c r="A61" s="1">
        <v>44783</v>
      </c>
      <c r="B61" t="s">
        <v>62</v>
      </c>
      <c r="D61">
        <v>1351</v>
      </c>
    </row>
    <row r="62" spans="1:4" x14ac:dyDescent="0.35">
      <c r="A62" s="1">
        <v>44784</v>
      </c>
      <c r="B62" t="s">
        <v>63</v>
      </c>
      <c r="D62">
        <v>1351</v>
      </c>
    </row>
    <row r="63" spans="1:4" x14ac:dyDescent="0.35">
      <c r="A63" s="1">
        <v>44785</v>
      </c>
      <c r="B63" t="s">
        <v>64</v>
      </c>
      <c r="D63">
        <v>1351</v>
      </c>
    </row>
    <row r="64" spans="1:4" x14ac:dyDescent="0.35">
      <c r="A64" s="1">
        <v>44786</v>
      </c>
      <c r="B64" t="s">
        <v>65</v>
      </c>
      <c r="D64">
        <v>1351</v>
      </c>
    </row>
    <row r="65" spans="1:4" x14ac:dyDescent="0.35">
      <c r="A65" s="1">
        <v>44787</v>
      </c>
      <c r="B65" t="s">
        <v>66</v>
      </c>
      <c r="D65">
        <v>1351</v>
      </c>
    </row>
    <row r="66" spans="1:4" x14ac:dyDescent="0.35">
      <c r="A66" s="1">
        <v>44788</v>
      </c>
      <c r="B66" t="s">
        <v>60</v>
      </c>
      <c r="D66">
        <v>1351</v>
      </c>
    </row>
    <row r="67" spans="1:4" x14ac:dyDescent="0.35">
      <c r="A67" s="1">
        <v>44789</v>
      </c>
      <c r="B67" t="s">
        <v>61</v>
      </c>
      <c r="D67">
        <v>1351</v>
      </c>
    </row>
    <row r="68" spans="1:4" x14ac:dyDescent="0.35">
      <c r="A68" s="1">
        <v>44790</v>
      </c>
      <c r="B68" t="s">
        <v>62</v>
      </c>
      <c r="D68">
        <v>1351</v>
      </c>
    </row>
    <row r="69" spans="1:4" x14ac:dyDescent="0.35">
      <c r="A69" s="1">
        <v>44791</v>
      </c>
      <c r="B69" t="s">
        <v>63</v>
      </c>
      <c r="D69">
        <v>1351</v>
      </c>
    </row>
    <row r="70" spans="1:4" x14ac:dyDescent="0.35">
      <c r="A70" s="1">
        <v>44792</v>
      </c>
      <c r="B70" t="s">
        <v>64</v>
      </c>
      <c r="D70">
        <v>1351</v>
      </c>
    </row>
    <row r="71" spans="1:4" x14ac:dyDescent="0.35">
      <c r="A71" s="1">
        <v>44793</v>
      </c>
      <c r="B71" t="s">
        <v>65</v>
      </c>
      <c r="D71">
        <v>1351</v>
      </c>
    </row>
    <row r="72" spans="1:4" x14ac:dyDescent="0.35">
      <c r="A72" s="1">
        <v>44794</v>
      </c>
      <c r="B72" t="s">
        <v>66</v>
      </c>
      <c r="D72">
        <v>1351</v>
      </c>
    </row>
    <row r="73" spans="1:4" x14ac:dyDescent="0.35">
      <c r="A73" s="1">
        <v>44795</v>
      </c>
      <c r="B73" t="s">
        <v>60</v>
      </c>
      <c r="D73">
        <v>1351</v>
      </c>
    </row>
    <row r="74" spans="1:4" x14ac:dyDescent="0.35">
      <c r="A74" s="1">
        <v>44796</v>
      </c>
      <c r="B74" t="s">
        <v>61</v>
      </c>
      <c r="D74">
        <v>1351</v>
      </c>
    </row>
    <row r="75" spans="1:4" x14ac:dyDescent="0.35">
      <c r="A75" s="1">
        <v>44797</v>
      </c>
      <c r="B75" t="s">
        <v>62</v>
      </c>
      <c r="D75">
        <v>1351</v>
      </c>
    </row>
    <row r="76" spans="1:4" x14ac:dyDescent="0.35">
      <c r="A76" s="1">
        <v>44798</v>
      </c>
      <c r="B76" t="s">
        <v>63</v>
      </c>
      <c r="D76">
        <v>1351</v>
      </c>
    </row>
    <row r="77" spans="1:4" x14ac:dyDescent="0.35">
      <c r="A77" s="1">
        <v>44799</v>
      </c>
      <c r="B77" t="s">
        <v>64</v>
      </c>
      <c r="D77">
        <v>1351</v>
      </c>
    </row>
    <row r="78" spans="1:4" x14ac:dyDescent="0.35">
      <c r="A78" s="1">
        <v>44800</v>
      </c>
      <c r="B78" t="s">
        <v>65</v>
      </c>
      <c r="D78">
        <v>1351</v>
      </c>
    </row>
    <row r="79" spans="1:4" x14ac:dyDescent="0.35">
      <c r="A79" s="1">
        <v>44801</v>
      </c>
      <c r="B79" t="s">
        <v>66</v>
      </c>
      <c r="D79">
        <v>1351</v>
      </c>
    </row>
    <row r="80" spans="1:4" x14ac:dyDescent="0.35">
      <c r="A80" s="1">
        <v>44802</v>
      </c>
      <c r="B80" t="s">
        <v>60</v>
      </c>
      <c r="D80">
        <v>1351</v>
      </c>
    </row>
    <row r="81" spans="1:4" x14ac:dyDescent="0.35">
      <c r="A81" s="1">
        <v>44803</v>
      </c>
      <c r="B81" t="s">
        <v>61</v>
      </c>
      <c r="D81">
        <v>1351</v>
      </c>
    </row>
    <row r="82" spans="1:4" x14ac:dyDescent="0.35">
      <c r="A82" s="1">
        <v>44804</v>
      </c>
      <c r="B82" t="s">
        <v>62</v>
      </c>
      <c r="D82">
        <v>1351</v>
      </c>
    </row>
    <row r="83" spans="1:4" x14ac:dyDescent="0.35">
      <c r="A83" s="1">
        <v>44805</v>
      </c>
      <c r="B83" t="s">
        <v>63</v>
      </c>
      <c r="D83">
        <v>1351</v>
      </c>
    </row>
    <row r="84" spans="1:4" x14ac:dyDescent="0.35">
      <c r="A84" s="1">
        <v>44806</v>
      </c>
      <c r="B84" t="s">
        <v>64</v>
      </c>
      <c r="D84">
        <v>1351</v>
      </c>
    </row>
    <row r="85" spans="1:4" x14ac:dyDescent="0.35">
      <c r="A85" s="1">
        <v>44807</v>
      </c>
      <c r="B85" t="s">
        <v>65</v>
      </c>
      <c r="D85">
        <v>1351</v>
      </c>
    </row>
    <row r="86" spans="1:4" x14ac:dyDescent="0.35">
      <c r="A86" s="1">
        <v>44808</v>
      </c>
      <c r="B86" t="s">
        <v>66</v>
      </c>
      <c r="D86">
        <v>1351</v>
      </c>
    </row>
    <row r="87" spans="1:4" x14ac:dyDescent="0.35">
      <c r="A87" s="1">
        <v>44809</v>
      </c>
      <c r="B87" t="s">
        <v>60</v>
      </c>
      <c r="D87">
        <v>1351</v>
      </c>
    </row>
    <row r="88" spans="1:4" x14ac:dyDescent="0.35">
      <c r="A88" s="1">
        <v>44810</v>
      </c>
      <c r="B88" t="s">
        <v>61</v>
      </c>
      <c r="D88">
        <v>1351</v>
      </c>
    </row>
    <row r="89" spans="1:4" x14ac:dyDescent="0.35">
      <c r="A89" s="1">
        <v>44811</v>
      </c>
      <c r="B89" t="s">
        <v>62</v>
      </c>
      <c r="D89">
        <v>1351</v>
      </c>
    </row>
    <row r="90" spans="1:4" x14ac:dyDescent="0.35">
      <c r="A90" s="1">
        <v>44812</v>
      </c>
      <c r="B90" t="s">
        <v>63</v>
      </c>
      <c r="D90">
        <v>1351</v>
      </c>
    </row>
    <row r="91" spans="1:4" x14ac:dyDescent="0.35">
      <c r="A91" s="1">
        <v>44813</v>
      </c>
      <c r="B91" t="s">
        <v>64</v>
      </c>
      <c r="D91">
        <v>1351</v>
      </c>
    </row>
    <row r="92" spans="1:4" x14ac:dyDescent="0.35">
      <c r="A92" s="1">
        <v>44814</v>
      </c>
      <c r="B92" t="s">
        <v>65</v>
      </c>
      <c r="D92">
        <v>1351</v>
      </c>
    </row>
    <row r="93" spans="1:4" x14ac:dyDescent="0.35">
      <c r="A93" s="1">
        <v>44815</v>
      </c>
      <c r="B93" t="s">
        <v>66</v>
      </c>
      <c r="D93">
        <v>1351</v>
      </c>
    </row>
    <row r="94" spans="1:4" x14ac:dyDescent="0.35">
      <c r="A94" s="1">
        <v>44816</v>
      </c>
      <c r="B94" t="s">
        <v>60</v>
      </c>
      <c r="D94">
        <v>1351</v>
      </c>
    </row>
    <row r="95" spans="1:4" x14ac:dyDescent="0.35">
      <c r="A95" s="1">
        <v>44817</v>
      </c>
      <c r="B95" t="s">
        <v>61</v>
      </c>
      <c r="D95">
        <v>1351</v>
      </c>
    </row>
    <row r="96" spans="1:4" x14ac:dyDescent="0.35">
      <c r="A96" s="1">
        <v>44818</v>
      </c>
      <c r="B96" t="s">
        <v>62</v>
      </c>
      <c r="D96">
        <v>1351</v>
      </c>
    </row>
    <row r="97" spans="1:4" x14ac:dyDescent="0.35">
      <c r="A97" s="1">
        <v>44819</v>
      </c>
      <c r="B97" t="s">
        <v>63</v>
      </c>
      <c r="D97">
        <v>1351</v>
      </c>
    </row>
    <row r="98" spans="1:4" x14ac:dyDescent="0.35">
      <c r="A98" s="1">
        <v>44820</v>
      </c>
      <c r="B98" t="s">
        <v>64</v>
      </c>
      <c r="D98">
        <v>1351</v>
      </c>
    </row>
    <row r="99" spans="1:4" x14ac:dyDescent="0.35">
      <c r="A99" s="1">
        <v>44821</v>
      </c>
      <c r="B99" t="s">
        <v>65</v>
      </c>
      <c r="D99">
        <v>1351</v>
      </c>
    </row>
    <row r="100" spans="1:4" x14ac:dyDescent="0.35">
      <c r="A100" s="1">
        <v>44822</v>
      </c>
      <c r="B100" t="s">
        <v>66</v>
      </c>
      <c r="D100">
        <v>1351</v>
      </c>
    </row>
    <row r="101" spans="1:4" x14ac:dyDescent="0.35">
      <c r="A101" s="1">
        <v>44823</v>
      </c>
      <c r="B101" t="s">
        <v>60</v>
      </c>
      <c r="D101">
        <v>1351</v>
      </c>
    </row>
    <row r="102" spans="1:4" x14ac:dyDescent="0.35">
      <c r="A102" s="1">
        <v>44824</v>
      </c>
      <c r="B102" t="s">
        <v>61</v>
      </c>
      <c r="D102">
        <v>1351</v>
      </c>
    </row>
    <row r="103" spans="1:4" x14ac:dyDescent="0.35">
      <c r="A103" s="1">
        <v>44825</v>
      </c>
      <c r="B103" t="s">
        <v>62</v>
      </c>
      <c r="D103">
        <v>1351</v>
      </c>
    </row>
    <row r="104" spans="1:4" x14ac:dyDescent="0.35">
      <c r="A104" s="1">
        <v>44826</v>
      </c>
      <c r="B104" t="s">
        <v>63</v>
      </c>
      <c r="D104">
        <v>1351</v>
      </c>
    </row>
    <row r="105" spans="1:4" x14ac:dyDescent="0.35">
      <c r="A105" s="1">
        <v>44827</v>
      </c>
      <c r="B105" t="s">
        <v>64</v>
      </c>
      <c r="D105">
        <v>1351</v>
      </c>
    </row>
    <row r="106" spans="1:4" x14ac:dyDescent="0.35">
      <c r="A106" s="1">
        <v>44828</v>
      </c>
      <c r="B106" t="s">
        <v>65</v>
      </c>
      <c r="D106">
        <v>1351</v>
      </c>
    </row>
    <row r="107" spans="1:4" x14ac:dyDescent="0.35">
      <c r="A107" s="1">
        <v>44829</v>
      </c>
      <c r="B107" t="s">
        <v>66</v>
      </c>
      <c r="D107">
        <v>1351</v>
      </c>
    </row>
    <row r="108" spans="1:4" x14ac:dyDescent="0.35">
      <c r="A108" s="1">
        <v>44830</v>
      </c>
      <c r="B108" t="s">
        <v>60</v>
      </c>
      <c r="D108">
        <v>1351</v>
      </c>
    </row>
    <row r="109" spans="1:4" x14ac:dyDescent="0.35">
      <c r="A109" s="1">
        <v>44831</v>
      </c>
      <c r="B109" t="s">
        <v>61</v>
      </c>
      <c r="D109">
        <v>1351</v>
      </c>
    </row>
    <row r="110" spans="1:4" x14ac:dyDescent="0.35">
      <c r="A110" s="1">
        <v>44832</v>
      </c>
      <c r="B110" t="s">
        <v>62</v>
      </c>
      <c r="D110">
        <v>1351</v>
      </c>
    </row>
    <row r="111" spans="1:4" x14ac:dyDescent="0.35">
      <c r="A111" s="1">
        <v>44833</v>
      </c>
      <c r="B111" t="s">
        <v>63</v>
      </c>
      <c r="D111">
        <v>1351</v>
      </c>
    </row>
    <row r="112" spans="1:4" x14ac:dyDescent="0.35">
      <c r="A112" s="1">
        <v>44834</v>
      </c>
      <c r="B112" t="s">
        <v>64</v>
      </c>
      <c r="D112">
        <v>1351</v>
      </c>
    </row>
    <row r="113" spans="1:4" x14ac:dyDescent="0.35">
      <c r="A113" s="1">
        <v>44835</v>
      </c>
      <c r="B113" t="s">
        <v>65</v>
      </c>
      <c r="D113">
        <v>1351</v>
      </c>
    </row>
    <row r="114" spans="1:4" x14ac:dyDescent="0.35">
      <c r="A114" s="1">
        <v>44836</v>
      </c>
      <c r="B114" t="s">
        <v>66</v>
      </c>
      <c r="D114">
        <v>1351</v>
      </c>
    </row>
    <row r="115" spans="1:4" x14ac:dyDescent="0.35">
      <c r="A115" s="1">
        <v>44837</v>
      </c>
      <c r="B115" t="s">
        <v>60</v>
      </c>
      <c r="D115">
        <v>1351</v>
      </c>
    </row>
    <row r="116" spans="1:4" x14ac:dyDescent="0.35">
      <c r="A116" s="1">
        <v>44838</v>
      </c>
      <c r="B116" t="s">
        <v>61</v>
      </c>
      <c r="D116">
        <v>1351</v>
      </c>
    </row>
    <row r="117" spans="1:4" x14ac:dyDescent="0.35">
      <c r="A117" s="1">
        <v>44839</v>
      </c>
      <c r="B117" t="s">
        <v>62</v>
      </c>
      <c r="D117">
        <v>1351</v>
      </c>
    </row>
    <row r="118" spans="1:4" x14ac:dyDescent="0.35">
      <c r="A118" s="1">
        <v>44840</v>
      </c>
      <c r="B118" t="s">
        <v>63</v>
      </c>
      <c r="D118">
        <v>1351</v>
      </c>
    </row>
    <row r="119" spans="1:4" x14ac:dyDescent="0.35">
      <c r="A119" s="1">
        <v>44841</v>
      </c>
      <c r="B119" t="s">
        <v>64</v>
      </c>
      <c r="D119">
        <v>1351</v>
      </c>
    </row>
    <row r="120" spans="1:4" x14ac:dyDescent="0.35">
      <c r="A120" s="1">
        <v>44842</v>
      </c>
      <c r="B120" t="s">
        <v>65</v>
      </c>
      <c r="D120">
        <v>1351</v>
      </c>
    </row>
    <row r="121" spans="1:4" x14ac:dyDescent="0.35">
      <c r="A121" s="1">
        <v>44843</v>
      </c>
      <c r="B121" t="s">
        <v>66</v>
      </c>
      <c r="D121">
        <v>1351</v>
      </c>
    </row>
    <row r="122" spans="1:4" x14ac:dyDescent="0.35">
      <c r="A122" s="1"/>
    </row>
    <row r="123" spans="1:4" x14ac:dyDescent="0.35">
      <c r="A123" s="1"/>
    </row>
    <row r="124" spans="1:4" x14ac:dyDescent="0.35">
      <c r="A124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AE9D-2644-4B44-89BF-C019CDBB8BA3}">
  <dimension ref="A1:X48"/>
  <sheetViews>
    <sheetView zoomScale="50" zoomScaleNormal="50" workbookViewId="0">
      <selection activeCell="F5" sqref="F5:R5"/>
    </sheetView>
  </sheetViews>
  <sheetFormatPr defaultColWidth="0" defaultRowHeight="15.5" zeroHeight="1" x14ac:dyDescent="0.35"/>
  <cols>
    <col min="1" max="1" width="18.36328125" style="9" customWidth="1"/>
    <col min="2" max="2" width="18.7265625" style="9" customWidth="1"/>
    <col min="3" max="3" width="1.453125" style="5" customWidth="1"/>
    <col min="4" max="4" width="9.08984375" style="83" customWidth="1"/>
    <col min="5" max="5" width="10.81640625" style="75" customWidth="1"/>
    <col min="6" max="6" width="14.54296875" style="46" customWidth="1"/>
    <col min="7" max="7" width="9.54296875" style="50" customWidth="1"/>
    <col min="8" max="8" width="13.453125" style="46" customWidth="1"/>
    <col min="9" max="9" width="9.6328125" style="50" customWidth="1"/>
    <col min="10" max="10" width="15.81640625" style="46" customWidth="1"/>
    <col min="11" max="11" width="9" style="50" customWidth="1"/>
    <col min="12" max="12" width="16.26953125" style="46" customWidth="1"/>
    <col min="13" max="13" width="8.7265625" style="50" customWidth="1"/>
    <col min="14" max="14" width="15.08984375" style="46" customWidth="1"/>
    <col min="15" max="15" width="8.26953125" style="50" customWidth="1"/>
    <col min="16" max="16" width="16.36328125" style="46" customWidth="1"/>
    <col min="17" max="17" width="8.1796875" style="50" customWidth="1"/>
    <col min="18" max="18" width="16.36328125" style="46" customWidth="1"/>
    <col min="19" max="19" width="6" style="50" customWidth="1"/>
    <col min="20" max="20" width="11.26953125" style="67" customWidth="1"/>
    <col min="21" max="21" width="13.81640625" style="46" customWidth="1"/>
    <col min="22" max="22" width="14.453125" style="46" customWidth="1"/>
    <col min="23" max="23" width="1.08984375" style="5" customWidth="1"/>
    <col min="25" max="16384" width="8.7265625" hidden="1"/>
  </cols>
  <sheetData>
    <row r="1" spans="1:23" s="61" customFormat="1" ht="50.5" customHeight="1" x14ac:dyDescent="0.45">
      <c r="A1" s="6" t="s">
        <v>40</v>
      </c>
      <c r="B1" s="6"/>
      <c r="C1" s="45"/>
      <c r="D1" s="76" t="s">
        <v>16</v>
      </c>
      <c r="E1" s="68"/>
      <c r="F1" s="48" t="s">
        <v>23</v>
      </c>
      <c r="G1" s="51"/>
      <c r="H1" s="48" t="s">
        <v>17</v>
      </c>
      <c r="I1" s="51"/>
      <c r="J1" s="48" t="s">
        <v>18</v>
      </c>
      <c r="K1" s="51"/>
      <c r="L1" s="48" t="s">
        <v>19</v>
      </c>
      <c r="M1" s="51"/>
      <c r="N1" s="48" t="s">
        <v>20</v>
      </c>
      <c r="O1" s="51"/>
      <c r="P1" s="48" t="s">
        <v>21</v>
      </c>
      <c r="Q1" s="51"/>
      <c r="R1" s="48" t="s">
        <v>22</v>
      </c>
      <c r="S1" s="51"/>
      <c r="T1" s="84" t="s">
        <v>24</v>
      </c>
      <c r="U1" s="48" t="s">
        <v>26</v>
      </c>
      <c r="V1" s="49" t="s">
        <v>38</v>
      </c>
      <c r="W1" s="45"/>
    </row>
    <row r="2" spans="1:23" s="61" customFormat="1" ht="15" customHeight="1" x14ac:dyDescent="0.35">
      <c r="A2" s="7" t="s">
        <v>43</v>
      </c>
      <c r="B2" s="7" t="s">
        <v>42</v>
      </c>
      <c r="C2" s="45"/>
      <c r="D2" s="76"/>
      <c r="E2" s="68"/>
      <c r="F2" s="52"/>
      <c r="G2" s="55" t="s">
        <v>3445</v>
      </c>
      <c r="H2" s="53"/>
      <c r="I2" s="55" t="s">
        <v>37</v>
      </c>
      <c r="J2" s="53"/>
      <c r="K2" s="55" t="s">
        <v>37</v>
      </c>
      <c r="L2" s="53"/>
      <c r="M2" s="55" t="s">
        <v>37</v>
      </c>
      <c r="N2" s="53"/>
      <c r="O2" s="55" t="s">
        <v>37</v>
      </c>
      <c r="P2" s="53"/>
      <c r="Q2" s="55" t="s">
        <v>37</v>
      </c>
      <c r="R2" s="52"/>
      <c r="S2" s="55" t="s">
        <v>37</v>
      </c>
      <c r="T2" s="85"/>
      <c r="U2" s="53"/>
      <c r="V2" s="52"/>
      <c r="W2" s="45"/>
    </row>
    <row r="3" spans="1:23" s="62" customFormat="1" ht="34.5" customHeight="1" x14ac:dyDescent="0.35">
      <c r="A3" s="8"/>
      <c r="B3" s="43"/>
      <c r="C3" s="60"/>
      <c r="D3" s="77">
        <v>19</v>
      </c>
      <c r="E3" s="69" t="s">
        <v>27</v>
      </c>
      <c r="F3" s="56"/>
      <c r="G3" s="55"/>
      <c r="H3" s="56"/>
      <c r="I3" s="55"/>
      <c r="J3" s="56" t="s">
        <v>33</v>
      </c>
      <c r="K3" s="55"/>
      <c r="L3" s="56" t="s">
        <v>39</v>
      </c>
      <c r="M3" s="55"/>
      <c r="N3" s="56" t="s">
        <v>31</v>
      </c>
      <c r="O3" s="55"/>
      <c r="P3" s="56" t="s">
        <v>30</v>
      </c>
      <c r="Q3" s="55"/>
      <c r="R3" s="56"/>
      <c r="S3" s="55"/>
      <c r="T3" s="63"/>
      <c r="U3" s="56"/>
      <c r="V3" s="56"/>
      <c r="W3" s="60"/>
    </row>
    <row r="4" spans="1:23" s="62" customFormat="1" ht="34.5" customHeight="1" x14ac:dyDescent="0.35">
      <c r="A4" s="8"/>
      <c r="B4" s="43"/>
      <c r="C4" s="60"/>
      <c r="D4" s="78">
        <v>44717</v>
      </c>
      <c r="E4" s="70" t="s">
        <v>28</v>
      </c>
      <c r="F4" s="56">
        <v>13.3</v>
      </c>
      <c r="G4" s="55"/>
      <c r="H4" s="56"/>
      <c r="I4" s="55"/>
      <c r="J4" s="56">
        <v>4</v>
      </c>
      <c r="K4" s="55"/>
      <c r="L4" s="56">
        <v>2.25</v>
      </c>
      <c r="M4" s="55"/>
      <c r="N4" s="56">
        <v>4.12</v>
      </c>
      <c r="O4" s="55"/>
      <c r="P4" s="56">
        <v>13.03</v>
      </c>
      <c r="Q4" s="55"/>
      <c r="R4" s="56"/>
      <c r="S4" s="55"/>
      <c r="T4" s="64">
        <f>SUM(F4:R4)</f>
        <v>36.700000000000003</v>
      </c>
      <c r="U4" s="56">
        <v>30</v>
      </c>
      <c r="V4" s="58"/>
      <c r="W4" s="60"/>
    </row>
    <row r="5" spans="1:23" s="62" customFormat="1" ht="34.5" customHeight="1" x14ac:dyDescent="0.35">
      <c r="A5" s="8"/>
      <c r="B5" s="44" t="s">
        <v>41</v>
      </c>
      <c r="C5" s="60"/>
      <c r="D5" s="79">
        <v>18</v>
      </c>
      <c r="E5" s="71" t="s">
        <v>27</v>
      </c>
      <c r="F5" s="54" t="s">
        <v>29</v>
      </c>
      <c r="G5" s="55"/>
      <c r="H5" s="54" t="s">
        <v>3453</v>
      </c>
      <c r="I5" s="55"/>
      <c r="J5" s="54" t="s">
        <v>3454</v>
      </c>
      <c r="K5" s="55"/>
      <c r="L5" s="54" t="s">
        <v>32</v>
      </c>
      <c r="M5" s="55"/>
      <c r="N5" s="54" t="s">
        <v>33</v>
      </c>
      <c r="O5" s="55"/>
      <c r="P5" s="54" t="s">
        <v>34</v>
      </c>
      <c r="Q5" s="55"/>
      <c r="R5" s="54" t="s">
        <v>35</v>
      </c>
      <c r="S5" s="55"/>
      <c r="T5" s="65"/>
      <c r="U5" s="54"/>
      <c r="V5" s="54"/>
      <c r="W5" s="60"/>
    </row>
    <row r="6" spans="1:23" s="62" customFormat="1" ht="34.5" customHeight="1" x14ac:dyDescent="0.35">
      <c r="A6" s="8"/>
      <c r="B6" s="44"/>
      <c r="C6" s="60"/>
      <c r="D6" s="78">
        <v>44724</v>
      </c>
      <c r="E6" s="70" t="s">
        <v>28</v>
      </c>
      <c r="F6" s="56"/>
      <c r="G6" s="55"/>
      <c r="H6" s="56"/>
      <c r="I6" s="55"/>
      <c r="J6" s="56"/>
      <c r="K6" s="55"/>
      <c r="L6" s="56"/>
      <c r="M6" s="55"/>
      <c r="N6" s="56"/>
      <c r="O6" s="55"/>
      <c r="P6" s="56"/>
      <c r="Q6" s="55"/>
      <c r="R6" s="56"/>
      <c r="S6" s="55"/>
      <c r="T6" s="64">
        <f t="shared" ref="T6:T16" si="0">SUM(F6:R6)</f>
        <v>0</v>
      </c>
      <c r="U6" s="56">
        <v>30</v>
      </c>
      <c r="V6" s="58"/>
      <c r="W6" s="60"/>
    </row>
    <row r="7" spans="1:23" s="62" customFormat="1" ht="34.5" customHeight="1" x14ac:dyDescent="0.35">
      <c r="A7" s="8"/>
      <c r="B7" s="44" t="s">
        <v>11</v>
      </c>
      <c r="C7" s="60"/>
      <c r="D7" s="77">
        <v>17</v>
      </c>
      <c r="E7" s="69" t="s">
        <v>27</v>
      </c>
      <c r="F7" s="56" t="s">
        <v>29</v>
      </c>
      <c r="G7" s="55"/>
      <c r="H7" s="56"/>
      <c r="I7" s="55"/>
      <c r="J7" s="56"/>
      <c r="K7" s="55"/>
      <c r="L7" s="56"/>
      <c r="M7" s="55"/>
      <c r="N7" s="56"/>
      <c r="O7" s="55"/>
      <c r="P7" s="56"/>
      <c r="Q7" s="55"/>
      <c r="R7" s="56"/>
      <c r="S7" s="55"/>
      <c r="T7" s="63"/>
      <c r="U7" s="56"/>
      <c r="V7" s="56"/>
      <c r="W7" s="60"/>
    </row>
    <row r="8" spans="1:23" s="62" customFormat="1" ht="34.5" customHeight="1" x14ac:dyDescent="0.35">
      <c r="A8" s="8"/>
      <c r="B8" s="43"/>
      <c r="C8" s="60"/>
      <c r="D8" s="78">
        <v>44731</v>
      </c>
      <c r="E8" s="70" t="s">
        <v>28</v>
      </c>
      <c r="F8" s="56"/>
      <c r="G8" s="55"/>
      <c r="H8" s="56" t="s">
        <v>30</v>
      </c>
      <c r="I8" s="55"/>
      <c r="J8" s="56"/>
      <c r="K8" s="55"/>
      <c r="L8" s="56"/>
      <c r="M8" s="55"/>
      <c r="N8" s="56"/>
      <c r="O8" s="55"/>
      <c r="P8" s="56"/>
      <c r="Q8" s="55"/>
      <c r="R8" s="56"/>
      <c r="S8" s="55"/>
      <c r="T8" s="64">
        <f t="shared" si="0"/>
        <v>0</v>
      </c>
      <c r="U8" s="56">
        <v>30</v>
      </c>
      <c r="V8" s="58"/>
      <c r="W8" s="60"/>
    </row>
    <row r="9" spans="1:23" s="62" customFormat="1" ht="34.5" customHeight="1" x14ac:dyDescent="0.35">
      <c r="A9" s="8"/>
      <c r="B9" s="44" t="s">
        <v>44</v>
      </c>
      <c r="C9" s="60"/>
      <c r="D9" s="79">
        <v>16</v>
      </c>
      <c r="E9" s="71" t="s">
        <v>27</v>
      </c>
      <c r="F9" s="54" t="s">
        <v>29</v>
      </c>
      <c r="G9" s="55"/>
      <c r="H9" s="54"/>
      <c r="I9" s="55"/>
      <c r="J9" s="54"/>
      <c r="K9" s="55"/>
      <c r="L9" s="54"/>
      <c r="M9" s="55"/>
      <c r="N9" s="54"/>
      <c r="O9" s="55"/>
      <c r="P9" s="54"/>
      <c r="Q9" s="55"/>
      <c r="R9" s="54"/>
      <c r="S9" s="55"/>
      <c r="T9" s="65"/>
      <c r="U9" s="54"/>
      <c r="V9" s="54"/>
      <c r="W9" s="60"/>
    </row>
    <row r="10" spans="1:23" s="62" customFormat="1" ht="34.5" customHeight="1" x14ac:dyDescent="0.35">
      <c r="A10" s="8"/>
      <c r="B10" s="43"/>
      <c r="C10" s="60"/>
      <c r="D10" s="78">
        <v>44738</v>
      </c>
      <c r="E10" s="70" t="s">
        <v>28</v>
      </c>
      <c r="F10" s="56"/>
      <c r="G10" s="55"/>
      <c r="H10" s="56"/>
      <c r="I10" s="55"/>
      <c r="J10" s="56"/>
      <c r="K10" s="55"/>
      <c r="L10" s="56"/>
      <c r="M10" s="55"/>
      <c r="N10" s="56"/>
      <c r="O10" s="55"/>
      <c r="P10" s="56"/>
      <c r="Q10" s="55"/>
      <c r="R10" s="56"/>
      <c r="S10" s="55"/>
      <c r="T10" s="64">
        <f t="shared" si="0"/>
        <v>0</v>
      </c>
      <c r="U10" s="56">
        <v>16</v>
      </c>
      <c r="V10" s="58"/>
      <c r="W10" s="60"/>
    </row>
    <row r="11" spans="1:23" s="62" customFormat="1" ht="34.5" customHeight="1" x14ac:dyDescent="0.35">
      <c r="A11" s="8"/>
      <c r="B11" s="43"/>
      <c r="C11" s="60"/>
      <c r="D11" s="77">
        <v>15</v>
      </c>
      <c r="E11" s="72" t="s">
        <v>27</v>
      </c>
      <c r="F11" s="56"/>
      <c r="G11" s="55"/>
      <c r="H11" s="56"/>
      <c r="I11" s="55"/>
      <c r="J11" s="56"/>
      <c r="K11" s="55"/>
      <c r="L11" s="56"/>
      <c r="M11" s="55"/>
      <c r="N11" s="56"/>
      <c r="O11" s="55"/>
      <c r="P11" s="56"/>
      <c r="Q11" s="55"/>
      <c r="R11" s="56"/>
      <c r="S11" s="55"/>
      <c r="T11" s="63"/>
      <c r="U11" s="56"/>
      <c r="V11" s="56"/>
      <c r="W11" s="60"/>
    </row>
    <row r="12" spans="1:23" s="62" customFormat="1" ht="34.5" customHeight="1" x14ac:dyDescent="0.35">
      <c r="A12" s="8"/>
      <c r="B12" s="43"/>
      <c r="C12" s="60"/>
      <c r="D12" s="78">
        <v>44745</v>
      </c>
      <c r="E12" s="70" t="s">
        <v>28</v>
      </c>
      <c r="F12" s="56"/>
      <c r="G12" s="55"/>
      <c r="H12" s="56"/>
      <c r="I12" s="55"/>
      <c r="J12" s="56"/>
      <c r="K12" s="55"/>
      <c r="L12" s="56"/>
      <c r="M12" s="55"/>
      <c r="N12" s="56"/>
      <c r="O12" s="55"/>
      <c r="P12" s="56"/>
      <c r="Q12" s="55"/>
      <c r="R12" s="56"/>
      <c r="S12" s="55"/>
      <c r="T12" s="64">
        <f t="shared" si="0"/>
        <v>0</v>
      </c>
      <c r="U12" s="56">
        <v>23</v>
      </c>
      <c r="V12" s="58"/>
      <c r="W12" s="60"/>
    </row>
    <row r="13" spans="1:23" s="62" customFormat="1" ht="34.5" customHeight="1" x14ac:dyDescent="0.35">
      <c r="A13" s="8"/>
      <c r="B13" s="43"/>
      <c r="C13" s="60"/>
      <c r="D13" s="79">
        <v>14</v>
      </c>
      <c r="E13" s="71" t="s">
        <v>27</v>
      </c>
      <c r="F13" s="54"/>
      <c r="G13" s="55"/>
      <c r="H13" s="54"/>
      <c r="I13" s="55"/>
      <c r="J13" s="54"/>
      <c r="K13" s="55"/>
      <c r="L13" s="54"/>
      <c r="M13" s="55"/>
      <c r="N13" s="54"/>
      <c r="O13" s="55"/>
      <c r="P13" s="54"/>
      <c r="Q13" s="55"/>
      <c r="R13" s="54"/>
      <c r="S13" s="55"/>
      <c r="T13" s="65"/>
      <c r="U13" s="54"/>
      <c r="V13" s="54"/>
      <c r="W13" s="60"/>
    </row>
    <row r="14" spans="1:23" s="62" customFormat="1" ht="34.5" customHeight="1" x14ac:dyDescent="0.35">
      <c r="A14" s="8"/>
      <c r="B14" s="43"/>
      <c r="C14" s="60"/>
      <c r="D14" s="78">
        <v>44752</v>
      </c>
      <c r="E14" s="70" t="s">
        <v>28</v>
      </c>
      <c r="F14" s="56"/>
      <c r="G14" s="55"/>
      <c r="H14" s="56"/>
      <c r="I14" s="55"/>
      <c r="J14" s="56"/>
      <c r="K14" s="55"/>
      <c r="L14" s="56"/>
      <c r="M14" s="55"/>
      <c r="N14" s="56"/>
      <c r="O14" s="55"/>
      <c r="P14" s="56"/>
      <c r="Q14" s="55"/>
      <c r="R14" s="56"/>
      <c r="S14" s="55"/>
      <c r="T14" s="64">
        <f t="shared" si="0"/>
        <v>0</v>
      </c>
      <c r="U14" s="56">
        <v>34</v>
      </c>
      <c r="V14" s="58"/>
      <c r="W14" s="60"/>
    </row>
    <row r="15" spans="1:23" s="62" customFormat="1" ht="34.5" customHeight="1" x14ac:dyDescent="0.35">
      <c r="A15" s="8"/>
      <c r="B15" s="43"/>
      <c r="C15" s="60"/>
      <c r="D15" s="59">
        <v>13</v>
      </c>
      <c r="E15" s="72" t="s">
        <v>27</v>
      </c>
      <c r="F15" s="56"/>
      <c r="G15" s="55"/>
      <c r="H15" s="56"/>
      <c r="I15" s="55"/>
      <c r="J15" s="56"/>
      <c r="K15" s="55"/>
      <c r="L15" s="56"/>
      <c r="M15" s="55"/>
      <c r="N15" s="56"/>
      <c r="O15" s="55"/>
      <c r="P15" s="56"/>
      <c r="Q15" s="55"/>
      <c r="R15" s="56"/>
      <c r="S15" s="55"/>
      <c r="T15" s="63"/>
      <c r="U15" s="56"/>
      <c r="V15" s="57"/>
      <c r="W15" s="60"/>
    </row>
    <row r="16" spans="1:23" s="62" customFormat="1" ht="34.5" customHeight="1" x14ac:dyDescent="0.35">
      <c r="A16" s="8"/>
      <c r="B16" s="43"/>
      <c r="C16" s="60"/>
      <c r="D16" s="78">
        <v>44759</v>
      </c>
      <c r="E16" s="70" t="s">
        <v>28</v>
      </c>
      <c r="F16" s="56"/>
      <c r="G16" s="55"/>
      <c r="H16" s="56"/>
      <c r="I16" s="55"/>
      <c r="J16" s="56"/>
      <c r="K16" s="55"/>
      <c r="L16" s="56"/>
      <c r="M16" s="55"/>
      <c r="N16" s="56"/>
      <c r="O16" s="55"/>
      <c r="P16" s="56"/>
      <c r="Q16" s="55"/>
      <c r="R16" s="56"/>
      <c r="S16" s="55"/>
      <c r="T16" s="64">
        <f t="shared" si="0"/>
        <v>0</v>
      </c>
      <c r="U16" s="56">
        <v>31</v>
      </c>
      <c r="V16" s="58"/>
      <c r="W16" s="60"/>
    </row>
    <row r="17" spans="1:23" s="62" customFormat="1" ht="34.5" customHeight="1" x14ac:dyDescent="0.35">
      <c r="A17" s="8"/>
      <c r="B17" s="43"/>
      <c r="C17" s="60"/>
      <c r="D17" s="79">
        <v>12</v>
      </c>
      <c r="E17" s="71" t="s">
        <v>27</v>
      </c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65"/>
      <c r="U17" s="54"/>
      <c r="V17" s="54"/>
      <c r="W17" s="60"/>
    </row>
    <row r="18" spans="1:23" s="62" customFormat="1" ht="34.5" customHeight="1" x14ac:dyDescent="0.35">
      <c r="A18" s="8"/>
      <c r="B18" s="43"/>
      <c r="C18" s="60"/>
      <c r="D18" s="78">
        <v>44766</v>
      </c>
      <c r="E18" s="70" t="s">
        <v>28</v>
      </c>
      <c r="F18" s="56"/>
      <c r="G18" s="55"/>
      <c r="H18" s="56"/>
      <c r="I18" s="55"/>
      <c r="J18" s="56"/>
      <c r="K18" s="55"/>
      <c r="L18" s="56"/>
      <c r="M18" s="55"/>
      <c r="N18" s="56"/>
      <c r="O18" s="55"/>
      <c r="P18" s="56"/>
      <c r="Q18" s="55"/>
      <c r="R18" s="56"/>
      <c r="S18" s="55"/>
      <c r="T18" s="64"/>
      <c r="U18" s="56">
        <v>39.5</v>
      </c>
      <c r="V18" s="57"/>
      <c r="W18" s="60"/>
    </row>
    <row r="19" spans="1:23" s="62" customFormat="1" ht="34.5" customHeight="1" x14ac:dyDescent="0.35">
      <c r="A19" s="8"/>
      <c r="B19" s="43"/>
      <c r="C19" s="60"/>
      <c r="D19" s="86">
        <v>11</v>
      </c>
      <c r="E19" s="72" t="s">
        <v>27</v>
      </c>
      <c r="F19" s="56"/>
      <c r="G19" s="55"/>
      <c r="H19" s="56"/>
      <c r="I19" s="55"/>
      <c r="J19" s="56"/>
      <c r="K19" s="55"/>
      <c r="L19" s="56"/>
      <c r="M19" s="55"/>
      <c r="N19" s="56"/>
      <c r="O19" s="55"/>
      <c r="P19" s="56"/>
      <c r="Q19" s="55"/>
      <c r="R19" s="56"/>
      <c r="S19" s="55"/>
      <c r="T19" s="63"/>
      <c r="U19" s="56"/>
      <c r="V19" s="55"/>
      <c r="W19" s="60"/>
    </row>
    <row r="20" spans="1:23" s="62" customFormat="1" ht="34.5" customHeight="1" x14ac:dyDescent="0.35">
      <c r="A20" s="8"/>
      <c r="B20" s="43"/>
      <c r="C20" s="60"/>
      <c r="D20" s="78">
        <v>44773</v>
      </c>
      <c r="E20" s="70" t="s">
        <v>28</v>
      </c>
      <c r="F20" s="56"/>
      <c r="G20" s="55"/>
      <c r="H20" s="56"/>
      <c r="I20" s="55"/>
      <c r="J20" s="56"/>
      <c r="K20" s="55"/>
      <c r="L20" s="56"/>
      <c r="M20" s="55"/>
      <c r="N20" s="56"/>
      <c r="O20" s="55"/>
      <c r="P20" s="56"/>
      <c r="Q20" s="55"/>
      <c r="R20" s="56"/>
      <c r="S20" s="55"/>
      <c r="T20" s="64"/>
      <c r="U20" s="56">
        <v>48</v>
      </c>
      <c r="V20" s="55"/>
      <c r="W20" s="60"/>
    </row>
    <row r="21" spans="1:23" s="62" customFormat="1" ht="34.5" customHeight="1" x14ac:dyDescent="0.35">
      <c r="A21" s="8"/>
      <c r="B21" s="43"/>
      <c r="C21" s="60"/>
      <c r="D21" s="79">
        <v>10</v>
      </c>
      <c r="E21" s="71" t="s">
        <v>27</v>
      </c>
      <c r="F21" s="54"/>
      <c r="G21" s="5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65"/>
      <c r="U21" s="54"/>
      <c r="V21" s="54"/>
      <c r="W21" s="60"/>
    </row>
    <row r="22" spans="1:23" s="62" customFormat="1" ht="34.5" customHeight="1" x14ac:dyDescent="0.35">
      <c r="A22" s="8"/>
      <c r="B22" s="43"/>
      <c r="C22" s="60"/>
      <c r="D22" s="78">
        <v>44780</v>
      </c>
      <c r="E22" s="70" t="s">
        <v>28</v>
      </c>
      <c r="F22" s="56"/>
      <c r="G22" s="55"/>
      <c r="H22" s="56"/>
      <c r="I22" s="55"/>
      <c r="J22" s="56"/>
      <c r="K22" s="55"/>
      <c r="L22" s="56"/>
      <c r="M22" s="55"/>
      <c r="N22" s="56"/>
      <c r="O22" s="55"/>
      <c r="P22" s="56"/>
      <c r="Q22" s="55"/>
      <c r="R22" s="56"/>
      <c r="S22" s="55"/>
      <c r="T22" s="64"/>
      <c r="U22" s="56">
        <v>37.5</v>
      </c>
      <c r="V22" s="55"/>
      <c r="W22" s="60"/>
    </row>
    <row r="23" spans="1:23" s="62" customFormat="1" ht="34.5" customHeight="1" x14ac:dyDescent="0.35">
      <c r="A23" s="8"/>
      <c r="B23" s="43"/>
      <c r="C23" s="60"/>
      <c r="D23" s="86">
        <v>9</v>
      </c>
      <c r="E23" s="72" t="s">
        <v>27</v>
      </c>
      <c r="F23" s="56"/>
      <c r="G23" s="55"/>
      <c r="H23" s="56"/>
      <c r="I23" s="55"/>
      <c r="J23" s="56"/>
      <c r="K23" s="55"/>
      <c r="L23" s="56"/>
      <c r="M23" s="55"/>
      <c r="N23" s="56"/>
      <c r="O23" s="55"/>
      <c r="P23" s="56"/>
      <c r="Q23" s="55"/>
      <c r="R23" s="56"/>
      <c r="S23" s="55"/>
      <c r="T23" s="63"/>
      <c r="U23" s="56"/>
      <c r="V23" s="57"/>
      <c r="W23" s="60"/>
    </row>
    <row r="24" spans="1:23" s="62" customFormat="1" ht="34.5" customHeight="1" x14ac:dyDescent="0.35">
      <c r="A24" s="8"/>
      <c r="B24" s="43"/>
      <c r="C24" s="60"/>
      <c r="D24" s="78">
        <v>44787</v>
      </c>
      <c r="E24" s="70" t="s">
        <v>28</v>
      </c>
      <c r="F24" s="56"/>
      <c r="G24" s="55"/>
      <c r="H24" s="56"/>
      <c r="I24" s="55"/>
      <c r="J24" s="56"/>
      <c r="K24" s="55"/>
      <c r="L24" s="56"/>
      <c r="M24" s="55"/>
      <c r="N24" s="56"/>
      <c r="O24" s="55"/>
      <c r="P24" s="56"/>
      <c r="Q24" s="55"/>
      <c r="R24" s="56"/>
      <c r="S24" s="55"/>
      <c r="T24" s="64"/>
      <c r="U24" s="56">
        <v>43</v>
      </c>
      <c r="V24" s="55"/>
      <c r="W24" s="60"/>
    </row>
    <row r="25" spans="1:23" s="62" customFormat="1" ht="34.5" customHeight="1" x14ac:dyDescent="0.35">
      <c r="A25" s="8"/>
      <c r="B25" s="43"/>
      <c r="C25" s="60"/>
      <c r="D25" s="79">
        <v>8</v>
      </c>
      <c r="E25" s="71" t="s">
        <v>27</v>
      </c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65"/>
      <c r="U25" s="54"/>
      <c r="V25" s="54"/>
      <c r="W25" s="60"/>
    </row>
    <row r="26" spans="1:23" s="62" customFormat="1" ht="34.5" customHeight="1" x14ac:dyDescent="0.35">
      <c r="A26" s="8"/>
      <c r="B26" s="43"/>
      <c r="C26" s="60"/>
      <c r="D26" s="78">
        <v>44794</v>
      </c>
      <c r="E26" s="70" t="s">
        <v>28</v>
      </c>
      <c r="F26" s="56"/>
      <c r="G26" s="55"/>
      <c r="H26" s="56"/>
      <c r="I26" s="55"/>
      <c r="J26" s="56"/>
      <c r="K26" s="55"/>
      <c r="L26" s="56"/>
      <c r="M26" s="55"/>
      <c r="N26" s="56"/>
      <c r="O26" s="55"/>
      <c r="P26" s="56"/>
      <c r="Q26" s="55"/>
      <c r="R26" s="56"/>
      <c r="S26" s="55"/>
      <c r="T26" s="64"/>
      <c r="U26" s="56">
        <v>46</v>
      </c>
      <c r="V26" s="55"/>
      <c r="W26" s="60"/>
    </row>
    <row r="27" spans="1:23" s="62" customFormat="1" ht="34.5" customHeight="1" x14ac:dyDescent="0.35">
      <c r="A27" s="8"/>
      <c r="B27" s="43"/>
      <c r="C27" s="60"/>
      <c r="D27" s="86">
        <v>7</v>
      </c>
      <c r="E27" s="72" t="s">
        <v>27</v>
      </c>
      <c r="F27" s="56"/>
      <c r="G27" s="55"/>
      <c r="H27" s="56"/>
      <c r="I27" s="55"/>
      <c r="J27" s="56"/>
      <c r="K27" s="55"/>
      <c r="L27" s="56"/>
      <c r="M27" s="55"/>
      <c r="N27" s="56"/>
      <c r="O27" s="55"/>
      <c r="P27" s="56"/>
      <c r="Q27" s="55"/>
      <c r="R27" s="56"/>
      <c r="S27" s="55"/>
      <c r="T27" s="63"/>
      <c r="U27" s="56"/>
      <c r="V27" s="57"/>
      <c r="W27" s="60"/>
    </row>
    <row r="28" spans="1:23" s="62" customFormat="1" ht="34.5" customHeight="1" x14ac:dyDescent="0.35">
      <c r="A28" s="8"/>
      <c r="B28" s="43"/>
      <c r="C28" s="60"/>
      <c r="D28" s="80">
        <v>44801</v>
      </c>
      <c r="E28" s="70" t="s">
        <v>28</v>
      </c>
      <c r="F28" s="56"/>
      <c r="G28" s="55"/>
      <c r="H28" s="56"/>
      <c r="I28" s="55"/>
      <c r="J28" s="56"/>
      <c r="K28" s="55"/>
      <c r="L28" s="56"/>
      <c r="M28" s="55"/>
      <c r="N28" s="56"/>
      <c r="O28" s="55"/>
      <c r="P28" s="56"/>
      <c r="Q28" s="55"/>
      <c r="R28" s="56"/>
      <c r="S28" s="55"/>
      <c r="T28" s="64"/>
      <c r="U28" s="56">
        <v>56</v>
      </c>
      <c r="V28" s="55"/>
      <c r="W28" s="60"/>
    </row>
    <row r="29" spans="1:23" s="62" customFormat="1" ht="34.5" customHeight="1" x14ac:dyDescent="0.35">
      <c r="A29" s="8"/>
      <c r="B29" s="43"/>
      <c r="C29" s="60"/>
      <c r="D29" s="86">
        <v>6</v>
      </c>
      <c r="E29" s="72" t="s">
        <v>27</v>
      </c>
      <c r="F29" s="56"/>
      <c r="G29" s="55"/>
      <c r="H29" s="56"/>
      <c r="I29" s="55"/>
      <c r="J29" s="56"/>
      <c r="K29" s="55"/>
      <c r="L29" s="56"/>
      <c r="M29" s="55"/>
      <c r="N29" s="56"/>
      <c r="O29" s="55"/>
      <c r="P29" s="56"/>
      <c r="Q29" s="55"/>
      <c r="R29" s="56"/>
      <c r="S29" s="55"/>
      <c r="T29" s="63"/>
      <c r="U29" s="56"/>
      <c r="V29" s="57"/>
      <c r="W29" s="60"/>
    </row>
    <row r="30" spans="1:23" s="62" customFormat="1" ht="34.5" customHeight="1" x14ac:dyDescent="0.35">
      <c r="A30" s="8"/>
      <c r="B30" s="43"/>
      <c r="C30" s="60"/>
      <c r="D30" s="80">
        <v>44808</v>
      </c>
      <c r="E30" s="70" t="s">
        <v>28</v>
      </c>
      <c r="F30" s="56"/>
      <c r="G30" s="55"/>
      <c r="H30" s="56"/>
      <c r="I30" s="55"/>
      <c r="J30" s="56"/>
      <c r="K30" s="55"/>
      <c r="L30" s="56"/>
      <c r="M30" s="55"/>
      <c r="N30" s="56"/>
      <c r="O30" s="55"/>
      <c r="P30" s="56"/>
      <c r="Q30" s="55"/>
      <c r="R30" s="56"/>
      <c r="S30" s="55"/>
      <c r="T30" s="64"/>
      <c r="U30" s="56">
        <v>54.5</v>
      </c>
      <c r="V30" s="55"/>
      <c r="W30" s="60"/>
    </row>
    <row r="31" spans="1:23" s="62" customFormat="1" ht="34.5" customHeight="1" x14ac:dyDescent="0.35">
      <c r="A31" s="8"/>
      <c r="B31" s="43"/>
      <c r="C31" s="60"/>
      <c r="D31" s="86">
        <v>5</v>
      </c>
      <c r="E31" s="72" t="s">
        <v>27</v>
      </c>
      <c r="F31" s="56"/>
      <c r="G31" s="55"/>
      <c r="H31" s="56"/>
      <c r="I31" s="55"/>
      <c r="J31" s="56"/>
      <c r="K31" s="55"/>
      <c r="L31" s="56"/>
      <c r="M31" s="55"/>
      <c r="N31" s="56"/>
      <c r="O31" s="55"/>
      <c r="P31" s="56"/>
      <c r="Q31" s="55"/>
      <c r="R31" s="56"/>
      <c r="S31" s="55"/>
      <c r="T31" s="63"/>
      <c r="U31" s="56"/>
      <c r="V31" s="57"/>
      <c r="W31" s="60"/>
    </row>
    <row r="32" spans="1:23" s="62" customFormat="1" ht="34.5" customHeight="1" x14ac:dyDescent="0.35">
      <c r="A32" s="8"/>
      <c r="B32" s="43"/>
      <c r="C32" s="60"/>
      <c r="D32" s="80">
        <v>44815</v>
      </c>
      <c r="E32" s="70" t="s">
        <v>28</v>
      </c>
      <c r="F32" s="56"/>
      <c r="G32" s="55"/>
      <c r="H32" s="56"/>
      <c r="I32" s="55"/>
      <c r="J32" s="56"/>
      <c r="K32" s="55"/>
      <c r="L32" s="56"/>
      <c r="M32" s="55"/>
      <c r="N32" s="56"/>
      <c r="O32" s="55"/>
      <c r="P32" s="56"/>
      <c r="Q32" s="55"/>
      <c r="R32" s="56"/>
      <c r="S32" s="55"/>
      <c r="T32" s="64"/>
      <c r="U32" s="56">
        <v>78</v>
      </c>
      <c r="V32" s="55"/>
      <c r="W32" s="60"/>
    </row>
    <row r="33" spans="1:23" s="62" customFormat="1" ht="34.5" customHeight="1" x14ac:dyDescent="0.35">
      <c r="A33" s="8"/>
      <c r="B33" s="43"/>
      <c r="C33" s="60"/>
      <c r="D33" s="86">
        <v>4</v>
      </c>
      <c r="E33" s="72" t="s">
        <v>27</v>
      </c>
      <c r="F33" s="56"/>
      <c r="G33" s="55"/>
      <c r="H33" s="56"/>
      <c r="I33" s="55"/>
      <c r="J33" s="56"/>
      <c r="K33" s="55"/>
      <c r="L33" s="56"/>
      <c r="M33" s="55"/>
      <c r="N33" s="56"/>
      <c r="O33" s="55"/>
      <c r="P33" s="56"/>
      <c r="Q33" s="55"/>
      <c r="R33" s="56"/>
      <c r="S33" s="55"/>
      <c r="T33" s="63"/>
      <c r="U33" s="56"/>
      <c r="V33" s="57"/>
      <c r="W33" s="60"/>
    </row>
    <row r="34" spans="1:23" s="62" customFormat="1" ht="34.5" customHeight="1" x14ac:dyDescent="0.35">
      <c r="A34" s="8"/>
      <c r="B34" s="43"/>
      <c r="C34" s="60"/>
      <c r="D34" s="80">
        <v>44822</v>
      </c>
      <c r="E34" s="70" t="s">
        <v>28</v>
      </c>
      <c r="F34" s="56"/>
      <c r="G34" s="55"/>
      <c r="H34" s="56"/>
      <c r="I34" s="55"/>
      <c r="J34" s="56"/>
      <c r="K34" s="55"/>
      <c r="L34" s="56"/>
      <c r="M34" s="55"/>
      <c r="N34" s="56"/>
      <c r="O34" s="55"/>
      <c r="P34" s="56"/>
      <c r="Q34" s="55"/>
      <c r="R34" s="56"/>
      <c r="S34" s="55"/>
      <c r="T34" s="64"/>
      <c r="U34" s="56">
        <v>49</v>
      </c>
      <c r="V34" s="55"/>
      <c r="W34" s="60"/>
    </row>
    <row r="35" spans="1:23" s="62" customFormat="1" ht="34.5" customHeight="1" x14ac:dyDescent="0.35">
      <c r="A35" s="8"/>
      <c r="B35" s="43"/>
      <c r="C35" s="60"/>
      <c r="D35" s="86">
        <v>3</v>
      </c>
      <c r="E35" s="72" t="s">
        <v>27</v>
      </c>
      <c r="F35" s="56"/>
      <c r="G35" s="55"/>
      <c r="H35" s="56"/>
      <c r="I35" s="55"/>
      <c r="J35" s="56"/>
      <c r="K35" s="55"/>
      <c r="L35" s="56"/>
      <c r="M35" s="55"/>
      <c r="N35" s="56"/>
      <c r="O35" s="55"/>
      <c r="P35" s="56"/>
      <c r="Q35" s="55"/>
      <c r="R35" s="56"/>
      <c r="S35" s="55"/>
      <c r="T35" s="63"/>
      <c r="U35" s="56"/>
      <c r="V35" s="57"/>
      <c r="W35" s="60"/>
    </row>
    <row r="36" spans="1:23" s="62" customFormat="1" ht="34.5" customHeight="1" x14ac:dyDescent="0.35">
      <c r="A36" s="8"/>
      <c r="B36" s="43"/>
      <c r="C36" s="60"/>
      <c r="D36" s="80">
        <v>44829</v>
      </c>
      <c r="E36" s="70" t="s">
        <v>28</v>
      </c>
      <c r="F36" s="56"/>
      <c r="G36" s="55"/>
      <c r="H36" s="56"/>
      <c r="I36" s="55"/>
      <c r="J36" s="56"/>
      <c r="K36" s="55"/>
      <c r="L36" s="56"/>
      <c r="M36" s="55"/>
      <c r="N36" s="58"/>
      <c r="O36" s="55"/>
      <c r="P36" s="56"/>
      <c r="Q36" s="55"/>
      <c r="R36" s="56"/>
      <c r="S36" s="55"/>
      <c r="T36" s="64"/>
      <c r="U36" s="56">
        <v>43</v>
      </c>
      <c r="V36" s="55"/>
      <c r="W36" s="60"/>
    </row>
    <row r="37" spans="1:23" s="62" customFormat="1" ht="34.5" customHeight="1" x14ac:dyDescent="0.35">
      <c r="A37" s="8"/>
      <c r="B37" s="43"/>
      <c r="C37" s="60"/>
      <c r="D37" s="79">
        <v>2</v>
      </c>
      <c r="E37" s="72" t="s">
        <v>27</v>
      </c>
      <c r="F37" s="56"/>
      <c r="G37" s="55"/>
      <c r="H37" s="56"/>
      <c r="I37" s="55"/>
      <c r="J37" s="56"/>
      <c r="K37" s="55"/>
      <c r="L37" s="56"/>
      <c r="M37" s="55"/>
      <c r="N37" s="56"/>
      <c r="O37" s="55"/>
      <c r="P37" s="56"/>
      <c r="Q37" s="55"/>
      <c r="R37" s="56"/>
      <c r="S37" s="55"/>
      <c r="T37" s="63"/>
      <c r="U37" s="56"/>
      <c r="V37" s="55"/>
      <c r="W37" s="60"/>
    </row>
    <row r="38" spans="1:23" s="62" customFormat="1" ht="34.5" customHeight="1" x14ac:dyDescent="0.35">
      <c r="A38" s="8"/>
      <c r="B38" s="43"/>
      <c r="C38" s="60"/>
      <c r="D38" s="80">
        <v>44836</v>
      </c>
      <c r="E38" s="70" t="s">
        <v>28</v>
      </c>
      <c r="F38" s="56"/>
      <c r="G38" s="55"/>
      <c r="H38" s="56"/>
      <c r="I38" s="55"/>
      <c r="J38" s="56"/>
      <c r="K38" s="55"/>
      <c r="L38" s="56"/>
      <c r="M38" s="55"/>
      <c r="N38" s="56"/>
      <c r="O38" s="55"/>
      <c r="P38" s="56"/>
      <c r="Q38" s="55"/>
      <c r="R38" s="56"/>
      <c r="S38" s="55"/>
      <c r="T38" s="64"/>
      <c r="U38" s="56">
        <v>39</v>
      </c>
      <c r="V38" s="55"/>
      <c r="W38" s="60"/>
    </row>
    <row r="39" spans="1:23" s="62" customFormat="1" ht="34.5" customHeight="1" x14ac:dyDescent="0.35">
      <c r="A39" s="8"/>
      <c r="B39" s="43"/>
      <c r="C39" s="60"/>
      <c r="D39" s="81">
        <v>1</v>
      </c>
      <c r="E39" s="72" t="s">
        <v>27</v>
      </c>
      <c r="F39" s="56"/>
      <c r="G39" s="55"/>
      <c r="H39" s="56"/>
      <c r="I39" s="55"/>
      <c r="J39" s="56"/>
      <c r="K39" s="55"/>
      <c r="L39" s="56"/>
      <c r="M39" s="55"/>
      <c r="N39" s="56"/>
      <c r="O39" s="55"/>
      <c r="P39" s="56"/>
      <c r="Q39" s="55"/>
      <c r="R39" s="56"/>
      <c r="S39" s="55"/>
      <c r="T39" s="63"/>
      <c r="U39" s="56"/>
      <c r="V39" s="55"/>
      <c r="W39" s="60"/>
    </row>
    <row r="40" spans="1:23" s="62" customFormat="1" ht="34.5" customHeight="1" x14ac:dyDescent="0.35">
      <c r="A40" s="8"/>
      <c r="B40" s="43"/>
      <c r="C40" s="60"/>
      <c r="D40" s="80">
        <v>44843</v>
      </c>
      <c r="E40" s="70" t="s">
        <v>28</v>
      </c>
      <c r="F40" s="56"/>
      <c r="G40" s="55"/>
      <c r="H40" s="56"/>
      <c r="I40" s="55"/>
      <c r="J40" s="56"/>
      <c r="K40" s="55"/>
      <c r="L40" s="56"/>
      <c r="M40" s="55"/>
      <c r="N40" s="56"/>
      <c r="O40" s="55"/>
      <c r="P40" s="56"/>
      <c r="Q40" s="55"/>
      <c r="R40" s="56"/>
      <c r="S40" s="55"/>
      <c r="T40" s="63"/>
      <c r="U40" s="56">
        <v>21</v>
      </c>
      <c r="V40" s="55"/>
      <c r="W40" s="60"/>
    </row>
    <row r="41" spans="1:23" s="62" customFormat="1" ht="34.5" customHeight="1" x14ac:dyDescent="0.35">
      <c r="A41" s="9"/>
      <c r="B41" s="9"/>
      <c r="C41" s="60"/>
      <c r="D41" s="79" t="s">
        <v>25</v>
      </c>
      <c r="E41" s="73"/>
      <c r="F41" s="56"/>
      <c r="G41" s="58"/>
      <c r="H41" s="56"/>
      <c r="I41" s="58"/>
      <c r="J41" s="56"/>
      <c r="K41" s="58"/>
      <c r="L41" s="56"/>
      <c r="M41" s="58"/>
      <c r="N41" s="56"/>
      <c r="O41" s="58"/>
      <c r="P41" s="56"/>
      <c r="Q41" s="58"/>
      <c r="R41" s="56"/>
      <c r="S41" s="58"/>
      <c r="T41" s="63">
        <f>SUBTOTAL(109,Table1[Column10])</f>
        <v>36.700000000000003</v>
      </c>
      <c r="U41" s="59">
        <f>SUBTOTAL(109,Table1[Column11])</f>
        <v>748.5</v>
      </c>
      <c r="V41" s="54"/>
      <c r="W41" s="60"/>
    </row>
    <row r="42" spans="1:23" x14ac:dyDescent="0.35">
      <c r="C42" s="60"/>
      <c r="D42" s="82"/>
      <c r="E42" s="74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66"/>
      <c r="U42" s="47"/>
      <c r="V42" s="47"/>
      <c r="W42" s="60"/>
    </row>
    <row r="48" spans="1:23" x14ac:dyDescent="0.35"/>
  </sheetData>
  <mergeCells count="39">
    <mergeCell ref="A31:A32"/>
    <mergeCell ref="A33:A34"/>
    <mergeCell ref="A35:A36"/>
    <mergeCell ref="A37:A38"/>
    <mergeCell ref="A39:A40"/>
    <mergeCell ref="A1:B1"/>
    <mergeCell ref="A19:A20"/>
    <mergeCell ref="A21:A22"/>
    <mergeCell ref="A23:A24"/>
    <mergeCell ref="A25:A26"/>
    <mergeCell ref="A27:A28"/>
    <mergeCell ref="A29:A30"/>
    <mergeCell ref="A3:A4"/>
    <mergeCell ref="A5:A6"/>
    <mergeCell ref="A7:A8"/>
    <mergeCell ref="A9:A10"/>
    <mergeCell ref="A11:A12"/>
    <mergeCell ref="A13:A14"/>
    <mergeCell ref="A15:A16"/>
    <mergeCell ref="A17:A18"/>
    <mergeCell ref="B25:B26"/>
    <mergeCell ref="B27:B28"/>
    <mergeCell ref="B29:B30"/>
    <mergeCell ref="B31:B32"/>
    <mergeCell ref="B33:B34"/>
    <mergeCell ref="B35:B36"/>
    <mergeCell ref="B37:B38"/>
    <mergeCell ref="B39:B40"/>
    <mergeCell ref="B13:B14"/>
    <mergeCell ref="B15:B16"/>
    <mergeCell ref="B17:B18"/>
    <mergeCell ref="B19:B20"/>
    <mergeCell ref="B21:B22"/>
    <mergeCell ref="B23:B24"/>
    <mergeCell ref="B3:B4"/>
    <mergeCell ref="B5:B6"/>
    <mergeCell ref="B7:B8"/>
    <mergeCell ref="B9:B10"/>
    <mergeCell ref="B11:B12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903D-EDDF-46F3-A699-45D4C2ABCADA}">
  <sheetPr>
    <tabColor theme="4"/>
    <pageSetUpPr autoPageBreaks="0" fitToPage="1"/>
  </sheetPr>
  <dimension ref="B1:N999"/>
  <sheetViews>
    <sheetView showGridLines="0" zoomScale="60" zoomScaleNormal="60" workbookViewId="0">
      <selection activeCell="M8" sqref="M8"/>
    </sheetView>
  </sheetViews>
  <sheetFormatPr defaultColWidth="0" defaultRowHeight="30" customHeight="1" zeroHeight="1" x14ac:dyDescent="0.35"/>
  <cols>
    <col min="1" max="1" width="3.08984375" style="10" customWidth="1"/>
    <col min="2" max="12" width="18" style="10" customWidth="1"/>
    <col min="13" max="13" width="8.1796875" style="10" customWidth="1"/>
    <col min="14" max="14" width="16" style="10" hidden="1"/>
    <col min="15" max="16384" width="8.7265625" style="10" hidden="1"/>
  </cols>
  <sheetData>
    <row r="1" spans="2:13" ht="31.5" customHeight="1" x14ac:dyDescent="0.35">
      <c r="B1" s="29" t="s">
        <v>55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2:13" ht="23.5" x14ac:dyDescent="0.55000000000000004">
      <c r="B2" s="28" t="str">
        <f>IFERROR(CONCATENATE("",DATEDIF(StartDate,TargetDate,"m")," MONTHS AND ", DATEDIF(StartDate,TargetDate,"md"),DayNo),"")</f>
        <v>3 MONTHS AND 27 DAYS</v>
      </c>
      <c r="C2" s="28"/>
      <c r="D2" s="28"/>
      <c r="E2" s="28"/>
      <c r="F2" s="28"/>
      <c r="G2" s="28"/>
      <c r="H2" s="27"/>
      <c r="I2" s="27"/>
      <c r="J2" s="27"/>
      <c r="K2" s="27"/>
      <c r="L2" s="27"/>
      <c r="M2" s="27"/>
    </row>
    <row r="3" spans="2:13" ht="35.15" customHeight="1" x14ac:dyDescent="0.35">
      <c r="B3" s="26" t="s">
        <v>53</v>
      </c>
      <c r="C3" s="26"/>
      <c r="D3" s="26"/>
      <c r="E3" s="26" t="s">
        <v>52</v>
      </c>
      <c r="F3" s="26"/>
      <c r="G3" s="26"/>
      <c r="H3" s="26" t="s">
        <v>51</v>
      </c>
      <c r="I3" s="26"/>
      <c r="J3" s="26" t="s">
        <v>54</v>
      </c>
      <c r="K3" s="30"/>
      <c r="L3" s="26"/>
      <c r="M3" s="26"/>
    </row>
    <row r="4" spans="2:13" ht="45" customHeight="1" x14ac:dyDescent="0.35">
      <c r="B4" s="25">
        <f>DATE(2022,6,12)</f>
        <v>44724</v>
      </c>
      <c r="C4" s="25"/>
      <c r="D4" s="25"/>
      <c r="E4" s="25">
        <v>44843</v>
      </c>
      <c r="F4" s="25"/>
      <c r="G4" s="25"/>
      <c r="H4" s="24">
        <v>2550</v>
      </c>
      <c r="I4" s="24"/>
      <c r="J4" s="24" t="s">
        <v>67</v>
      </c>
      <c r="K4" s="24"/>
      <c r="L4" s="24"/>
      <c r="M4" s="24"/>
    </row>
    <row r="5" spans="2:13" ht="30" customHeight="1" x14ac:dyDescent="0.35">
      <c r="B5" s="23" t="s">
        <v>50</v>
      </c>
      <c r="C5" s="22" t="s">
        <v>16</v>
      </c>
      <c r="D5" s="22" t="s">
        <v>49</v>
      </c>
      <c r="E5" s="22" t="s">
        <v>47</v>
      </c>
      <c r="F5" s="22" t="s">
        <v>46</v>
      </c>
      <c r="G5" s="22" t="e">
        <f>IF(WeightGoal="Increase", "EXTRA CAL","CAL DEFICIT")</f>
        <v>#REF!</v>
      </c>
      <c r="H5" s="22" t="s">
        <v>45</v>
      </c>
      <c r="I5" s="22" t="s">
        <v>56</v>
      </c>
      <c r="J5" s="22" t="s">
        <v>57</v>
      </c>
      <c r="K5" s="21" t="s">
        <v>58</v>
      </c>
      <c r="L5" s="22" t="s">
        <v>48</v>
      </c>
    </row>
    <row r="6" spans="2:13" ht="30" customHeight="1" x14ac:dyDescent="0.35">
      <c r="B6" s="18">
        <v>44724</v>
      </c>
      <c r="C6" s="17">
        <v>19</v>
      </c>
      <c r="D6" s="17" t="s">
        <v>59</v>
      </c>
      <c r="E6" s="15" t="str">
        <f>IFERROR(IF(Maintain,"",InitCalIntake), "")</f>
        <v/>
      </c>
      <c r="F6" s="15" t="str">
        <f>IFERROR(#REF!*(ActivityFactor),"")</f>
        <v/>
      </c>
      <c r="G6" s="14" t="str">
        <f>IFERROR(IF(WeightGoal="Increase",E6-F6,F6-E6),"")</f>
        <v/>
      </c>
      <c r="H6" s="14">
        <f>IFERROR(L4, "")</f>
        <v>0</v>
      </c>
      <c r="I6" s="13" t="str">
        <f>IFERROR(IF(Standard,H6/CalsPerPound,H6/CalsPerPound/2.2),"")</f>
        <v/>
      </c>
      <c r="J6" s="12" t="str">
        <f>IFERROR(WeightToLoseGain-I6,"")</f>
        <v/>
      </c>
      <c r="K6" s="19" t="str">
        <f>IFERROR(IF(Maintain,"",0%), "")</f>
        <v/>
      </c>
      <c r="L6" s="20" t="str">
        <f>IFERROR(IF(Maintain,"",Weight), "")</f>
        <v/>
      </c>
    </row>
    <row r="7" spans="2:13" ht="30" customHeight="1" x14ac:dyDescent="0.35">
      <c r="B7" s="18">
        <v>44725</v>
      </c>
      <c r="C7" s="17" t="str">
        <f>IFERROR(IF(D7&lt;&gt;"",IF(MOD(D7,7)=1,(D6/7)+1,""),""),"")</f>
        <v/>
      </c>
      <c r="D7" s="17" t="s">
        <v>60</v>
      </c>
      <c r="E7" s="15" t="str">
        <f>IFERROR(IF(I6&gt;0,#REF!*ActivityFactor+IF(WeightGoal="Maintain",0,IF(WeightGoal="Decrease",-500,IF(WeightGoal="Increase",500))),""),"")</f>
        <v/>
      </c>
      <c r="F7" s="15" t="str">
        <f>IFERROR(#REF!*(ActivityFactor),"")</f>
        <v/>
      </c>
      <c r="G7" s="14" t="str">
        <f>IFERROR(IF(WeightGoal="Increase",E7-F7,F7-E7),"")</f>
        <v/>
      </c>
      <c r="H7" s="14" t="str">
        <f>IFERROR(H6-G7,"")</f>
        <v/>
      </c>
      <c r="I7" s="13" t="str">
        <f>IFERROR(IF(Standard,H7/CalsPerPound,H7/CalsPerPound/2.2),"")</f>
        <v/>
      </c>
      <c r="J7" s="12" t="str">
        <f>IFERROR(WeightToLoseGain-I7,"")</f>
        <v/>
      </c>
      <c r="K7" s="19" t="str">
        <f>IFERROR(IF(B6&lt;&gt;"",J7/(WeightToLoseGain),""),"")</f>
        <v/>
      </c>
      <c r="L7" s="16" t="str">
        <f>IFERROR(IF($D7&lt;&gt;"",L6-(G6/CalsPerPound),""),"")</f>
        <v/>
      </c>
    </row>
    <row r="8" spans="2:13" ht="30" customHeight="1" x14ac:dyDescent="0.35">
      <c r="B8" s="18">
        <v>44726</v>
      </c>
      <c r="C8" s="17" t="str">
        <f>IFERROR(IF(D8&lt;&gt;"",IF(MOD(D8,7)=1,(D7/7)+1,""),""),"")</f>
        <v/>
      </c>
      <c r="D8" s="17" t="s">
        <v>61</v>
      </c>
      <c r="E8" s="15" t="str">
        <f>IFERROR(IF(I7&gt;0,#REF!*ActivityFactor+IF(WeightGoal="Maintain",0,IF(WeightGoal="Decrease",-500,IF(WeightGoal="Increase",500))),""),"")</f>
        <v/>
      </c>
      <c r="F8" s="15" t="str">
        <f>IFERROR(#REF!*(ActivityFactor),"")</f>
        <v/>
      </c>
      <c r="G8" s="14" t="str">
        <f>IFERROR(IF(WeightGoal="Increase",E8-F8,F8-E8),"")</f>
        <v/>
      </c>
      <c r="H8" s="14" t="str">
        <f>IFERROR(H7-G8,"")</f>
        <v/>
      </c>
      <c r="I8" s="13" t="str">
        <f>IFERROR(IF(Standard,H8/CalsPerPound,H8/CalsPerPound/2.2),"")</f>
        <v/>
      </c>
      <c r="J8" s="12" t="str">
        <f>IFERROR(WeightToLoseGain-I8,"")</f>
        <v/>
      </c>
      <c r="K8" s="19" t="str">
        <f>IFERROR(IF(B7&lt;&gt;"",J8/(WeightToLoseGain),""),"")</f>
        <v/>
      </c>
      <c r="L8" s="16" t="str">
        <f>IFERROR(IF($D8&lt;&gt;"",L7-(G7/CalsPerPound),""),"")</f>
        <v/>
      </c>
    </row>
    <row r="9" spans="2:13" ht="30" customHeight="1" x14ac:dyDescent="0.35">
      <c r="B9" s="18">
        <v>44727</v>
      </c>
      <c r="C9" s="17" t="str">
        <f>IFERROR(IF(D9&lt;&gt;"",IF(MOD(D9,7)=1,(D8/7)+1,""),""),"")</f>
        <v/>
      </c>
      <c r="D9" s="17" t="s">
        <v>62</v>
      </c>
      <c r="E9" s="15" t="str">
        <f>IFERROR(IF(I8&gt;0,#REF!*ActivityFactor+IF(WeightGoal="Maintain",0,IF(WeightGoal="Decrease",-500,IF(WeightGoal="Increase",500))),""),"")</f>
        <v/>
      </c>
      <c r="F9" s="15" t="str">
        <f>IFERROR(#REF!*(ActivityFactor),"")</f>
        <v/>
      </c>
      <c r="G9" s="14" t="str">
        <f>IFERROR(IF(WeightGoal="Increase",E9-F9,F9-E9),"")</f>
        <v/>
      </c>
      <c r="H9" s="14" t="str">
        <f>IFERROR(H8-G9,"")</f>
        <v/>
      </c>
      <c r="I9" s="13" t="str">
        <f>IFERROR(IF(Standard,H9/CalsPerPound,H9/CalsPerPound/2.2),"")</f>
        <v/>
      </c>
      <c r="J9" s="12" t="str">
        <f>IFERROR(WeightToLoseGain-I9,"")</f>
        <v/>
      </c>
      <c r="K9" s="19" t="str">
        <f>IFERROR(IF(B8&lt;&gt;"",J9/(WeightToLoseGain),""),"")</f>
        <v/>
      </c>
      <c r="L9" s="16" t="str">
        <f>IFERROR(IF($D9&lt;&gt;"",L8-(G8/CalsPerPound),""),"")</f>
        <v/>
      </c>
    </row>
    <row r="10" spans="2:13" ht="30" customHeight="1" x14ac:dyDescent="0.35">
      <c r="B10" s="18">
        <v>44728</v>
      </c>
      <c r="C10" s="17" t="str">
        <f>IFERROR(IF(D10&lt;&gt;"",IF(MOD(D10,7)=1,(D9/7)+1,""),""),"")</f>
        <v/>
      </c>
      <c r="D10" s="17" t="s">
        <v>63</v>
      </c>
      <c r="E10" s="15" t="str">
        <f>IFERROR(IF(I9&gt;0,#REF!*ActivityFactor+IF(WeightGoal="Maintain",0,IF(WeightGoal="Decrease",-500,IF(WeightGoal="Increase",500))),""),"")</f>
        <v/>
      </c>
      <c r="F10" s="15" t="str">
        <f>IFERROR(#REF!*(ActivityFactor),"")</f>
        <v/>
      </c>
      <c r="G10" s="14" t="str">
        <f>IFERROR(IF(WeightGoal="Increase",E10-F10,F10-E10),"")</f>
        <v/>
      </c>
      <c r="H10" s="14" t="str">
        <f>IFERROR(H9-G10,"")</f>
        <v/>
      </c>
      <c r="I10" s="13" t="str">
        <f>IFERROR(IF(Standard,H10/CalsPerPound,H10/CalsPerPound/2.2),"")</f>
        <v/>
      </c>
      <c r="J10" s="12" t="str">
        <f>IFERROR(WeightToLoseGain-I10,"")</f>
        <v/>
      </c>
      <c r="K10" s="19" t="str">
        <f>IFERROR(IF(B9&lt;&gt;"",J10/(WeightToLoseGain),""),"")</f>
        <v/>
      </c>
      <c r="L10" s="16" t="str">
        <f>IFERROR(IF($D10&lt;&gt;"",L9-(G9/CalsPerPound),""),"")</f>
        <v/>
      </c>
    </row>
    <row r="11" spans="2:13" ht="30" customHeight="1" x14ac:dyDescent="0.35">
      <c r="B11" s="18">
        <v>44729</v>
      </c>
      <c r="C11" s="17" t="str">
        <f>IFERROR(IF(D11&lt;&gt;"",IF(MOD(D11,7)=1,(D10/7)+1,""),""),"")</f>
        <v/>
      </c>
      <c r="D11" s="17" t="s">
        <v>64</v>
      </c>
      <c r="E11" s="15" t="str">
        <f>IFERROR(IF(I10&gt;0,#REF!*ActivityFactor+IF(WeightGoal="Maintain",0,IF(WeightGoal="Decrease",-500,IF(WeightGoal="Increase",500))),""),"")</f>
        <v/>
      </c>
      <c r="F11" s="15" t="str">
        <f>IFERROR(#REF!*(ActivityFactor),"")</f>
        <v/>
      </c>
      <c r="G11" s="14" t="str">
        <f>IFERROR(IF(WeightGoal="Increase",E11-F11,F11-E11),"")</f>
        <v/>
      </c>
      <c r="H11" s="14" t="str">
        <f>IFERROR(H10-G11,"")</f>
        <v/>
      </c>
      <c r="I11" s="13" t="str">
        <f>IFERROR(IF(Standard,H11/CalsPerPound,H11/CalsPerPound/2.2),"")</f>
        <v/>
      </c>
      <c r="J11" s="12" t="str">
        <f>IFERROR(WeightToLoseGain-I11,"")</f>
        <v/>
      </c>
      <c r="K11" s="19" t="str">
        <f>IFERROR(IF(B10&lt;&gt;"",J11/(WeightToLoseGain),""),"")</f>
        <v/>
      </c>
      <c r="L11" s="16" t="str">
        <f>IFERROR(IF($D11&lt;&gt;"",L10-(G10/CalsPerPound),""),"")</f>
        <v/>
      </c>
    </row>
    <row r="12" spans="2:13" ht="30" customHeight="1" x14ac:dyDescent="0.35">
      <c r="B12" s="18">
        <v>44730</v>
      </c>
      <c r="C12" s="17" t="str">
        <f>IFERROR(IF(D12&lt;&gt;"",IF(MOD(D12,7)=1,(D11/7)+1,""),""),"")</f>
        <v/>
      </c>
      <c r="D12" s="17" t="s">
        <v>65</v>
      </c>
      <c r="E12" s="15" t="str">
        <f>IFERROR(IF(I11&gt;0,#REF!*ActivityFactor+IF(WeightGoal="Maintain",0,IF(WeightGoal="Decrease",-500,IF(WeightGoal="Increase",500))),""),"")</f>
        <v/>
      </c>
      <c r="F12" s="15" t="str">
        <f>IFERROR(#REF!*(ActivityFactor),"")</f>
        <v/>
      </c>
      <c r="G12" s="14" t="str">
        <f>IFERROR(IF(WeightGoal="Increase",E12-F12,F12-E12),"")</f>
        <v/>
      </c>
      <c r="H12" s="14" t="str">
        <f>IFERROR(H11-G12,"")</f>
        <v/>
      </c>
      <c r="I12" s="13" t="str">
        <f>IFERROR(IF(Standard,H12/CalsPerPound,H12/CalsPerPound/2.2),"")</f>
        <v/>
      </c>
      <c r="J12" s="12" t="str">
        <f>IFERROR(WeightToLoseGain-I12,"")</f>
        <v/>
      </c>
      <c r="K12" s="19" t="str">
        <f>IFERROR(IF(B11&lt;&gt;"",J12/(WeightToLoseGain),""),"")</f>
        <v/>
      </c>
      <c r="L12" s="16" t="str">
        <f>IFERROR(IF($D12&lt;&gt;"",L11-(G11/CalsPerPound),""),"")</f>
        <v/>
      </c>
    </row>
    <row r="13" spans="2:13" ht="30" customHeight="1" x14ac:dyDescent="0.35">
      <c r="B13" s="18">
        <v>44731</v>
      </c>
      <c r="C13" s="17" t="str">
        <f>IFERROR(IF(D13&lt;&gt;"",IF(MOD(D13,7)=1,(D12/7)+1,""),""),"")</f>
        <v/>
      </c>
      <c r="D13" s="17" t="s">
        <v>66</v>
      </c>
      <c r="E13" s="15" t="str">
        <f>IFERROR(IF(I12&gt;0,#REF!*ActivityFactor+IF(WeightGoal="Maintain",0,IF(WeightGoal="Decrease",-500,IF(WeightGoal="Increase",500))),""),"")</f>
        <v/>
      </c>
      <c r="F13" s="15" t="str">
        <f>IFERROR(#REF!*(ActivityFactor),"")</f>
        <v/>
      </c>
      <c r="G13" s="14" t="str">
        <f>IFERROR(IF(WeightGoal="Increase",E13-F13,F13-E13),"")</f>
        <v/>
      </c>
      <c r="H13" s="14" t="str">
        <f>IFERROR(H12-G13,"")</f>
        <v/>
      </c>
      <c r="I13" s="13" t="str">
        <f>IFERROR(IF(Standard,H13/CalsPerPound,H13/CalsPerPound/2.2),"")</f>
        <v/>
      </c>
      <c r="J13" s="12" t="str">
        <f>IFERROR(WeightToLoseGain-I13,"")</f>
        <v/>
      </c>
      <c r="K13" s="19" t="str">
        <f>IFERROR(IF(B12&lt;&gt;"",J13/(WeightToLoseGain),""),"")</f>
        <v/>
      </c>
      <c r="L13" s="16" t="str">
        <f>IFERROR(IF($D13&lt;&gt;"",L12-(G12/CalsPerPound),""),"")</f>
        <v/>
      </c>
    </row>
    <row r="14" spans="2:13" ht="30" customHeight="1" x14ac:dyDescent="0.35">
      <c r="B14" s="18">
        <v>44732</v>
      </c>
      <c r="C14" s="17" t="str">
        <f>IFERROR(IF(D14&lt;&gt;"",IF(MOD(D14,7)=1,(D13/7)+1,""),""),"")</f>
        <v/>
      </c>
      <c r="D14" s="17" t="s">
        <v>60</v>
      </c>
      <c r="E14" s="15" t="str">
        <f>IFERROR(IF(I13&gt;0,#REF!*ActivityFactor+IF(WeightGoal="Maintain",0,IF(WeightGoal="Decrease",-500,IF(WeightGoal="Increase",500))),""),"")</f>
        <v/>
      </c>
      <c r="F14" s="15" t="str">
        <f>IFERROR(#REF!*(ActivityFactor),"")</f>
        <v/>
      </c>
      <c r="G14" s="14" t="str">
        <f>IFERROR(IF(WeightGoal="Increase",E14-F14,F14-E14),"")</f>
        <v/>
      </c>
      <c r="H14" s="14" t="str">
        <f>IFERROR(H13-G14,"")</f>
        <v/>
      </c>
      <c r="I14" s="13" t="str">
        <f>IFERROR(IF(Standard,H14/CalsPerPound,H14/CalsPerPound/2.2),"")</f>
        <v/>
      </c>
      <c r="J14" s="12" t="str">
        <f>IFERROR(WeightToLoseGain-I14,"")</f>
        <v/>
      </c>
      <c r="K14" s="19" t="str">
        <f>IFERROR(IF(B13&lt;&gt;"",J14/(WeightToLoseGain),""),"")</f>
        <v/>
      </c>
      <c r="L14" s="16" t="str">
        <f>IFERROR(IF($D14&lt;&gt;"",L13-(G13/CalsPerPound),""),"")</f>
        <v/>
      </c>
    </row>
    <row r="15" spans="2:13" ht="30" customHeight="1" x14ac:dyDescent="0.35">
      <c r="B15" s="18">
        <v>44733</v>
      </c>
      <c r="C15" s="17" t="str">
        <f>IFERROR(IF(D15&lt;&gt;"",IF(MOD(D15,7)=1,(D14/7)+1,""),""),"")</f>
        <v/>
      </c>
      <c r="D15" s="17" t="s">
        <v>61</v>
      </c>
      <c r="E15" s="15" t="str">
        <f>IFERROR(IF(I14&gt;0,#REF!*ActivityFactor+IF(WeightGoal="Maintain",0,IF(WeightGoal="Decrease",-500,IF(WeightGoal="Increase",500))),""),"")</f>
        <v/>
      </c>
      <c r="F15" s="15" t="str">
        <f>IFERROR(#REF!*(ActivityFactor),"")</f>
        <v/>
      </c>
      <c r="G15" s="14" t="str">
        <f>IFERROR(IF(WeightGoal="Increase",E15-F15,F15-E15),"")</f>
        <v/>
      </c>
      <c r="H15" s="14" t="str">
        <f>IFERROR(H14-G15,"")</f>
        <v/>
      </c>
      <c r="I15" s="13" t="str">
        <f>IFERROR(IF(Standard,H15/CalsPerPound,H15/CalsPerPound/2.2),"")</f>
        <v/>
      </c>
      <c r="J15" s="12" t="str">
        <f>IFERROR(WeightToLoseGain-I15,"")</f>
        <v/>
      </c>
      <c r="K15" s="19" t="str">
        <f>IFERROR(IF(B14&lt;&gt;"",J15/(WeightToLoseGain),""),"")</f>
        <v/>
      </c>
      <c r="L15" s="16" t="str">
        <f>IFERROR(IF($D15&lt;&gt;"",L14-(G14/CalsPerPound),""),"")</f>
        <v/>
      </c>
    </row>
    <row r="16" spans="2:13" ht="30" customHeight="1" x14ac:dyDescent="0.35">
      <c r="B16" s="18">
        <v>44734</v>
      </c>
      <c r="C16" s="17" t="str">
        <f>IFERROR(IF(D16&lt;&gt;"",IF(MOD(D16,7)=1,(D15/7)+1,""),""),"")</f>
        <v/>
      </c>
      <c r="D16" s="17" t="s">
        <v>62</v>
      </c>
      <c r="E16" s="15" t="str">
        <f>IFERROR(IF(I15&gt;0,#REF!*ActivityFactor+IF(WeightGoal="Maintain",0,IF(WeightGoal="Decrease",-500,IF(WeightGoal="Increase",500))),""),"")</f>
        <v/>
      </c>
      <c r="F16" s="15" t="str">
        <f>IFERROR(#REF!*(ActivityFactor),"")</f>
        <v/>
      </c>
      <c r="G16" s="14" t="str">
        <f>IFERROR(IF(WeightGoal="Increase",E16-F16,F16-E16),"")</f>
        <v/>
      </c>
      <c r="H16" s="14" t="str">
        <f>IFERROR(H15-G16,"")</f>
        <v/>
      </c>
      <c r="I16" s="13" t="str">
        <f>IFERROR(IF(Standard,H16/CalsPerPound,H16/CalsPerPound/2.2),"")</f>
        <v/>
      </c>
      <c r="J16" s="12" t="str">
        <f>IFERROR(WeightToLoseGain-I16,"")</f>
        <v/>
      </c>
      <c r="K16" s="19" t="str">
        <f>IFERROR(IF(B15&lt;&gt;"",J16/(WeightToLoseGain),""),"")</f>
        <v/>
      </c>
      <c r="L16" s="16" t="str">
        <f>IFERROR(IF($D16&lt;&gt;"",L15-(G15/CalsPerPound),""),"")</f>
        <v/>
      </c>
    </row>
    <row r="17" spans="2:12" ht="30" customHeight="1" x14ac:dyDescent="0.35">
      <c r="B17" s="18">
        <v>44735</v>
      </c>
      <c r="C17" s="17" t="str">
        <f>IFERROR(IF(D17&lt;&gt;"",IF(MOD(D17,7)=1,(D16/7)+1,""),""),"")</f>
        <v/>
      </c>
      <c r="D17" s="17" t="s">
        <v>63</v>
      </c>
      <c r="E17" s="15" t="str">
        <f>IFERROR(IF(I16&gt;0,#REF!*ActivityFactor+IF(WeightGoal="Maintain",0,IF(WeightGoal="Decrease",-500,IF(WeightGoal="Increase",500))),""),"")</f>
        <v/>
      </c>
      <c r="F17" s="15" t="str">
        <f>IFERROR(#REF!*(ActivityFactor),"")</f>
        <v/>
      </c>
      <c r="G17" s="14" t="str">
        <f>IFERROR(IF(WeightGoal="Increase",E17-F17,F17-E17),"")</f>
        <v/>
      </c>
      <c r="H17" s="14" t="str">
        <f>IFERROR(H16-G17,"")</f>
        <v/>
      </c>
      <c r="I17" s="13" t="str">
        <f>IFERROR(IF(Standard,H17/CalsPerPound,H17/CalsPerPound/2.2),"")</f>
        <v/>
      </c>
      <c r="J17" s="12" t="str">
        <f>IFERROR(WeightToLoseGain-I17,"")</f>
        <v/>
      </c>
      <c r="K17" s="19" t="str">
        <f>IFERROR(IF(B16&lt;&gt;"",J17/(WeightToLoseGain),""),"")</f>
        <v/>
      </c>
      <c r="L17" s="16" t="str">
        <f>IFERROR(IF($D17&lt;&gt;"",L16-(G16/CalsPerPound),""),"")</f>
        <v/>
      </c>
    </row>
    <row r="18" spans="2:12" ht="30" customHeight="1" x14ac:dyDescent="0.35">
      <c r="B18" s="18">
        <v>44736</v>
      </c>
      <c r="C18" s="17" t="str">
        <f>IFERROR(IF(D18&lt;&gt;"",IF(MOD(D18,7)=1,(D17/7)+1,""),""),"")</f>
        <v/>
      </c>
      <c r="D18" s="17" t="s">
        <v>64</v>
      </c>
      <c r="E18" s="15" t="str">
        <f>IFERROR(IF(I17&gt;0,#REF!*ActivityFactor+IF(WeightGoal="Maintain",0,IF(WeightGoal="Decrease",-500,IF(WeightGoal="Increase",500))),""),"")</f>
        <v/>
      </c>
      <c r="F18" s="15" t="str">
        <f>IFERROR(#REF!*(ActivityFactor),"")</f>
        <v/>
      </c>
      <c r="G18" s="14" t="str">
        <f>IFERROR(IF(WeightGoal="Increase",E18-F18,F18-E18),"")</f>
        <v/>
      </c>
      <c r="H18" s="14" t="str">
        <f>IFERROR(H17-G18,"")</f>
        <v/>
      </c>
      <c r="I18" s="13" t="str">
        <f>IFERROR(IF(Standard,H18/CalsPerPound,H18/CalsPerPound/2.2),"")</f>
        <v/>
      </c>
      <c r="J18" s="12" t="str">
        <f>IFERROR(WeightToLoseGain-I18,"")</f>
        <v/>
      </c>
      <c r="K18" s="19" t="str">
        <f>IFERROR(IF(B17&lt;&gt;"",J18/(WeightToLoseGain),""),"")</f>
        <v/>
      </c>
      <c r="L18" s="16" t="str">
        <f>IFERROR(IF($D18&lt;&gt;"",L17-(G17/CalsPerPound),""),"")</f>
        <v/>
      </c>
    </row>
    <row r="19" spans="2:12" ht="30" customHeight="1" x14ac:dyDescent="0.35">
      <c r="B19" s="18">
        <v>44737</v>
      </c>
      <c r="C19" s="17" t="str">
        <f>IFERROR(IF(D19&lt;&gt;"",IF(MOD(D19,7)=1,(D18/7)+1,""),""),"")</f>
        <v/>
      </c>
      <c r="D19" s="17" t="s">
        <v>65</v>
      </c>
      <c r="E19" s="15" t="str">
        <f>IFERROR(IF(I18&gt;0,#REF!*ActivityFactor+IF(WeightGoal="Maintain",0,IF(WeightGoal="Decrease",-500,IF(WeightGoal="Increase",500))),""),"")</f>
        <v/>
      </c>
      <c r="F19" s="15" t="str">
        <f>IFERROR(#REF!*(ActivityFactor),"")</f>
        <v/>
      </c>
      <c r="G19" s="14" t="str">
        <f>IFERROR(IF(WeightGoal="Increase",E19-F19,F19-E19),"")</f>
        <v/>
      </c>
      <c r="H19" s="14" t="str">
        <f>IFERROR(H18-G19,"")</f>
        <v/>
      </c>
      <c r="I19" s="13" t="str">
        <f>IFERROR(IF(Standard,H19/CalsPerPound,H19/CalsPerPound/2.2),"")</f>
        <v/>
      </c>
      <c r="J19" s="12" t="str">
        <f>IFERROR(WeightToLoseGain-I19,"")</f>
        <v/>
      </c>
      <c r="K19" s="19" t="str">
        <f>IFERROR(IF(B18&lt;&gt;"",J19/(WeightToLoseGain),""),"")</f>
        <v/>
      </c>
      <c r="L19" s="16" t="str">
        <f>IFERROR(IF($D19&lt;&gt;"",L18-(G18/CalsPerPound),""),"")</f>
        <v/>
      </c>
    </row>
    <row r="20" spans="2:12" ht="30" customHeight="1" x14ac:dyDescent="0.35">
      <c r="B20" s="18">
        <v>44738</v>
      </c>
      <c r="C20" s="17" t="str">
        <f>IFERROR(IF(D20&lt;&gt;"",IF(MOD(D20,7)=1,(D19/7)+1,""),""),"")</f>
        <v/>
      </c>
      <c r="D20" s="17" t="s">
        <v>66</v>
      </c>
      <c r="E20" s="15" t="str">
        <f>IFERROR(IF(I19&gt;0,#REF!*ActivityFactor+IF(WeightGoal="Maintain",0,IF(WeightGoal="Decrease",-500,IF(WeightGoal="Increase",500))),""),"")</f>
        <v/>
      </c>
      <c r="F20" s="15" t="str">
        <f>IFERROR(#REF!*(ActivityFactor),"")</f>
        <v/>
      </c>
      <c r="G20" s="14" t="str">
        <f>IFERROR(IF(WeightGoal="Increase",E20-F20,F20-E20),"")</f>
        <v/>
      </c>
      <c r="H20" s="14" t="str">
        <f>IFERROR(H19-G20,"")</f>
        <v/>
      </c>
      <c r="I20" s="13" t="str">
        <f>IFERROR(IF(Standard,H20/CalsPerPound,H20/CalsPerPound/2.2),"")</f>
        <v/>
      </c>
      <c r="J20" s="12" t="str">
        <f>IFERROR(WeightToLoseGain-I20,"")</f>
        <v/>
      </c>
      <c r="K20" s="19" t="str">
        <f>IFERROR(IF(B19&lt;&gt;"",J20/(WeightToLoseGain),""),"")</f>
        <v/>
      </c>
      <c r="L20" s="16" t="str">
        <f>IFERROR(IF($D20&lt;&gt;"",L19-(G19/CalsPerPound),""),"")</f>
        <v/>
      </c>
    </row>
    <row r="21" spans="2:12" ht="30" customHeight="1" x14ac:dyDescent="0.35">
      <c r="B21" s="18">
        <v>44739</v>
      </c>
      <c r="C21" s="17" t="str">
        <f>IFERROR(IF(D21&lt;&gt;"",IF(MOD(D21,7)=1,(D20/7)+1,""),""),"")</f>
        <v/>
      </c>
      <c r="D21" s="17" t="s">
        <v>60</v>
      </c>
      <c r="E21" s="15" t="str">
        <f>IFERROR(IF(I20&gt;0,#REF!*ActivityFactor+IF(WeightGoal="Maintain",0,IF(WeightGoal="Decrease",-500,IF(WeightGoal="Increase",500))),""),"")</f>
        <v/>
      </c>
      <c r="F21" s="15" t="str">
        <f>IFERROR(#REF!*(ActivityFactor),"")</f>
        <v/>
      </c>
      <c r="G21" s="14" t="str">
        <f>IFERROR(IF(WeightGoal="Increase",E21-F21,F21-E21),"")</f>
        <v/>
      </c>
      <c r="H21" s="14" t="str">
        <f>IFERROR(H20-G21,"")</f>
        <v/>
      </c>
      <c r="I21" s="13" t="str">
        <f>IFERROR(IF(Standard,H21/CalsPerPound,H21/CalsPerPound/2.2),"")</f>
        <v/>
      </c>
      <c r="J21" s="12" t="str">
        <f>IFERROR(WeightToLoseGain-I21,"")</f>
        <v/>
      </c>
      <c r="K21" s="19" t="str">
        <f>IFERROR(IF(B20&lt;&gt;"",J21/(WeightToLoseGain),""),"")</f>
        <v/>
      </c>
      <c r="L21" s="16" t="str">
        <f>IFERROR(IF($D21&lt;&gt;"",L20-(G20/CalsPerPound),""),"")</f>
        <v/>
      </c>
    </row>
    <row r="22" spans="2:12" ht="30" customHeight="1" x14ac:dyDescent="0.35">
      <c r="B22" s="18">
        <v>44740</v>
      </c>
      <c r="C22" s="17" t="str">
        <f>IFERROR(IF(D22&lt;&gt;"",IF(MOD(D22,7)=1,(D21/7)+1,""),""),"")</f>
        <v/>
      </c>
      <c r="D22" s="17" t="s">
        <v>61</v>
      </c>
      <c r="E22" s="15" t="str">
        <f>IFERROR(IF(I21&gt;0,#REF!*ActivityFactor+IF(WeightGoal="Maintain",0,IF(WeightGoal="Decrease",-500,IF(WeightGoal="Increase",500))),""),"")</f>
        <v/>
      </c>
      <c r="F22" s="15" t="str">
        <f>IFERROR(#REF!*(ActivityFactor),"")</f>
        <v/>
      </c>
      <c r="G22" s="14" t="str">
        <f>IFERROR(IF(WeightGoal="Increase",E22-F22,F22-E22),"")</f>
        <v/>
      </c>
      <c r="H22" s="14" t="str">
        <f>IFERROR(H21-G22,"")</f>
        <v/>
      </c>
      <c r="I22" s="13" t="str">
        <f>IFERROR(IF(Standard,H22/CalsPerPound,H22/CalsPerPound/2.2),"")</f>
        <v/>
      </c>
      <c r="J22" s="12" t="str">
        <f>IFERROR(WeightToLoseGain-I22,"")</f>
        <v/>
      </c>
      <c r="K22" s="19" t="str">
        <f>IFERROR(IF(B21&lt;&gt;"",J22/(WeightToLoseGain),""),"")</f>
        <v/>
      </c>
      <c r="L22" s="16" t="str">
        <f>IFERROR(IF($D22&lt;&gt;"",L21-(G21/CalsPerPound),""),"")</f>
        <v/>
      </c>
    </row>
    <row r="23" spans="2:12" ht="30" customHeight="1" x14ac:dyDescent="0.35">
      <c r="B23" s="18">
        <v>44741</v>
      </c>
      <c r="C23" s="17" t="str">
        <f>IFERROR(IF(D23&lt;&gt;"",IF(MOD(D23,7)=1,(D22/7)+1,""),""),"")</f>
        <v/>
      </c>
      <c r="D23" s="17" t="s">
        <v>62</v>
      </c>
      <c r="E23" s="15" t="str">
        <f>IFERROR(IF(I22&gt;0,#REF!*ActivityFactor+IF(WeightGoal="Maintain",0,IF(WeightGoal="Decrease",-500,IF(WeightGoal="Increase",500))),""),"")</f>
        <v/>
      </c>
      <c r="F23" s="15" t="str">
        <f>IFERROR(#REF!*(ActivityFactor),"")</f>
        <v/>
      </c>
      <c r="G23" s="14" t="str">
        <f>IFERROR(IF(WeightGoal="Increase",E23-F23,F23-E23),"")</f>
        <v/>
      </c>
      <c r="H23" s="14" t="str">
        <f>IFERROR(H22-G23,"")</f>
        <v/>
      </c>
      <c r="I23" s="13" t="str">
        <f>IFERROR(IF(Standard,H23/CalsPerPound,H23/CalsPerPound/2.2),"")</f>
        <v/>
      </c>
      <c r="J23" s="12" t="str">
        <f>IFERROR(WeightToLoseGain-I23,"")</f>
        <v/>
      </c>
      <c r="K23" s="19" t="str">
        <f>IFERROR(IF(B22&lt;&gt;"",J23/(WeightToLoseGain),""),"")</f>
        <v/>
      </c>
      <c r="L23" s="16" t="str">
        <f>IFERROR(IF($D23&lt;&gt;"",L22-(G22/CalsPerPound),""),"")</f>
        <v/>
      </c>
    </row>
    <row r="24" spans="2:12" ht="30" customHeight="1" x14ac:dyDescent="0.35">
      <c r="B24" s="18">
        <v>44742</v>
      </c>
      <c r="C24" s="17" t="str">
        <f>IFERROR(IF(D24&lt;&gt;"",IF(MOD(D24,7)=1,(D23/7)+1,""),""),"")</f>
        <v/>
      </c>
      <c r="D24" s="17" t="s">
        <v>63</v>
      </c>
      <c r="E24" s="15" t="str">
        <f>IFERROR(IF(I23&gt;0,#REF!*ActivityFactor+IF(WeightGoal="Maintain",0,IF(WeightGoal="Decrease",-500,IF(WeightGoal="Increase",500))),""),"")</f>
        <v/>
      </c>
      <c r="F24" s="15" t="str">
        <f>IFERROR(#REF!*(ActivityFactor),"")</f>
        <v/>
      </c>
      <c r="G24" s="14" t="str">
        <f>IFERROR(IF(WeightGoal="Increase",E24-F24,F24-E24),"")</f>
        <v/>
      </c>
      <c r="H24" s="14" t="str">
        <f>IFERROR(H23-G24,"")</f>
        <v/>
      </c>
      <c r="I24" s="13" t="str">
        <f>IFERROR(IF(Standard,H24/CalsPerPound,H24/CalsPerPound/2.2),"")</f>
        <v/>
      </c>
      <c r="J24" s="12" t="str">
        <f>IFERROR(WeightToLoseGain-I24,"")</f>
        <v/>
      </c>
      <c r="K24" s="19" t="str">
        <f>IFERROR(IF(B23&lt;&gt;"",J24/(WeightToLoseGain),""),"")</f>
        <v/>
      </c>
      <c r="L24" s="16" t="str">
        <f>IFERROR(IF($D24&lt;&gt;"",L23-(G23/CalsPerPound),""),"")</f>
        <v/>
      </c>
    </row>
    <row r="25" spans="2:12" ht="30" customHeight="1" x14ac:dyDescent="0.35">
      <c r="B25" s="18">
        <v>44743</v>
      </c>
      <c r="C25" s="17" t="str">
        <f>IFERROR(IF(D25&lt;&gt;"",IF(MOD(D25,7)=1,(D24/7)+1,""),""),"")</f>
        <v/>
      </c>
      <c r="D25" s="17" t="s">
        <v>64</v>
      </c>
      <c r="E25" s="15" t="str">
        <f>IFERROR(IF(I24&gt;0,#REF!*ActivityFactor+IF(WeightGoal="Maintain",0,IF(WeightGoal="Decrease",-500,IF(WeightGoal="Increase",500))),""),"")</f>
        <v/>
      </c>
      <c r="F25" s="15" t="str">
        <f>IFERROR(#REF!*(ActivityFactor),"")</f>
        <v/>
      </c>
      <c r="G25" s="14" t="str">
        <f>IFERROR(IF(WeightGoal="Increase",E25-F25,F25-E25),"")</f>
        <v/>
      </c>
      <c r="H25" s="14" t="str">
        <f>IFERROR(H24-G25,"")</f>
        <v/>
      </c>
      <c r="I25" s="13" t="str">
        <f>IFERROR(IF(Standard,H25/CalsPerPound,H25/CalsPerPound/2.2),"")</f>
        <v/>
      </c>
      <c r="J25" s="12" t="str">
        <f>IFERROR(WeightToLoseGain-I25,"")</f>
        <v/>
      </c>
      <c r="K25" s="19" t="str">
        <f>IFERROR(IF(B24&lt;&gt;"",J25/(WeightToLoseGain),""),"")</f>
        <v/>
      </c>
      <c r="L25" s="16" t="str">
        <f>IFERROR(IF($D25&lt;&gt;"",L24-(G24/CalsPerPound),""),"")</f>
        <v/>
      </c>
    </row>
    <row r="26" spans="2:12" ht="30" customHeight="1" x14ac:dyDescent="0.35">
      <c r="B26" s="18">
        <v>44744</v>
      </c>
      <c r="C26" s="17" t="str">
        <f>IFERROR(IF(D26&lt;&gt;"",IF(MOD(D26,7)=1,(D25/7)+1,""),""),"")</f>
        <v/>
      </c>
      <c r="D26" s="17" t="s">
        <v>65</v>
      </c>
      <c r="E26" s="15" t="str">
        <f>IFERROR(IF(I25&gt;0,#REF!*ActivityFactor+IF(WeightGoal="Maintain",0,IF(WeightGoal="Decrease",-500,IF(WeightGoal="Increase",500))),""),"")</f>
        <v/>
      </c>
      <c r="F26" s="15" t="str">
        <f>IFERROR(#REF!*(ActivityFactor),"")</f>
        <v/>
      </c>
      <c r="G26" s="14" t="str">
        <f>IFERROR(IF(WeightGoal="Increase",E26-F26,F26-E26),"")</f>
        <v/>
      </c>
      <c r="H26" s="14" t="str">
        <f>IFERROR(H25-G26,"")</f>
        <v/>
      </c>
      <c r="I26" s="13" t="str">
        <f>IFERROR(IF(Standard,H26/CalsPerPound,H26/CalsPerPound/2.2),"")</f>
        <v/>
      </c>
      <c r="J26" s="12" t="str">
        <f>IFERROR(WeightToLoseGain-I26,"")</f>
        <v/>
      </c>
      <c r="K26" s="19" t="str">
        <f>IFERROR(IF(B25&lt;&gt;"",J26/(WeightToLoseGain),""),"")</f>
        <v/>
      </c>
      <c r="L26" s="16" t="str">
        <f>IFERROR(IF($D26&lt;&gt;"",L25-(G25/CalsPerPound),""),"")</f>
        <v/>
      </c>
    </row>
    <row r="27" spans="2:12" ht="30" customHeight="1" x14ac:dyDescent="0.35">
      <c r="B27" s="18">
        <v>44745</v>
      </c>
      <c r="C27" s="17" t="str">
        <f>IFERROR(IF(D27&lt;&gt;"",IF(MOD(D27,7)=1,(D26/7)+1,""),""),"")</f>
        <v/>
      </c>
      <c r="D27" s="17" t="s">
        <v>66</v>
      </c>
      <c r="E27" s="15" t="str">
        <f>IFERROR(IF(I26&gt;0,#REF!*ActivityFactor+IF(WeightGoal="Maintain",0,IF(WeightGoal="Decrease",-500,IF(WeightGoal="Increase",500))),""),"")</f>
        <v/>
      </c>
      <c r="F27" s="15" t="str">
        <f>IFERROR(#REF!*(ActivityFactor),"")</f>
        <v/>
      </c>
      <c r="G27" s="14" t="str">
        <f>IFERROR(IF(WeightGoal="Increase",E27-F27,F27-E27),"")</f>
        <v/>
      </c>
      <c r="H27" s="14" t="str">
        <f>IFERROR(H26-G27,"")</f>
        <v/>
      </c>
      <c r="I27" s="13" t="str">
        <f>IFERROR(IF(Standard,H27/CalsPerPound,H27/CalsPerPound/2.2),"")</f>
        <v/>
      </c>
      <c r="J27" s="12" t="str">
        <f>IFERROR(WeightToLoseGain-I27,"")</f>
        <v/>
      </c>
      <c r="K27" s="19" t="str">
        <f>IFERROR(IF(B26&lt;&gt;"",J27/(WeightToLoseGain),""),"")</f>
        <v/>
      </c>
      <c r="L27" s="16" t="str">
        <f>IFERROR(IF($D27&lt;&gt;"",L26-(G26/CalsPerPound),""),"")</f>
        <v/>
      </c>
    </row>
    <row r="28" spans="2:12" ht="30" customHeight="1" x14ac:dyDescent="0.35">
      <c r="B28" s="18">
        <v>44746</v>
      </c>
      <c r="C28" s="17" t="str">
        <f>IFERROR(IF(D28&lt;&gt;"",IF(MOD(D28,7)=1,(D27/7)+1,""),""),"")</f>
        <v/>
      </c>
      <c r="D28" s="17" t="s">
        <v>60</v>
      </c>
      <c r="E28" s="15" t="str">
        <f>IFERROR(IF(I27&gt;0,#REF!*ActivityFactor+IF(WeightGoal="Maintain",0,IF(WeightGoal="Decrease",-500,IF(WeightGoal="Increase",500))),""),"")</f>
        <v/>
      </c>
      <c r="F28" s="15" t="str">
        <f>IFERROR(#REF!*(ActivityFactor),"")</f>
        <v/>
      </c>
      <c r="G28" s="14" t="str">
        <f>IFERROR(IF(WeightGoal="Increase",E28-F28,F28-E28),"")</f>
        <v/>
      </c>
      <c r="H28" s="14" t="str">
        <f>IFERROR(H27-G28,"")</f>
        <v/>
      </c>
      <c r="I28" s="13" t="str">
        <f>IFERROR(IF(Standard,H28/CalsPerPound,H28/CalsPerPound/2.2),"")</f>
        <v/>
      </c>
      <c r="J28" s="12" t="str">
        <f>IFERROR(WeightToLoseGain-I28,"")</f>
        <v/>
      </c>
      <c r="K28" s="19" t="str">
        <f>IFERROR(IF(B27&lt;&gt;"",J28/(WeightToLoseGain),""),"")</f>
        <v/>
      </c>
      <c r="L28" s="16" t="str">
        <f>IFERROR(IF($D28&lt;&gt;"",L27-(G27/CalsPerPound),""),"")</f>
        <v/>
      </c>
    </row>
    <row r="29" spans="2:12" ht="30" customHeight="1" x14ac:dyDescent="0.35">
      <c r="B29" s="18">
        <v>44747</v>
      </c>
      <c r="C29" s="17" t="str">
        <f>IFERROR(IF(D29&lt;&gt;"",IF(MOD(D29,7)=1,(D28/7)+1,""),""),"")</f>
        <v/>
      </c>
      <c r="D29" s="17" t="s">
        <v>61</v>
      </c>
      <c r="E29" s="15" t="str">
        <f>IFERROR(IF(I28&gt;0,#REF!*ActivityFactor+IF(WeightGoal="Maintain",0,IF(WeightGoal="Decrease",-500,IF(WeightGoal="Increase",500))),""),"")</f>
        <v/>
      </c>
      <c r="F29" s="15" t="str">
        <f>IFERROR(#REF!*(ActivityFactor),"")</f>
        <v/>
      </c>
      <c r="G29" s="14" t="str">
        <f>IFERROR(IF(WeightGoal="Increase",E29-F29,F29-E29),"")</f>
        <v/>
      </c>
      <c r="H29" s="14" t="str">
        <f>IFERROR(H28-G29,"")</f>
        <v/>
      </c>
      <c r="I29" s="13" t="str">
        <f>IFERROR(IF(Standard,H29/CalsPerPound,H29/CalsPerPound/2.2),"")</f>
        <v/>
      </c>
      <c r="J29" s="12" t="str">
        <f>IFERROR(WeightToLoseGain-I29,"")</f>
        <v/>
      </c>
      <c r="K29" s="19" t="str">
        <f>IFERROR(IF(B28&lt;&gt;"",J29/(WeightToLoseGain),""),"")</f>
        <v/>
      </c>
      <c r="L29" s="16" t="str">
        <f>IFERROR(IF($D29&lt;&gt;"",L28-(G28/CalsPerPound),""),"")</f>
        <v/>
      </c>
    </row>
    <row r="30" spans="2:12" ht="30" customHeight="1" x14ac:dyDescent="0.35">
      <c r="B30" s="18">
        <v>44748</v>
      </c>
      <c r="C30" s="17" t="str">
        <f>IFERROR(IF(D30&lt;&gt;"",IF(MOD(D30,7)=1,(D29/7)+1,""),""),"")</f>
        <v/>
      </c>
      <c r="D30" s="17" t="s">
        <v>62</v>
      </c>
      <c r="E30" s="15" t="str">
        <f>IFERROR(IF(I29&gt;0,#REF!*ActivityFactor+IF(WeightGoal="Maintain",0,IF(WeightGoal="Decrease",-500,IF(WeightGoal="Increase",500))),""),"")</f>
        <v/>
      </c>
      <c r="F30" s="15" t="str">
        <f>IFERROR(#REF!*(ActivityFactor),"")</f>
        <v/>
      </c>
      <c r="G30" s="14" t="str">
        <f>IFERROR(IF(WeightGoal="Increase",E30-F30,F30-E30),"")</f>
        <v/>
      </c>
      <c r="H30" s="14" t="str">
        <f>IFERROR(H29-G30,"")</f>
        <v/>
      </c>
      <c r="I30" s="13" t="str">
        <f>IFERROR(IF(Standard,H30/CalsPerPound,H30/CalsPerPound/2.2),"")</f>
        <v/>
      </c>
      <c r="J30" s="12" t="str">
        <f>IFERROR(WeightToLoseGain-I30,"")</f>
        <v/>
      </c>
      <c r="K30" s="19" t="str">
        <f>IFERROR(IF(B29&lt;&gt;"",J30/(WeightToLoseGain),""),"")</f>
        <v/>
      </c>
      <c r="L30" s="16" t="str">
        <f>IFERROR(IF($D30&lt;&gt;"",L29-(G29/CalsPerPound),""),"")</f>
        <v/>
      </c>
    </row>
    <row r="31" spans="2:12" ht="30" customHeight="1" x14ac:dyDescent="0.35">
      <c r="B31" s="18">
        <v>44749</v>
      </c>
      <c r="C31" s="17" t="str">
        <f>IFERROR(IF(D31&lt;&gt;"",IF(MOD(D31,7)=1,(D30/7)+1,""),""),"")</f>
        <v/>
      </c>
      <c r="D31" s="17" t="s">
        <v>63</v>
      </c>
      <c r="E31" s="15" t="str">
        <f>IFERROR(IF(I30&gt;0,#REF!*ActivityFactor+IF(WeightGoal="Maintain",0,IF(WeightGoal="Decrease",-500,IF(WeightGoal="Increase",500))),""),"")</f>
        <v/>
      </c>
      <c r="F31" s="15" t="str">
        <f>IFERROR(#REF!*(ActivityFactor),"")</f>
        <v/>
      </c>
      <c r="G31" s="14" t="str">
        <f>IFERROR(IF(WeightGoal="Increase",E31-F31,F31-E31),"")</f>
        <v/>
      </c>
      <c r="H31" s="14" t="str">
        <f>IFERROR(H30-G31,"")</f>
        <v/>
      </c>
      <c r="I31" s="13" t="str">
        <f>IFERROR(IF(Standard,H31/CalsPerPound,H31/CalsPerPound/2.2),"")</f>
        <v/>
      </c>
      <c r="J31" s="12" t="str">
        <f>IFERROR(WeightToLoseGain-I31,"")</f>
        <v/>
      </c>
      <c r="K31" s="19" t="str">
        <f>IFERROR(IF(B30&lt;&gt;"",J31/(WeightToLoseGain),""),"")</f>
        <v/>
      </c>
      <c r="L31" s="16" t="str">
        <f>IFERROR(IF($D31&lt;&gt;"",L30-(G30/CalsPerPound),""),"")</f>
        <v/>
      </c>
    </row>
    <row r="32" spans="2:12" ht="30" customHeight="1" x14ac:dyDescent="0.35">
      <c r="B32" s="18">
        <v>44750</v>
      </c>
      <c r="C32" s="17" t="str">
        <f>IFERROR(IF(D32&lt;&gt;"",IF(MOD(D32,7)=1,(D31/7)+1,""),""),"")</f>
        <v/>
      </c>
      <c r="D32" s="17" t="s">
        <v>64</v>
      </c>
      <c r="E32" s="15" t="str">
        <f>IFERROR(IF(I31&gt;0,#REF!*ActivityFactor+IF(WeightGoal="Maintain",0,IF(WeightGoal="Decrease",-500,IF(WeightGoal="Increase",500))),""),"")</f>
        <v/>
      </c>
      <c r="F32" s="15" t="str">
        <f>IFERROR(#REF!*(ActivityFactor),"")</f>
        <v/>
      </c>
      <c r="G32" s="14" t="str">
        <f>IFERROR(IF(WeightGoal="Increase",E32-F32,F32-E32),"")</f>
        <v/>
      </c>
      <c r="H32" s="14" t="str">
        <f>IFERROR(H31-G32,"")</f>
        <v/>
      </c>
      <c r="I32" s="13" t="str">
        <f>IFERROR(IF(Standard,H32/CalsPerPound,H32/CalsPerPound/2.2),"")</f>
        <v/>
      </c>
      <c r="J32" s="12" t="str">
        <f>IFERROR(WeightToLoseGain-I32,"")</f>
        <v/>
      </c>
      <c r="K32" s="19" t="str">
        <f>IFERROR(IF(B31&lt;&gt;"",J32/(WeightToLoseGain),""),"")</f>
        <v/>
      </c>
      <c r="L32" s="16" t="str">
        <f>IFERROR(IF($D32&lt;&gt;"",L31-(G31/CalsPerPound),""),"")</f>
        <v/>
      </c>
    </row>
    <row r="33" spans="2:12" ht="30" customHeight="1" x14ac:dyDescent="0.35">
      <c r="B33" s="18">
        <v>44751</v>
      </c>
      <c r="C33" s="17" t="str">
        <f>IFERROR(IF(D33&lt;&gt;"",IF(MOD(D33,7)=1,(D32/7)+1,""),""),"")</f>
        <v/>
      </c>
      <c r="D33" s="17" t="s">
        <v>65</v>
      </c>
      <c r="E33" s="15" t="str">
        <f>IFERROR(IF(I32&gt;0,#REF!*ActivityFactor+IF(WeightGoal="Maintain",0,IF(WeightGoal="Decrease",-500,IF(WeightGoal="Increase",500))),""),"")</f>
        <v/>
      </c>
      <c r="F33" s="15" t="str">
        <f>IFERROR(#REF!*(ActivityFactor),"")</f>
        <v/>
      </c>
      <c r="G33" s="14" t="str">
        <f>IFERROR(IF(WeightGoal="Increase",E33-F33,F33-E33),"")</f>
        <v/>
      </c>
      <c r="H33" s="14" t="str">
        <f>IFERROR(H32-G33,"")</f>
        <v/>
      </c>
      <c r="I33" s="13" t="str">
        <f>IFERROR(IF(Standard,H33/CalsPerPound,H33/CalsPerPound/2.2),"")</f>
        <v/>
      </c>
      <c r="J33" s="12" t="str">
        <f>IFERROR(WeightToLoseGain-I33,"")</f>
        <v/>
      </c>
      <c r="K33" s="19" t="str">
        <f>IFERROR(IF(B32&lt;&gt;"",J33/(WeightToLoseGain),""),"")</f>
        <v/>
      </c>
      <c r="L33" s="16" t="str">
        <f>IFERROR(IF($D33&lt;&gt;"",L32-(G32/CalsPerPound),""),"")</f>
        <v/>
      </c>
    </row>
    <row r="34" spans="2:12" ht="30" customHeight="1" x14ac:dyDescent="0.35">
      <c r="B34" s="18">
        <v>44752</v>
      </c>
      <c r="C34" s="17" t="str">
        <f>IFERROR(IF(D34&lt;&gt;"",IF(MOD(D34,7)=1,(D33/7)+1,""),""),"")</f>
        <v/>
      </c>
      <c r="D34" s="17" t="s">
        <v>66</v>
      </c>
      <c r="E34" s="15" t="str">
        <f>IFERROR(IF(I33&gt;0,#REF!*ActivityFactor+IF(WeightGoal="Maintain",0,IF(WeightGoal="Decrease",-500,IF(WeightGoal="Increase",500))),""),"")</f>
        <v/>
      </c>
      <c r="F34" s="15" t="str">
        <f>IFERROR(#REF!*(ActivityFactor),"")</f>
        <v/>
      </c>
      <c r="G34" s="14" t="str">
        <f>IFERROR(IF(WeightGoal="Increase",E34-F34,F34-E34),"")</f>
        <v/>
      </c>
      <c r="H34" s="14" t="str">
        <f>IFERROR(H33-G34,"")</f>
        <v/>
      </c>
      <c r="I34" s="13" t="str">
        <f>IFERROR(IF(Standard,H34/CalsPerPound,H34/CalsPerPound/2.2),"")</f>
        <v/>
      </c>
      <c r="J34" s="12" t="str">
        <f>IFERROR(WeightToLoseGain-I34,"")</f>
        <v/>
      </c>
      <c r="K34" s="19" t="str">
        <f>IFERROR(IF(B33&lt;&gt;"",J34/(WeightToLoseGain),""),"")</f>
        <v/>
      </c>
      <c r="L34" s="16" t="str">
        <f>IFERROR(IF($D34&lt;&gt;"",L33-(G33/CalsPerPound),""),"")</f>
        <v/>
      </c>
    </row>
    <row r="35" spans="2:12" ht="30" customHeight="1" x14ac:dyDescent="0.35">
      <c r="B35" s="18">
        <v>44753</v>
      </c>
      <c r="C35" s="17" t="str">
        <f>IFERROR(IF(D35&lt;&gt;"",IF(MOD(D35,7)=1,(D34/7)+1,""),""),"")</f>
        <v/>
      </c>
      <c r="D35" s="17" t="s">
        <v>60</v>
      </c>
      <c r="E35" s="15" t="str">
        <f>IFERROR(IF(I34&gt;0,#REF!*ActivityFactor+IF(WeightGoal="Maintain",0,IF(WeightGoal="Decrease",-500,IF(WeightGoal="Increase",500))),""),"")</f>
        <v/>
      </c>
      <c r="F35" s="15" t="str">
        <f>IFERROR(#REF!*(ActivityFactor),"")</f>
        <v/>
      </c>
      <c r="G35" s="14" t="str">
        <f>IFERROR(IF(WeightGoal="Increase",E35-F35,F35-E35),"")</f>
        <v/>
      </c>
      <c r="H35" s="14" t="str">
        <f>IFERROR(H34-G35,"")</f>
        <v/>
      </c>
      <c r="I35" s="13" t="str">
        <f>IFERROR(IF(Standard,H35/CalsPerPound,H35/CalsPerPound/2.2),"")</f>
        <v/>
      </c>
      <c r="J35" s="12" t="str">
        <f>IFERROR(WeightToLoseGain-I35,"")</f>
        <v/>
      </c>
      <c r="K35" s="19" t="str">
        <f>IFERROR(IF(B34&lt;&gt;"",J35/(WeightToLoseGain),""),"")</f>
        <v/>
      </c>
      <c r="L35" s="16" t="str">
        <f>IFERROR(IF($D35&lt;&gt;"",L34-(G34/CalsPerPound),""),"")</f>
        <v/>
      </c>
    </row>
    <row r="36" spans="2:12" ht="30" customHeight="1" x14ac:dyDescent="0.35">
      <c r="B36" s="18">
        <v>44754</v>
      </c>
      <c r="C36" s="17" t="str">
        <f>IFERROR(IF(D36&lt;&gt;"",IF(MOD(D36,7)=1,(D35/7)+1,""),""),"")</f>
        <v/>
      </c>
      <c r="D36" s="17" t="s">
        <v>61</v>
      </c>
      <c r="E36" s="15" t="str">
        <f>IFERROR(IF(I35&gt;0,#REF!*ActivityFactor+IF(WeightGoal="Maintain",0,IF(WeightGoal="Decrease",-500,IF(WeightGoal="Increase",500))),""),"")</f>
        <v/>
      </c>
      <c r="F36" s="15" t="str">
        <f>IFERROR(#REF!*(ActivityFactor),"")</f>
        <v/>
      </c>
      <c r="G36" s="14" t="str">
        <f>IFERROR(IF(WeightGoal="Increase",E36-F36,F36-E36),"")</f>
        <v/>
      </c>
      <c r="H36" s="14" t="str">
        <f>IFERROR(H35-G36,"")</f>
        <v/>
      </c>
      <c r="I36" s="13" t="str">
        <f>IFERROR(IF(Standard,H36/CalsPerPound,H36/CalsPerPound/2.2),"")</f>
        <v/>
      </c>
      <c r="J36" s="12" t="str">
        <f>IFERROR(WeightToLoseGain-I36,"")</f>
        <v/>
      </c>
      <c r="K36" s="19" t="str">
        <f>IFERROR(IF(B35&lt;&gt;"",J36/(WeightToLoseGain),""),"")</f>
        <v/>
      </c>
      <c r="L36" s="16" t="str">
        <f>IFERROR(IF($D36&lt;&gt;"",L35-(G35/CalsPerPound),""),"")</f>
        <v/>
      </c>
    </row>
    <row r="37" spans="2:12" ht="30" customHeight="1" x14ac:dyDescent="0.35">
      <c r="B37" s="18">
        <v>44755</v>
      </c>
      <c r="C37" s="17" t="str">
        <f>IFERROR(IF(D37&lt;&gt;"",IF(MOD(D37,7)=1,(D36/7)+1,""),""),"")</f>
        <v/>
      </c>
      <c r="D37" s="17" t="s">
        <v>62</v>
      </c>
      <c r="E37" s="15" t="str">
        <f>IFERROR(IF(I36&gt;0,#REF!*ActivityFactor+IF(WeightGoal="Maintain",0,IF(WeightGoal="Decrease",-500,IF(WeightGoal="Increase",500))),""),"")</f>
        <v/>
      </c>
      <c r="F37" s="15" t="str">
        <f>IFERROR(#REF!*(ActivityFactor),"")</f>
        <v/>
      </c>
      <c r="G37" s="14" t="str">
        <f>IFERROR(IF(WeightGoal="Increase",E37-F37,F37-E37),"")</f>
        <v/>
      </c>
      <c r="H37" s="14" t="str">
        <f>IFERROR(H36-G37,"")</f>
        <v/>
      </c>
      <c r="I37" s="13" t="str">
        <f>IFERROR(IF(Standard,H37/CalsPerPound,H37/CalsPerPound/2.2),"")</f>
        <v/>
      </c>
      <c r="J37" s="12" t="str">
        <f>IFERROR(WeightToLoseGain-I37,"")</f>
        <v/>
      </c>
      <c r="K37" s="19" t="str">
        <f>IFERROR(IF(B36&lt;&gt;"",J37/(WeightToLoseGain),""),"")</f>
        <v/>
      </c>
      <c r="L37" s="16" t="str">
        <f>IFERROR(IF($D37&lt;&gt;"",L36-(G36/CalsPerPound),""),"")</f>
        <v/>
      </c>
    </row>
    <row r="38" spans="2:12" ht="30" customHeight="1" x14ac:dyDescent="0.35">
      <c r="B38" s="18">
        <v>44756</v>
      </c>
      <c r="C38" s="17" t="str">
        <f>IFERROR(IF(D38&lt;&gt;"",IF(MOD(D38,7)=1,(D37/7)+1,""),""),"")</f>
        <v/>
      </c>
      <c r="D38" s="17" t="s">
        <v>63</v>
      </c>
      <c r="E38" s="15" t="str">
        <f>IFERROR(IF(I37&gt;0,#REF!*ActivityFactor+IF(WeightGoal="Maintain",0,IF(WeightGoal="Decrease",-500,IF(WeightGoal="Increase",500))),""),"")</f>
        <v/>
      </c>
      <c r="F38" s="15" t="str">
        <f>IFERROR(#REF!*(ActivityFactor),"")</f>
        <v/>
      </c>
      <c r="G38" s="14" t="str">
        <f>IFERROR(IF(WeightGoal="Increase",E38-F38,F38-E38),"")</f>
        <v/>
      </c>
      <c r="H38" s="14" t="str">
        <f>IFERROR(H37-G38,"")</f>
        <v/>
      </c>
      <c r="I38" s="13" t="str">
        <f>IFERROR(IF(Standard,H38/CalsPerPound,H38/CalsPerPound/2.2),"")</f>
        <v/>
      </c>
      <c r="J38" s="12" t="str">
        <f>IFERROR(WeightToLoseGain-I38,"")</f>
        <v/>
      </c>
      <c r="K38" s="19" t="str">
        <f>IFERROR(IF(B37&lt;&gt;"",J38/(WeightToLoseGain),""),"")</f>
        <v/>
      </c>
      <c r="L38" s="16" t="str">
        <f>IFERROR(IF($D38&lt;&gt;"",L37-(G37/CalsPerPound),""),"")</f>
        <v/>
      </c>
    </row>
    <row r="39" spans="2:12" ht="30" customHeight="1" x14ac:dyDescent="0.35">
      <c r="B39" s="18">
        <v>44757</v>
      </c>
      <c r="C39" s="17" t="str">
        <f>IFERROR(IF(D39&lt;&gt;"",IF(MOD(D39,7)=1,(D38/7)+1,""),""),"")</f>
        <v/>
      </c>
      <c r="D39" s="17" t="s">
        <v>64</v>
      </c>
      <c r="E39" s="15" t="str">
        <f>IFERROR(IF(I38&gt;0,#REF!*ActivityFactor+IF(WeightGoal="Maintain",0,IF(WeightGoal="Decrease",-500,IF(WeightGoal="Increase",500))),""),"")</f>
        <v/>
      </c>
      <c r="F39" s="15" t="str">
        <f>IFERROR(#REF!*(ActivityFactor),"")</f>
        <v/>
      </c>
      <c r="G39" s="14" t="str">
        <f>IFERROR(IF(WeightGoal="Increase",E39-F39,F39-E39),"")</f>
        <v/>
      </c>
      <c r="H39" s="14" t="str">
        <f>IFERROR(H38-G39,"")</f>
        <v/>
      </c>
      <c r="I39" s="13" t="str">
        <f>IFERROR(IF(Standard,H39/CalsPerPound,H39/CalsPerPound/2.2),"")</f>
        <v/>
      </c>
      <c r="J39" s="12" t="str">
        <f>IFERROR(WeightToLoseGain-I39,"")</f>
        <v/>
      </c>
      <c r="K39" s="19" t="str">
        <f>IFERROR(IF(B38&lt;&gt;"",J39/(WeightToLoseGain),""),"")</f>
        <v/>
      </c>
      <c r="L39" s="16" t="str">
        <f>IFERROR(IF($D39&lt;&gt;"",L38-(G38/CalsPerPound),""),"")</f>
        <v/>
      </c>
    </row>
    <row r="40" spans="2:12" ht="30" customHeight="1" x14ac:dyDescent="0.35">
      <c r="B40" s="18">
        <v>44758</v>
      </c>
      <c r="C40" s="17" t="str">
        <f>IFERROR(IF(D40&lt;&gt;"",IF(MOD(D40,7)=1,(D39/7)+1,""),""),"")</f>
        <v/>
      </c>
      <c r="D40" s="17" t="s">
        <v>65</v>
      </c>
      <c r="E40" s="15" t="str">
        <f>IFERROR(IF(I39&gt;0,#REF!*ActivityFactor+IF(WeightGoal="Maintain",0,IF(WeightGoal="Decrease",-500,IF(WeightGoal="Increase",500))),""),"")</f>
        <v/>
      </c>
      <c r="F40" s="15" t="str">
        <f>IFERROR(#REF!*(ActivityFactor),"")</f>
        <v/>
      </c>
      <c r="G40" s="14" t="str">
        <f>IFERROR(IF(WeightGoal="Increase",E40-F40,F40-E40),"")</f>
        <v/>
      </c>
      <c r="H40" s="14" t="str">
        <f>IFERROR(H39-G40,"")</f>
        <v/>
      </c>
      <c r="I40" s="13" t="str">
        <f>IFERROR(IF(Standard,H40/CalsPerPound,H40/CalsPerPound/2.2),"")</f>
        <v/>
      </c>
      <c r="J40" s="12" t="str">
        <f>IFERROR(WeightToLoseGain-I40,"")</f>
        <v/>
      </c>
      <c r="K40" s="19" t="str">
        <f>IFERROR(IF(B39&lt;&gt;"",J40/(WeightToLoseGain),""),"")</f>
        <v/>
      </c>
      <c r="L40" s="16" t="str">
        <f>IFERROR(IF($D40&lt;&gt;"",L39-(G39/CalsPerPound),""),"")</f>
        <v/>
      </c>
    </row>
    <row r="41" spans="2:12" ht="30" customHeight="1" x14ac:dyDescent="0.35">
      <c r="B41" s="18">
        <v>44759</v>
      </c>
      <c r="C41" s="17" t="str">
        <f>IFERROR(IF(D41&lt;&gt;"",IF(MOD(D41,7)=1,(D40/7)+1,""),""),"")</f>
        <v/>
      </c>
      <c r="D41" s="17" t="s">
        <v>66</v>
      </c>
      <c r="E41" s="15" t="str">
        <f>IFERROR(IF(I40&gt;0,#REF!*ActivityFactor+IF(WeightGoal="Maintain",0,IF(WeightGoal="Decrease",-500,IF(WeightGoal="Increase",500))),""),"")</f>
        <v/>
      </c>
      <c r="F41" s="15" t="str">
        <f>IFERROR(#REF!*(ActivityFactor),"")</f>
        <v/>
      </c>
      <c r="G41" s="14" t="str">
        <f>IFERROR(IF(WeightGoal="Increase",E41-F41,F41-E41),"")</f>
        <v/>
      </c>
      <c r="H41" s="14" t="str">
        <f>IFERROR(H40-G41,"")</f>
        <v/>
      </c>
      <c r="I41" s="13" t="str">
        <f>IFERROR(IF(Standard,H41/CalsPerPound,H41/CalsPerPound/2.2),"")</f>
        <v/>
      </c>
      <c r="J41" s="12" t="str">
        <f>IFERROR(WeightToLoseGain-I41,"")</f>
        <v/>
      </c>
      <c r="K41" s="19" t="str">
        <f>IFERROR(IF(B40&lt;&gt;"",J41/(WeightToLoseGain),""),"")</f>
        <v/>
      </c>
      <c r="L41" s="16" t="str">
        <f>IFERROR(IF($D41&lt;&gt;"",L40-(G40/CalsPerPound),""),"")</f>
        <v/>
      </c>
    </row>
    <row r="42" spans="2:12" ht="30" customHeight="1" x14ac:dyDescent="0.35">
      <c r="B42" s="18">
        <v>44760</v>
      </c>
      <c r="C42" s="17" t="str">
        <f>IFERROR(IF(D42&lt;&gt;"",IF(MOD(D42,7)=1,(D41/7)+1,""),""),"")</f>
        <v/>
      </c>
      <c r="D42" s="17" t="s">
        <v>60</v>
      </c>
      <c r="E42" s="15" t="str">
        <f>IFERROR(IF(I41&gt;0,#REF!*ActivityFactor+IF(WeightGoal="Maintain",0,IF(WeightGoal="Decrease",-500,IF(WeightGoal="Increase",500))),""),"")</f>
        <v/>
      </c>
      <c r="F42" s="15" t="str">
        <f>IFERROR(#REF!*(ActivityFactor),"")</f>
        <v/>
      </c>
      <c r="G42" s="14" t="str">
        <f>IFERROR(IF(WeightGoal="Increase",E42-F42,F42-E42),"")</f>
        <v/>
      </c>
      <c r="H42" s="14" t="str">
        <f>IFERROR(H41-G42,"")</f>
        <v/>
      </c>
      <c r="I42" s="13" t="str">
        <f>IFERROR(IF(Standard,H42/CalsPerPound,H42/CalsPerPound/2.2),"")</f>
        <v/>
      </c>
      <c r="J42" s="12" t="str">
        <f>IFERROR(WeightToLoseGain-I42,"")</f>
        <v/>
      </c>
      <c r="K42" s="19" t="str">
        <f>IFERROR(IF(B41&lt;&gt;"",J42/(WeightToLoseGain),""),"")</f>
        <v/>
      </c>
      <c r="L42" s="16" t="str">
        <f>IFERROR(IF($D42&lt;&gt;"",L41-(G41/CalsPerPound),""),"")</f>
        <v/>
      </c>
    </row>
    <row r="43" spans="2:12" ht="30" customHeight="1" x14ac:dyDescent="0.35">
      <c r="B43" s="18">
        <v>44761</v>
      </c>
      <c r="C43" s="17" t="str">
        <f>IFERROR(IF(D43&lt;&gt;"",IF(MOD(D43,7)=1,(D42/7)+1,""),""),"")</f>
        <v/>
      </c>
      <c r="D43" s="17" t="s">
        <v>61</v>
      </c>
      <c r="E43" s="15" t="str">
        <f>IFERROR(IF(I42&gt;0,#REF!*ActivityFactor+IF(WeightGoal="Maintain",0,IF(WeightGoal="Decrease",-500,IF(WeightGoal="Increase",500))),""),"")</f>
        <v/>
      </c>
      <c r="F43" s="15" t="str">
        <f>IFERROR(#REF!*(ActivityFactor),"")</f>
        <v/>
      </c>
      <c r="G43" s="14" t="str">
        <f>IFERROR(IF(WeightGoal="Increase",E43-F43,F43-E43),"")</f>
        <v/>
      </c>
      <c r="H43" s="14" t="str">
        <f>IFERROR(H42-G43,"")</f>
        <v/>
      </c>
      <c r="I43" s="13" t="str">
        <f>IFERROR(IF(Standard,H43/CalsPerPound,H43/CalsPerPound/2.2),"")</f>
        <v/>
      </c>
      <c r="J43" s="12" t="str">
        <f>IFERROR(WeightToLoseGain-I43,"")</f>
        <v/>
      </c>
      <c r="K43" s="19" t="str">
        <f>IFERROR(IF(B42&lt;&gt;"",J43/(WeightToLoseGain),""),"")</f>
        <v/>
      </c>
      <c r="L43" s="16" t="str">
        <f>IFERROR(IF($D43&lt;&gt;"",L42-(G42/CalsPerPound),""),"")</f>
        <v/>
      </c>
    </row>
    <row r="44" spans="2:12" ht="30" customHeight="1" x14ac:dyDescent="0.35">
      <c r="B44" s="18">
        <v>44762</v>
      </c>
      <c r="C44" s="17" t="str">
        <f>IFERROR(IF(D44&lt;&gt;"",IF(MOD(D44,7)=1,(D43/7)+1,""),""),"")</f>
        <v/>
      </c>
      <c r="D44" s="17" t="s">
        <v>62</v>
      </c>
      <c r="E44" s="15" t="str">
        <f>IFERROR(IF(I43&gt;0,#REF!*ActivityFactor+IF(WeightGoal="Maintain",0,IF(WeightGoal="Decrease",-500,IF(WeightGoal="Increase",500))),""),"")</f>
        <v/>
      </c>
      <c r="F44" s="15" t="str">
        <f>IFERROR(#REF!*(ActivityFactor),"")</f>
        <v/>
      </c>
      <c r="G44" s="14" t="str">
        <f>IFERROR(IF(WeightGoal="Increase",E44-F44,F44-E44),"")</f>
        <v/>
      </c>
      <c r="H44" s="14" t="str">
        <f>IFERROR(H43-G44,"")</f>
        <v/>
      </c>
      <c r="I44" s="13" t="str">
        <f>IFERROR(IF(Standard,H44/CalsPerPound,H44/CalsPerPound/2.2),"")</f>
        <v/>
      </c>
      <c r="J44" s="12" t="str">
        <f>IFERROR(WeightToLoseGain-I44,"")</f>
        <v/>
      </c>
      <c r="K44" s="19" t="str">
        <f>IFERROR(IF(B43&lt;&gt;"",J44/(WeightToLoseGain),""),"")</f>
        <v/>
      </c>
      <c r="L44" s="16" t="str">
        <f>IFERROR(IF($D44&lt;&gt;"",L43-(G43/CalsPerPound),""),"")</f>
        <v/>
      </c>
    </row>
    <row r="45" spans="2:12" ht="30" customHeight="1" x14ac:dyDescent="0.35">
      <c r="B45" s="18">
        <v>44763</v>
      </c>
      <c r="C45" s="17" t="str">
        <f>IFERROR(IF(D45&lt;&gt;"",IF(MOD(D45,7)=1,(D44/7)+1,""),""),"")</f>
        <v/>
      </c>
      <c r="D45" s="17" t="s">
        <v>63</v>
      </c>
      <c r="E45" s="15" t="str">
        <f>IFERROR(IF(I44&gt;0,#REF!*ActivityFactor+IF(WeightGoal="Maintain",0,IF(WeightGoal="Decrease",-500,IF(WeightGoal="Increase",500))),""),"")</f>
        <v/>
      </c>
      <c r="F45" s="15" t="str">
        <f>IFERROR(#REF!*(ActivityFactor),"")</f>
        <v/>
      </c>
      <c r="G45" s="14" t="str">
        <f>IFERROR(IF(WeightGoal="Increase",E45-F45,F45-E45),"")</f>
        <v/>
      </c>
      <c r="H45" s="14" t="str">
        <f>IFERROR(H44-G45,"")</f>
        <v/>
      </c>
      <c r="I45" s="13" t="str">
        <f>IFERROR(IF(Standard,H45/CalsPerPound,H45/CalsPerPound/2.2),"")</f>
        <v/>
      </c>
      <c r="J45" s="12" t="str">
        <f>IFERROR(WeightToLoseGain-I45,"")</f>
        <v/>
      </c>
      <c r="K45" s="19" t="str">
        <f>IFERROR(IF(B44&lt;&gt;"",J45/(WeightToLoseGain),""),"")</f>
        <v/>
      </c>
      <c r="L45" s="16" t="str">
        <f>IFERROR(IF($D45&lt;&gt;"",L44-(G44/CalsPerPound),""),"")</f>
        <v/>
      </c>
    </row>
    <row r="46" spans="2:12" ht="30" customHeight="1" x14ac:dyDescent="0.35">
      <c r="B46" s="18">
        <v>44764</v>
      </c>
      <c r="C46" s="17" t="str">
        <f>IFERROR(IF(D46&lt;&gt;"",IF(MOD(D46,7)=1,(D45/7)+1,""),""),"")</f>
        <v/>
      </c>
      <c r="D46" s="17" t="s">
        <v>64</v>
      </c>
      <c r="E46" s="15" t="str">
        <f>IFERROR(IF(I45&gt;0,#REF!*ActivityFactor+IF(WeightGoal="Maintain",0,IF(WeightGoal="Decrease",-500,IF(WeightGoal="Increase",500))),""),"")</f>
        <v/>
      </c>
      <c r="F46" s="15" t="str">
        <f>IFERROR(#REF!*(ActivityFactor),"")</f>
        <v/>
      </c>
      <c r="G46" s="14" t="str">
        <f>IFERROR(IF(WeightGoal="Increase",E46-F46,F46-E46),"")</f>
        <v/>
      </c>
      <c r="H46" s="14" t="str">
        <f>IFERROR(H45-G46,"")</f>
        <v/>
      </c>
      <c r="I46" s="13" t="str">
        <f>IFERROR(IF(Standard,H46/CalsPerPound,H46/CalsPerPound/2.2),"")</f>
        <v/>
      </c>
      <c r="J46" s="12" t="str">
        <f>IFERROR(WeightToLoseGain-I46,"")</f>
        <v/>
      </c>
      <c r="K46" s="19" t="str">
        <f>IFERROR(IF(B45&lt;&gt;"",J46/(WeightToLoseGain),""),"")</f>
        <v/>
      </c>
      <c r="L46" s="16" t="str">
        <f>IFERROR(IF($D46&lt;&gt;"",L45-(G45/CalsPerPound),""),"")</f>
        <v/>
      </c>
    </row>
    <row r="47" spans="2:12" ht="30" customHeight="1" x14ac:dyDescent="0.35">
      <c r="B47" s="18">
        <v>44765</v>
      </c>
      <c r="C47" s="17" t="str">
        <f>IFERROR(IF(D47&lt;&gt;"",IF(MOD(D47,7)=1,(D46/7)+1,""),""),"")</f>
        <v/>
      </c>
      <c r="D47" s="17" t="s">
        <v>65</v>
      </c>
      <c r="E47" s="15" t="str">
        <f>IFERROR(IF(I46&gt;0,#REF!*ActivityFactor+IF(WeightGoal="Maintain",0,IF(WeightGoal="Decrease",-500,IF(WeightGoal="Increase",500))),""),"")</f>
        <v/>
      </c>
      <c r="F47" s="15" t="str">
        <f>IFERROR(#REF!*(ActivityFactor),"")</f>
        <v/>
      </c>
      <c r="G47" s="14" t="str">
        <f>IFERROR(IF(WeightGoal="Increase",E47-F47,F47-E47),"")</f>
        <v/>
      </c>
      <c r="H47" s="14" t="str">
        <f>IFERROR(H46-G47,"")</f>
        <v/>
      </c>
      <c r="I47" s="13" t="str">
        <f>IFERROR(IF(Standard,H47/CalsPerPound,H47/CalsPerPound/2.2),"")</f>
        <v/>
      </c>
      <c r="J47" s="12" t="str">
        <f>IFERROR(WeightToLoseGain-I47,"")</f>
        <v/>
      </c>
      <c r="K47" s="19" t="str">
        <f>IFERROR(IF(B46&lt;&gt;"",J47/(WeightToLoseGain),""),"")</f>
        <v/>
      </c>
      <c r="L47" s="16" t="str">
        <f>IFERROR(IF($D47&lt;&gt;"",L46-(G46/CalsPerPound),""),"")</f>
        <v/>
      </c>
    </row>
    <row r="48" spans="2:12" ht="30" customHeight="1" x14ac:dyDescent="0.35">
      <c r="B48" s="18">
        <v>44766</v>
      </c>
      <c r="C48" s="17" t="str">
        <f>IFERROR(IF(D48&lt;&gt;"",IF(MOD(D48,7)=1,(D47/7)+1,""),""),"")</f>
        <v/>
      </c>
      <c r="D48" s="17" t="s">
        <v>66</v>
      </c>
      <c r="E48" s="15" t="str">
        <f>IFERROR(IF(I47&gt;0,#REF!*ActivityFactor+IF(WeightGoal="Maintain",0,IF(WeightGoal="Decrease",-500,IF(WeightGoal="Increase",500))),""),"")</f>
        <v/>
      </c>
      <c r="F48" s="15" t="str">
        <f>IFERROR(#REF!*(ActivityFactor),"")</f>
        <v/>
      </c>
      <c r="G48" s="14" t="str">
        <f>IFERROR(IF(WeightGoal="Increase",E48-F48,F48-E48),"")</f>
        <v/>
      </c>
      <c r="H48" s="14" t="str">
        <f>IFERROR(H47-G48,"")</f>
        <v/>
      </c>
      <c r="I48" s="13" t="str">
        <f>IFERROR(IF(Standard,H48/CalsPerPound,H48/CalsPerPound/2.2),"")</f>
        <v/>
      </c>
      <c r="J48" s="12" t="str">
        <f>IFERROR(WeightToLoseGain-I48,"")</f>
        <v/>
      </c>
      <c r="K48" s="19" t="str">
        <f>IFERROR(IF(B47&lt;&gt;"",J48/(WeightToLoseGain),""),"")</f>
        <v/>
      </c>
      <c r="L48" s="16" t="str">
        <f>IFERROR(IF($D48&lt;&gt;"",L47-(G47/CalsPerPound),""),"")</f>
        <v/>
      </c>
    </row>
    <row r="49" spans="2:12" ht="30" customHeight="1" x14ac:dyDescent="0.35">
      <c r="B49" s="18">
        <v>44767</v>
      </c>
      <c r="C49" s="17" t="str">
        <f>IFERROR(IF(D49&lt;&gt;"",IF(MOD(D49,7)=1,(D48/7)+1,""),""),"")</f>
        <v/>
      </c>
      <c r="D49" s="17" t="s">
        <v>60</v>
      </c>
      <c r="E49" s="15" t="str">
        <f>IFERROR(IF(I48&gt;0,#REF!*ActivityFactor+IF(WeightGoal="Maintain",0,IF(WeightGoal="Decrease",-500,IF(WeightGoal="Increase",500))),""),"")</f>
        <v/>
      </c>
      <c r="F49" s="15" t="str">
        <f>IFERROR(#REF!*(ActivityFactor),"")</f>
        <v/>
      </c>
      <c r="G49" s="14" t="str">
        <f>IFERROR(IF(WeightGoal="Increase",E49-F49,F49-E49),"")</f>
        <v/>
      </c>
      <c r="H49" s="14" t="str">
        <f>IFERROR(H48-G49,"")</f>
        <v/>
      </c>
      <c r="I49" s="13" t="str">
        <f>IFERROR(IF(Standard,H49/CalsPerPound,H49/CalsPerPound/2.2),"")</f>
        <v/>
      </c>
      <c r="J49" s="12" t="str">
        <f>IFERROR(WeightToLoseGain-I49,"")</f>
        <v/>
      </c>
      <c r="K49" s="19" t="str">
        <f>IFERROR(IF(B48&lt;&gt;"",J49/(WeightToLoseGain),""),"")</f>
        <v/>
      </c>
      <c r="L49" s="16" t="str">
        <f>IFERROR(IF($D49&lt;&gt;"",L48-(G48/CalsPerPound),""),"")</f>
        <v/>
      </c>
    </row>
    <row r="50" spans="2:12" ht="30" customHeight="1" x14ac:dyDescent="0.35">
      <c r="B50" s="18">
        <v>44768</v>
      </c>
      <c r="C50" s="17" t="str">
        <f>IFERROR(IF(D50&lt;&gt;"",IF(MOD(D50,7)=1,(D49/7)+1,""),""),"")</f>
        <v/>
      </c>
      <c r="D50" s="17" t="s">
        <v>61</v>
      </c>
      <c r="E50" s="15" t="str">
        <f>IFERROR(IF(I49&gt;0,#REF!*ActivityFactor+IF(WeightGoal="Maintain",0,IF(WeightGoal="Decrease",-500,IF(WeightGoal="Increase",500))),""),"")</f>
        <v/>
      </c>
      <c r="F50" s="15" t="str">
        <f>IFERROR(#REF!*(ActivityFactor),"")</f>
        <v/>
      </c>
      <c r="G50" s="14" t="str">
        <f>IFERROR(IF(WeightGoal="Increase",E50-F50,F50-E50),"")</f>
        <v/>
      </c>
      <c r="H50" s="14" t="str">
        <f>IFERROR(H49-G50,"")</f>
        <v/>
      </c>
      <c r="I50" s="13" t="str">
        <f>IFERROR(IF(Standard,H50/CalsPerPound,H50/CalsPerPound/2.2),"")</f>
        <v/>
      </c>
      <c r="J50" s="12" t="str">
        <f>IFERROR(WeightToLoseGain-I50,"")</f>
        <v/>
      </c>
      <c r="K50" s="19" t="str">
        <f>IFERROR(IF(B49&lt;&gt;"",J50/(WeightToLoseGain),""),"")</f>
        <v/>
      </c>
      <c r="L50" s="16" t="str">
        <f>IFERROR(IF($D50&lt;&gt;"",L49-(G49/CalsPerPound),""),"")</f>
        <v/>
      </c>
    </row>
    <row r="51" spans="2:12" ht="30" customHeight="1" x14ac:dyDescent="0.35">
      <c r="B51" s="18">
        <v>44769</v>
      </c>
      <c r="C51" s="17" t="str">
        <f>IFERROR(IF(D51&lt;&gt;"",IF(MOD(D51,7)=1,(D50/7)+1,""),""),"")</f>
        <v/>
      </c>
      <c r="D51" s="17" t="s">
        <v>62</v>
      </c>
      <c r="E51" s="15" t="str">
        <f>IFERROR(IF(I50&gt;0,#REF!*ActivityFactor+IF(WeightGoal="Maintain",0,IF(WeightGoal="Decrease",-500,IF(WeightGoal="Increase",500))),""),"")</f>
        <v/>
      </c>
      <c r="F51" s="15" t="str">
        <f>IFERROR(#REF!*(ActivityFactor),"")</f>
        <v/>
      </c>
      <c r="G51" s="14" t="str">
        <f>IFERROR(IF(WeightGoal="Increase",E51-F51,F51-E51),"")</f>
        <v/>
      </c>
      <c r="H51" s="14" t="str">
        <f>IFERROR(H50-G51,"")</f>
        <v/>
      </c>
      <c r="I51" s="13" t="str">
        <f>IFERROR(IF(Standard,H51/CalsPerPound,H51/CalsPerPound/2.2),"")</f>
        <v/>
      </c>
      <c r="J51" s="12" t="str">
        <f>IFERROR(WeightToLoseGain-I51,"")</f>
        <v/>
      </c>
      <c r="K51" s="19" t="str">
        <f>IFERROR(IF(B50&lt;&gt;"",J51/(WeightToLoseGain),""),"")</f>
        <v/>
      </c>
      <c r="L51" s="16" t="str">
        <f>IFERROR(IF($D51&lt;&gt;"",L50-(G50/CalsPerPound),""),"")</f>
        <v/>
      </c>
    </row>
    <row r="52" spans="2:12" ht="30" customHeight="1" x14ac:dyDescent="0.35">
      <c r="B52" s="18">
        <v>44770</v>
      </c>
      <c r="C52" s="17" t="str">
        <f>IFERROR(IF(D52&lt;&gt;"",IF(MOD(D52,7)=1,(D51/7)+1,""),""),"")</f>
        <v/>
      </c>
      <c r="D52" s="17" t="s">
        <v>63</v>
      </c>
      <c r="E52" s="15" t="str">
        <f>IFERROR(IF(I51&gt;0,#REF!*ActivityFactor+IF(WeightGoal="Maintain",0,IF(WeightGoal="Decrease",-500,IF(WeightGoal="Increase",500))),""),"")</f>
        <v/>
      </c>
      <c r="F52" s="15" t="str">
        <f>IFERROR(#REF!*(ActivityFactor),"")</f>
        <v/>
      </c>
      <c r="G52" s="14" t="str">
        <f>IFERROR(IF(WeightGoal="Increase",E52-F52,F52-E52),"")</f>
        <v/>
      </c>
      <c r="H52" s="14" t="str">
        <f>IFERROR(H51-G52,"")</f>
        <v/>
      </c>
      <c r="I52" s="13" t="str">
        <f>IFERROR(IF(Standard,H52/CalsPerPound,H52/CalsPerPound/2.2),"")</f>
        <v/>
      </c>
      <c r="J52" s="12" t="str">
        <f>IFERROR(WeightToLoseGain-I52,"")</f>
        <v/>
      </c>
      <c r="K52" s="19" t="str">
        <f>IFERROR(IF(B51&lt;&gt;"",J52/(WeightToLoseGain),""),"")</f>
        <v/>
      </c>
      <c r="L52" s="16" t="str">
        <f>IFERROR(IF($D52&lt;&gt;"",L51-(G51/CalsPerPound),""),"")</f>
        <v/>
      </c>
    </row>
    <row r="53" spans="2:12" ht="30" customHeight="1" x14ac:dyDescent="0.35">
      <c r="B53" s="18">
        <v>44771</v>
      </c>
      <c r="C53" s="17" t="str">
        <f>IFERROR(IF(D53&lt;&gt;"",IF(MOD(D53,7)=1,(D52/7)+1,""),""),"")</f>
        <v/>
      </c>
      <c r="D53" s="17" t="s">
        <v>64</v>
      </c>
      <c r="E53" s="15" t="str">
        <f>IFERROR(IF(I52&gt;0,#REF!*ActivityFactor+IF(WeightGoal="Maintain",0,IF(WeightGoal="Decrease",-500,IF(WeightGoal="Increase",500))),""),"")</f>
        <v/>
      </c>
      <c r="F53" s="15" t="str">
        <f>IFERROR(#REF!*(ActivityFactor),"")</f>
        <v/>
      </c>
      <c r="G53" s="14" t="str">
        <f>IFERROR(IF(WeightGoal="Increase",E53-F53,F53-E53),"")</f>
        <v/>
      </c>
      <c r="H53" s="14" t="str">
        <f>IFERROR(H52-G53,"")</f>
        <v/>
      </c>
      <c r="I53" s="13" t="str">
        <f>IFERROR(IF(Standard,H53/CalsPerPound,H53/CalsPerPound/2.2),"")</f>
        <v/>
      </c>
      <c r="J53" s="12" t="str">
        <f>IFERROR(WeightToLoseGain-I53,"")</f>
        <v/>
      </c>
      <c r="K53" s="19" t="str">
        <f>IFERROR(IF(B52&lt;&gt;"",J53/(WeightToLoseGain),""),"")</f>
        <v/>
      </c>
      <c r="L53" s="16" t="str">
        <f>IFERROR(IF($D53&lt;&gt;"",L52-(G52/CalsPerPound),""),"")</f>
        <v/>
      </c>
    </row>
    <row r="54" spans="2:12" ht="30" customHeight="1" x14ac:dyDescent="0.35">
      <c r="B54" s="18">
        <v>44772</v>
      </c>
      <c r="C54" s="17" t="str">
        <f>IFERROR(IF(D54&lt;&gt;"",IF(MOD(D54,7)=1,(D53/7)+1,""),""),"")</f>
        <v/>
      </c>
      <c r="D54" s="17" t="s">
        <v>65</v>
      </c>
      <c r="E54" s="15" t="str">
        <f>IFERROR(IF(I53&gt;0,#REF!*ActivityFactor+IF(WeightGoal="Maintain",0,IF(WeightGoal="Decrease",-500,IF(WeightGoal="Increase",500))),""),"")</f>
        <v/>
      </c>
      <c r="F54" s="15" t="str">
        <f>IFERROR(#REF!*(ActivityFactor),"")</f>
        <v/>
      </c>
      <c r="G54" s="14" t="str">
        <f>IFERROR(IF(WeightGoal="Increase",E54-F54,F54-E54),"")</f>
        <v/>
      </c>
      <c r="H54" s="14" t="str">
        <f>IFERROR(H53-G54,"")</f>
        <v/>
      </c>
      <c r="I54" s="13" t="str">
        <f>IFERROR(IF(Standard,H54/CalsPerPound,H54/CalsPerPound/2.2),"")</f>
        <v/>
      </c>
      <c r="J54" s="12" t="str">
        <f>IFERROR(WeightToLoseGain-I54,"")</f>
        <v/>
      </c>
      <c r="K54" s="19" t="str">
        <f>IFERROR(IF(B53&lt;&gt;"",J54/(WeightToLoseGain),""),"")</f>
        <v/>
      </c>
      <c r="L54" s="16" t="str">
        <f>IFERROR(IF($D54&lt;&gt;"",L53-(G53/CalsPerPound),""),"")</f>
        <v/>
      </c>
    </row>
    <row r="55" spans="2:12" ht="30" customHeight="1" x14ac:dyDescent="0.35">
      <c r="B55" s="18">
        <v>44773</v>
      </c>
      <c r="C55" s="17" t="str">
        <f>IFERROR(IF(D55&lt;&gt;"",IF(MOD(D55,7)=1,(D54/7)+1,""),""),"")</f>
        <v/>
      </c>
      <c r="D55" s="17" t="s">
        <v>66</v>
      </c>
      <c r="E55" s="15" t="str">
        <f>IFERROR(IF(I54&gt;0,#REF!*ActivityFactor+IF(WeightGoal="Maintain",0,IF(WeightGoal="Decrease",-500,IF(WeightGoal="Increase",500))),""),"")</f>
        <v/>
      </c>
      <c r="F55" s="15" t="str">
        <f>IFERROR(#REF!*(ActivityFactor),"")</f>
        <v/>
      </c>
      <c r="G55" s="14" t="str">
        <f>IFERROR(IF(WeightGoal="Increase",E55-F55,F55-E55),"")</f>
        <v/>
      </c>
      <c r="H55" s="14" t="str">
        <f>IFERROR(H54-G55,"")</f>
        <v/>
      </c>
      <c r="I55" s="13" t="str">
        <f>IFERROR(IF(Standard,H55/CalsPerPound,H55/CalsPerPound/2.2),"")</f>
        <v/>
      </c>
      <c r="J55" s="12" t="str">
        <f>IFERROR(WeightToLoseGain-I55,"")</f>
        <v/>
      </c>
      <c r="K55" s="19" t="str">
        <f>IFERROR(IF(B54&lt;&gt;"",J55/(WeightToLoseGain),""),"")</f>
        <v/>
      </c>
      <c r="L55" s="16" t="str">
        <f>IFERROR(IF($D55&lt;&gt;"",L54-(G54/CalsPerPound),""),"")</f>
        <v/>
      </c>
    </row>
    <row r="56" spans="2:12" ht="30" customHeight="1" x14ac:dyDescent="0.35">
      <c r="B56" s="18">
        <v>44774</v>
      </c>
      <c r="C56" s="17" t="str">
        <f>IFERROR(IF(D56&lt;&gt;"",IF(MOD(D56,7)=1,(D55/7)+1,""),""),"")</f>
        <v/>
      </c>
      <c r="D56" s="17" t="s">
        <v>60</v>
      </c>
      <c r="E56" s="15" t="str">
        <f>IFERROR(IF(I55&gt;0,#REF!*ActivityFactor+IF(WeightGoal="Maintain",0,IF(WeightGoal="Decrease",-500,IF(WeightGoal="Increase",500))),""),"")</f>
        <v/>
      </c>
      <c r="F56" s="15" t="str">
        <f>IFERROR(#REF!*(ActivityFactor),"")</f>
        <v/>
      </c>
      <c r="G56" s="14" t="str">
        <f>IFERROR(IF(WeightGoal="Increase",E56-F56,F56-E56),"")</f>
        <v/>
      </c>
      <c r="H56" s="14" t="str">
        <f>IFERROR(H55-G56,"")</f>
        <v/>
      </c>
      <c r="I56" s="13" t="str">
        <f>IFERROR(IF(Standard,H56/CalsPerPound,H56/CalsPerPound/2.2),"")</f>
        <v/>
      </c>
      <c r="J56" s="12" t="str">
        <f>IFERROR(WeightToLoseGain-I56,"")</f>
        <v/>
      </c>
      <c r="K56" s="19" t="str">
        <f>IFERROR(IF(B55&lt;&gt;"",J56/(WeightToLoseGain),""),"")</f>
        <v/>
      </c>
      <c r="L56" s="16" t="str">
        <f>IFERROR(IF($D56&lt;&gt;"",L55-(G55/CalsPerPound),""),"")</f>
        <v/>
      </c>
    </row>
    <row r="57" spans="2:12" ht="30" customHeight="1" x14ac:dyDescent="0.35">
      <c r="B57" s="18">
        <v>44775</v>
      </c>
      <c r="C57" s="17" t="str">
        <f>IFERROR(IF(D57&lt;&gt;"",IF(MOD(D57,7)=1,(D56/7)+1,""),""),"")</f>
        <v/>
      </c>
      <c r="D57" s="17" t="s">
        <v>61</v>
      </c>
      <c r="E57" s="15" t="str">
        <f>IFERROR(IF(I56&gt;0,#REF!*ActivityFactor+IF(WeightGoal="Maintain",0,IF(WeightGoal="Decrease",-500,IF(WeightGoal="Increase",500))),""),"")</f>
        <v/>
      </c>
      <c r="F57" s="15" t="str">
        <f>IFERROR(#REF!*(ActivityFactor),"")</f>
        <v/>
      </c>
      <c r="G57" s="14" t="str">
        <f>IFERROR(IF(WeightGoal="Increase",E57-F57,F57-E57),"")</f>
        <v/>
      </c>
      <c r="H57" s="14" t="str">
        <f>IFERROR(H56-G57,"")</f>
        <v/>
      </c>
      <c r="I57" s="13" t="str">
        <f>IFERROR(IF(Standard,H57/CalsPerPound,H57/CalsPerPound/2.2),"")</f>
        <v/>
      </c>
      <c r="J57" s="12" t="str">
        <f>IFERROR(WeightToLoseGain-I57,"")</f>
        <v/>
      </c>
      <c r="K57" s="19" t="str">
        <f>IFERROR(IF(B56&lt;&gt;"",J57/(WeightToLoseGain),""),"")</f>
        <v/>
      </c>
      <c r="L57" s="16" t="str">
        <f>IFERROR(IF($D57&lt;&gt;"",L56-(G56/CalsPerPound),""),"")</f>
        <v/>
      </c>
    </row>
    <row r="58" spans="2:12" ht="30" customHeight="1" x14ac:dyDescent="0.35">
      <c r="B58" s="18">
        <v>44776</v>
      </c>
      <c r="C58" s="17" t="str">
        <f>IFERROR(IF(D58&lt;&gt;"",IF(MOD(D58,7)=1,(D57/7)+1,""),""),"")</f>
        <v/>
      </c>
      <c r="D58" s="17" t="s">
        <v>62</v>
      </c>
      <c r="E58" s="15" t="str">
        <f>IFERROR(IF(I57&gt;0,#REF!*ActivityFactor+IF(WeightGoal="Maintain",0,IF(WeightGoal="Decrease",-500,IF(WeightGoal="Increase",500))),""),"")</f>
        <v/>
      </c>
      <c r="F58" s="15" t="str">
        <f>IFERROR(#REF!*(ActivityFactor),"")</f>
        <v/>
      </c>
      <c r="G58" s="14" t="str">
        <f>IFERROR(IF(WeightGoal="Increase",E58-F58,F58-E58),"")</f>
        <v/>
      </c>
      <c r="H58" s="14" t="str">
        <f>IFERROR(H57-G58,"")</f>
        <v/>
      </c>
      <c r="I58" s="13" t="str">
        <f>IFERROR(IF(Standard,H58/CalsPerPound,H58/CalsPerPound/2.2),"")</f>
        <v/>
      </c>
      <c r="J58" s="12" t="str">
        <f>IFERROR(WeightToLoseGain-I58,"")</f>
        <v/>
      </c>
      <c r="K58" s="19" t="str">
        <f>IFERROR(IF(B57&lt;&gt;"",J58/(WeightToLoseGain),""),"")</f>
        <v/>
      </c>
      <c r="L58" s="16" t="str">
        <f>IFERROR(IF($D58&lt;&gt;"",L57-(G57/CalsPerPound),""),"")</f>
        <v/>
      </c>
    </row>
    <row r="59" spans="2:12" ht="30" customHeight="1" x14ac:dyDescent="0.35">
      <c r="B59" s="18">
        <v>44777</v>
      </c>
      <c r="C59" s="17" t="str">
        <f>IFERROR(IF(D59&lt;&gt;"",IF(MOD(D59,7)=1,(D58/7)+1,""),""),"")</f>
        <v/>
      </c>
      <c r="D59" s="17" t="s">
        <v>63</v>
      </c>
      <c r="E59" s="15" t="str">
        <f>IFERROR(IF(I58&gt;0,#REF!*ActivityFactor+IF(WeightGoal="Maintain",0,IF(WeightGoal="Decrease",-500,IF(WeightGoal="Increase",500))),""),"")</f>
        <v/>
      </c>
      <c r="F59" s="15" t="str">
        <f>IFERROR(#REF!*(ActivityFactor),"")</f>
        <v/>
      </c>
      <c r="G59" s="14" t="str">
        <f>IFERROR(IF(WeightGoal="Increase",E59-F59,F59-E59),"")</f>
        <v/>
      </c>
      <c r="H59" s="14" t="str">
        <f>IFERROR(H58-G59,"")</f>
        <v/>
      </c>
      <c r="I59" s="13" t="str">
        <f>IFERROR(IF(Standard,H59/CalsPerPound,H59/CalsPerPound/2.2),"")</f>
        <v/>
      </c>
      <c r="J59" s="12" t="str">
        <f>IFERROR(WeightToLoseGain-I59,"")</f>
        <v/>
      </c>
      <c r="K59" s="19" t="str">
        <f>IFERROR(IF(B58&lt;&gt;"",J59/(WeightToLoseGain),""),"")</f>
        <v/>
      </c>
      <c r="L59" s="16" t="str">
        <f>IFERROR(IF($D59&lt;&gt;"",L58-(G58/CalsPerPound),""),"")</f>
        <v/>
      </c>
    </row>
    <row r="60" spans="2:12" ht="30" customHeight="1" x14ac:dyDescent="0.35">
      <c r="B60" s="18">
        <v>44778</v>
      </c>
      <c r="C60" s="17" t="str">
        <f>IFERROR(IF(D60&lt;&gt;"",IF(MOD(D60,7)=1,(D59/7)+1,""),""),"")</f>
        <v/>
      </c>
      <c r="D60" s="17" t="s">
        <v>64</v>
      </c>
      <c r="E60" s="15" t="str">
        <f>IFERROR(IF(I59&gt;0,#REF!*ActivityFactor+IF(WeightGoal="Maintain",0,IF(WeightGoal="Decrease",-500,IF(WeightGoal="Increase",500))),""),"")</f>
        <v/>
      </c>
      <c r="F60" s="15" t="str">
        <f>IFERROR(#REF!*(ActivityFactor),"")</f>
        <v/>
      </c>
      <c r="G60" s="14" t="str">
        <f>IFERROR(IF(WeightGoal="Increase",E60-F60,F60-E60),"")</f>
        <v/>
      </c>
      <c r="H60" s="14" t="str">
        <f>IFERROR(H59-G60,"")</f>
        <v/>
      </c>
      <c r="I60" s="13" t="str">
        <f>IFERROR(IF(Standard,H60/CalsPerPound,H60/CalsPerPound/2.2),"")</f>
        <v/>
      </c>
      <c r="J60" s="12" t="str">
        <f>IFERROR(WeightToLoseGain-I60,"")</f>
        <v/>
      </c>
      <c r="K60" s="19" t="str">
        <f>IFERROR(IF(B59&lt;&gt;"",J60/(WeightToLoseGain),""),"")</f>
        <v/>
      </c>
      <c r="L60" s="16" t="str">
        <f>IFERROR(IF($D60&lt;&gt;"",L59-(G59/CalsPerPound),""),"")</f>
        <v/>
      </c>
    </row>
    <row r="61" spans="2:12" ht="30" customHeight="1" x14ac:dyDescent="0.35">
      <c r="B61" s="18">
        <v>44779</v>
      </c>
      <c r="C61" s="17" t="str">
        <f>IFERROR(IF(D61&lt;&gt;"",IF(MOD(D61,7)=1,(D60/7)+1,""),""),"")</f>
        <v/>
      </c>
      <c r="D61" s="17" t="s">
        <v>65</v>
      </c>
      <c r="E61" s="15" t="str">
        <f>IFERROR(IF(I60&gt;0,#REF!*ActivityFactor+IF(WeightGoal="Maintain",0,IF(WeightGoal="Decrease",-500,IF(WeightGoal="Increase",500))),""),"")</f>
        <v/>
      </c>
      <c r="F61" s="15" t="str">
        <f>IFERROR(#REF!*(ActivityFactor),"")</f>
        <v/>
      </c>
      <c r="G61" s="14" t="str">
        <f>IFERROR(IF(WeightGoal="Increase",E61-F61,F61-E61),"")</f>
        <v/>
      </c>
      <c r="H61" s="14" t="str">
        <f>IFERROR(H60-G61,"")</f>
        <v/>
      </c>
      <c r="I61" s="13" t="str">
        <f>IFERROR(IF(Standard,H61/CalsPerPound,H61/CalsPerPound/2.2),"")</f>
        <v/>
      </c>
      <c r="J61" s="12" t="str">
        <f>IFERROR(WeightToLoseGain-I61,"")</f>
        <v/>
      </c>
      <c r="K61" s="19" t="str">
        <f>IFERROR(IF(B60&lt;&gt;"",J61/(WeightToLoseGain),""),"")</f>
        <v/>
      </c>
      <c r="L61" s="16" t="str">
        <f>IFERROR(IF($D61&lt;&gt;"",L60-(G60/CalsPerPound),""),"")</f>
        <v/>
      </c>
    </row>
    <row r="62" spans="2:12" ht="30" customHeight="1" x14ac:dyDescent="0.35">
      <c r="B62" s="18">
        <v>44780</v>
      </c>
      <c r="C62" s="17" t="str">
        <f>IFERROR(IF(D62&lt;&gt;"",IF(MOD(D62,7)=1,(D61/7)+1,""),""),"")</f>
        <v/>
      </c>
      <c r="D62" s="17" t="s">
        <v>66</v>
      </c>
      <c r="E62" s="15" t="str">
        <f>IFERROR(IF(I61&gt;0,#REF!*ActivityFactor+IF(WeightGoal="Maintain",0,IF(WeightGoal="Decrease",-500,IF(WeightGoal="Increase",500))),""),"")</f>
        <v/>
      </c>
      <c r="F62" s="15" t="str">
        <f>IFERROR(#REF!*(ActivityFactor),"")</f>
        <v/>
      </c>
      <c r="G62" s="14" t="str">
        <f>IFERROR(IF(WeightGoal="Increase",E62-F62,F62-E62),"")</f>
        <v/>
      </c>
      <c r="H62" s="14" t="str">
        <f>IFERROR(H61-G62,"")</f>
        <v/>
      </c>
      <c r="I62" s="13" t="str">
        <f>IFERROR(IF(Standard,H62/CalsPerPound,H62/CalsPerPound/2.2),"")</f>
        <v/>
      </c>
      <c r="J62" s="12" t="str">
        <f>IFERROR(WeightToLoseGain-I62,"")</f>
        <v/>
      </c>
      <c r="K62" s="19" t="str">
        <f>IFERROR(IF(B61&lt;&gt;"",J62/(WeightToLoseGain),""),"")</f>
        <v/>
      </c>
      <c r="L62" s="16" t="str">
        <f>IFERROR(IF($D62&lt;&gt;"",L61-(G61/CalsPerPound),""),"")</f>
        <v/>
      </c>
    </row>
    <row r="63" spans="2:12" ht="30" customHeight="1" x14ac:dyDescent="0.35">
      <c r="B63" s="18">
        <v>44781</v>
      </c>
      <c r="C63" s="17" t="str">
        <f>IFERROR(IF(D63&lt;&gt;"",IF(MOD(D63,7)=1,(D62/7)+1,""),""),"")</f>
        <v/>
      </c>
      <c r="D63" s="17" t="s">
        <v>60</v>
      </c>
      <c r="E63" s="15" t="str">
        <f>IFERROR(IF(I62&gt;0,#REF!*ActivityFactor+IF(WeightGoal="Maintain",0,IF(WeightGoal="Decrease",-500,IF(WeightGoal="Increase",500))),""),"")</f>
        <v/>
      </c>
      <c r="F63" s="15" t="str">
        <f>IFERROR(#REF!*(ActivityFactor),"")</f>
        <v/>
      </c>
      <c r="G63" s="14" t="str">
        <f>IFERROR(IF(WeightGoal="Increase",E63-F63,F63-E63),"")</f>
        <v/>
      </c>
      <c r="H63" s="14" t="str">
        <f>IFERROR(H62-G63,"")</f>
        <v/>
      </c>
      <c r="I63" s="13" t="str">
        <f>IFERROR(IF(Standard,H63/CalsPerPound,H63/CalsPerPound/2.2),"")</f>
        <v/>
      </c>
      <c r="J63" s="12" t="str">
        <f>IFERROR(WeightToLoseGain-I63,"")</f>
        <v/>
      </c>
      <c r="K63" s="19" t="str">
        <f>IFERROR(IF(B62&lt;&gt;"",J63/(WeightToLoseGain),""),"")</f>
        <v/>
      </c>
      <c r="L63" s="16" t="str">
        <f>IFERROR(IF($D63&lt;&gt;"",L62-(G62/CalsPerPound),""),"")</f>
        <v/>
      </c>
    </row>
    <row r="64" spans="2:12" ht="30" customHeight="1" x14ac:dyDescent="0.35">
      <c r="B64" s="18">
        <v>44782</v>
      </c>
      <c r="C64" s="17" t="str">
        <f>IFERROR(IF(D64&lt;&gt;"",IF(MOD(D64,7)=1,(D63/7)+1,""),""),"")</f>
        <v/>
      </c>
      <c r="D64" s="17" t="s">
        <v>61</v>
      </c>
      <c r="E64" s="15" t="str">
        <f>IFERROR(IF(I63&gt;0,#REF!*ActivityFactor+IF(WeightGoal="Maintain",0,IF(WeightGoal="Decrease",-500,IF(WeightGoal="Increase",500))),""),"")</f>
        <v/>
      </c>
      <c r="F64" s="15" t="str">
        <f>IFERROR(#REF!*(ActivityFactor),"")</f>
        <v/>
      </c>
      <c r="G64" s="14" t="str">
        <f>IFERROR(IF(WeightGoal="Increase",E64-F64,F64-E64),"")</f>
        <v/>
      </c>
      <c r="H64" s="14" t="str">
        <f>IFERROR(H63-G64,"")</f>
        <v/>
      </c>
      <c r="I64" s="13" t="str">
        <f>IFERROR(IF(Standard,H64/CalsPerPound,H64/CalsPerPound/2.2),"")</f>
        <v/>
      </c>
      <c r="J64" s="12" t="str">
        <f>IFERROR(WeightToLoseGain-I64,"")</f>
        <v/>
      </c>
      <c r="K64" s="19" t="str">
        <f>IFERROR(IF(B63&lt;&gt;"",J64/(WeightToLoseGain),""),"")</f>
        <v/>
      </c>
      <c r="L64" s="16" t="str">
        <f>IFERROR(IF($D64&lt;&gt;"",L63-(G63/CalsPerPound),""),"")</f>
        <v/>
      </c>
    </row>
    <row r="65" spans="2:12" ht="30" customHeight="1" x14ac:dyDescent="0.35">
      <c r="B65" s="18">
        <v>44783</v>
      </c>
      <c r="C65" s="17" t="str">
        <f>IFERROR(IF(D65&lt;&gt;"",IF(MOD(D65,7)=1,(D64/7)+1,""),""),"")</f>
        <v/>
      </c>
      <c r="D65" s="17" t="s">
        <v>62</v>
      </c>
      <c r="E65" s="15" t="str">
        <f>IFERROR(IF(I64&gt;0,#REF!*ActivityFactor+IF(WeightGoal="Maintain",0,IF(WeightGoal="Decrease",-500,IF(WeightGoal="Increase",500))),""),"")</f>
        <v/>
      </c>
      <c r="F65" s="15" t="str">
        <f>IFERROR(#REF!*(ActivityFactor),"")</f>
        <v/>
      </c>
      <c r="G65" s="14" t="str">
        <f>IFERROR(IF(WeightGoal="Increase",E65-F65,F65-E65),"")</f>
        <v/>
      </c>
      <c r="H65" s="14" t="str">
        <f>IFERROR(H64-G65,"")</f>
        <v/>
      </c>
      <c r="I65" s="13" t="str">
        <f>IFERROR(IF(Standard,H65/CalsPerPound,H65/CalsPerPound/2.2),"")</f>
        <v/>
      </c>
      <c r="J65" s="12" t="str">
        <f>IFERROR(WeightToLoseGain-I65,"")</f>
        <v/>
      </c>
      <c r="K65" s="19" t="str">
        <f>IFERROR(IF(B64&lt;&gt;"",J65/(WeightToLoseGain),""),"")</f>
        <v/>
      </c>
      <c r="L65" s="16" t="str">
        <f>IFERROR(IF($D65&lt;&gt;"",L64-(G64/CalsPerPound),""),"")</f>
        <v/>
      </c>
    </row>
    <row r="66" spans="2:12" ht="30" customHeight="1" x14ac:dyDescent="0.35">
      <c r="B66" s="18">
        <v>44784</v>
      </c>
      <c r="C66" s="17" t="str">
        <f>IFERROR(IF(D66&lt;&gt;"",IF(MOD(D66,7)=1,(D65/7)+1,""),""),"")</f>
        <v/>
      </c>
      <c r="D66" s="17" t="s">
        <v>63</v>
      </c>
      <c r="E66" s="15" t="str">
        <f>IFERROR(IF(I65&gt;0,#REF!*ActivityFactor+IF(WeightGoal="Maintain",0,IF(WeightGoal="Decrease",-500,IF(WeightGoal="Increase",500))),""),"")</f>
        <v/>
      </c>
      <c r="F66" s="15" t="str">
        <f>IFERROR(#REF!*(ActivityFactor),"")</f>
        <v/>
      </c>
      <c r="G66" s="14" t="str">
        <f>IFERROR(IF(WeightGoal="Increase",E66-F66,F66-E66),"")</f>
        <v/>
      </c>
      <c r="H66" s="14" t="str">
        <f>IFERROR(H65-G66,"")</f>
        <v/>
      </c>
      <c r="I66" s="13" t="str">
        <f>IFERROR(IF(Standard,H66/CalsPerPound,H66/CalsPerPound/2.2),"")</f>
        <v/>
      </c>
      <c r="J66" s="12" t="str">
        <f>IFERROR(WeightToLoseGain-I66,"")</f>
        <v/>
      </c>
      <c r="K66" s="19" t="str">
        <f>IFERROR(IF(B65&lt;&gt;"",J66/(WeightToLoseGain),""),"")</f>
        <v/>
      </c>
      <c r="L66" s="16" t="str">
        <f>IFERROR(IF($D66&lt;&gt;"",L65-(G65/CalsPerPound),""),"")</f>
        <v/>
      </c>
    </row>
    <row r="67" spans="2:12" ht="30" customHeight="1" x14ac:dyDescent="0.35">
      <c r="B67" s="18">
        <v>44785</v>
      </c>
      <c r="C67" s="17" t="str">
        <f>IFERROR(IF(D67&lt;&gt;"",IF(MOD(D67,7)=1,(D66/7)+1,""),""),"")</f>
        <v/>
      </c>
      <c r="D67" s="17" t="s">
        <v>64</v>
      </c>
      <c r="E67" s="15" t="str">
        <f>IFERROR(IF(I66&gt;0,#REF!*ActivityFactor+IF(WeightGoal="Maintain",0,IF(WeightGoal="Decrease",-500,IF(WeightGoal="Increase",500))),""),"")</f>
        <v/>
      </c>
      <c r="F67" s="15" t="str">
        <f>IFERROR(#REF!*(ActivityFactor),"")</f>
        <v/>
      </c>
      <c r="G67" s="14" t="str">
        <f>IFERROR(IF(WeightGoal="Increase",E67-F67,F67-E67),"")</f>
        <v/>
      </c>
      <c r="H67" s="14" t="str">
        <f>IFERROR(H66-G67,"")</f>
        <v/>
      </c>
      <c r="I67" s="13" t="str">
        <f>IFERROR(IF(Standard,H67/CalsPerPound,H67/CalsPerPound/2.2),"")</f>
        <v/>
      </c>
      <c r="J67" s="12" t="str">
        <f>IFERROR(WeightToLoseGain-I67,"")</f>
        <v/>
      </c>
      <c r="K67" s="19" t="str">
        <f>IFERROR(IF(B66&lt;&gt;"",J67/(WeightToLoseGain),""),"")</f>
        <v/>
      </c>
      <c r="L67" s="16" t="str">
        <f>IFERROR(IF($D67&lt;&gt;"",L66-(G66/CalsPerPound),""),"")</f>
        <v/>
      </c>
    </row>
    <row r="68" spans="2:12" ht="30" customHeight="1" x14ac:dyDescent="0.35">
      <c r="B68" s="18">
        <v>44786</v>
      </c>
      <c r="C68" s="17" t="str">
        <f>IFERROR(IF(D68&lt;&gt;"",IF(MOD(D68,7)=1,(D67/7)+1,""),""),"")</f>
        <v/>
      </c>
      <c r="D68" s="17" t="s">
        <v>65</v>
      </c>
      <c r="E68" s="15" t="str">
        <f>IFERROR(IF(I67&gt;0,#REF!*ActivityFactor+IF(WeightGoal="Maintain",0,IF(WeightGoal="Decrease",-500,IF(WeightGoal="Increase",500))),""),"")</f>
        <v/>
      </c>
      <c r="F68" s="15" t="str">
        <f>IFERROR(#REF!*(ActivityFactor),"")</f>
        <v/>
      </c>
      <c r="G68" s="14" t="str">
        <f>IFERROR(IF(WeightGoal="Increase",E68-F68,F68-E68),"")</f>
        <v/>
      </c>
      <c r="H68" s="14" t="str">
        <f>IFERROR(H67-G68,"")</f>
        <v/>
      </c>
      <c r="I68" s="13" t="str">
        <f>IFERROR(IF(Standard,H68/CalsPerPound,H68/CalsPerPound/2.2),"")</f>
        <v/>
      </c>
      <c r="J68" s="12" t="str">
        <f>IFERROR(WeightToLoseGain-I68,"")</f>
        <v/>
      </c>
      <c r="K68" s="19" t="str">
        <f>IFERROR(IF(B67&lt;&gt;"",J68/(WeightToLoseGain),""),"")</f>
        <v/>
      </c>
      <c r="L68" s="16" t="str">
        <f>IFERROR(IF($D68&lt;&gt;"",L67-(G67/CalsPerPound),""),"")</f>
        <v/>
      </c>
    </row>
    <row r="69" spans="2:12" ht="30" customHeight="1" x14ac:dyDescent="0.35">
      <c r="B69" s="18">
        <v>44787</v>
      </c>
      <c r="C69" s="17" t="str">
        <f>IFERROR(IF(D69&lt;&gt;"",IF(MOD(D69,7)=1,(D68/7)+1,""),""),"")</f>
        <v/>
      </c>
      <c r="D69" s="17" t="s">
        <v>66</v>
      </c>
      <c r="E69" s="15" t="str">
        <f>IFERROR(IF(I68&gt;0,#REF!*ActivityFactor+IF(WeightGoal="Maintain",0,IF(WeightGoal="Decrease",-500,IF(WeightGoal="Increase",500))),""),"")</f>
        <v/>
      </c>
      <c r="F69" s="15" t="str">
        <f>IFERROR(#REF!*(ActivityFactor),"")</f>
        <v/>
      </c>
      <c r="G69" s="14" t="str">
        <f>IFERROR(IF(WeightGoal="Increase",E69-F69,F69-E69),"")</f>
        <v/>
      </c>
      <c r="H69" s="14" t="str">
        <f>IFERROR(H68-G69,"")</f>
        <v/>
      </c>
      <c r="I69" s="13" t="str">
        <f>IFERROR(IF(Standard,H69/CalsPerPound,H69/CalsPerPound/2.2),"")</f>
        <v/>
      </c>
      <c r="J69" s="12" t="str">
        <f>IFERROR(WeightToLoseGain-I69,"")</f>
        <v/>
      </c>
      <c r="K69" s="19" t="str">
        <f>IFERROR(IF(B68&lt;&gt;"",J69/(WeightToLoseGain),""),"")</f>
        <v/>
      </c>
      <c r="L69" s="16" t="str">
        <f>IFERROR(IF($D69&lt;&gt;"",L68-(G68/CalsPerPound),""),"")</f>
        <v/>
      </c>
    </row>
    <row r="70" spans="2:12" ht="30" customHeight="1" x14ac:dyDescent="0.35">
      <c r="B70" s="18">
        <v>44788</v>
      </c>
      <c r="C70" s="17" t="str">
        <f>IFERROR(IF(D70&lt;&gt;"",IF(MOD(D70,7)=1,(D69/7)+1,""),""),"")</f>
        <v/>
      </c>
      <c r="D70" s="17" t="s">
        <v>60</v>
      </c>
      <c r="E70" s="15" t="str">
        <f>IFERROR(IF(I69&gt;0,#REF!*ActivityFactor+IF(WeightGoal="Maintain",0,IF(WeightGoal="Decrease",-500,IF(WeightGoal="Increase",500))),""),"")</f>
        <v/>
      </c>
      <c r="F70" s="15" t="str">
        <f>IFERROR(#REF!*(ActivityFactor),"")</f>
        <v/>
      </c>
      <c r="G70" s="14" t="str">
        <f>IFERROR(IF(WeightGoal="Increase",E70-F70,F70-E70),"")</f>
        <v/>
      </c>
      <c r="H70" s="14" t="str">
        <f>IFERROR(H69-G70,"")</f>
        <v/>
      </c>
      <c r="I70" s="13" t="str">
        <f>IFERROR(IF(Standard,H70/CalsPerPound,H70/CalsPerPound/2.2),"")</f>
        <v/>
      </c>
      <c r="J70" s="12" t="str">
        <f>IFERROR(WeightToLoseGain-I70,"")</f>
        <v/>
      </c>
      <c r="K70" s="19" t="str">
        <f>IFERROR(IF(B69&lt;&gt;"",J70/(WeightToLoseGain),""),"")</f>
        <v/>
      </c>
      <c r="L70" s="16" t="str">
        <f>IFERROR(IF($D70&lt;&gt;"",L69-(G69/CalsPerPound),""),"")</f>
        <v/>
      </c>
    </row>
    <row r="71" spans="2:12" ht="30" customHeight="1" x14ac:dyDescent="0.35">
      <c r="B71" s="18">
        <v>44789</v>
      </c>
      <c r="C71" s="17" t="str">
        <f>IFERROR(IF(D71&lt;&gt;"",IF(MOD(D71,7)=1,(D70/7)+1,""),""),"")</f>
        <v/>
      </c>
      <c r="D71" s="17" t="s">
        <v>61</v>
      </c>
      <c r="E71" s="15" t="str">
        <f>IFERROR(IF(I70&gt;0,#REF!*ActivityFactor+IF(WeightGoal="Maintain",0,IF(WeightGoal="Decrease",-500,IF(WeightGoal="Increase",500))),""),"")</f>
        <v/>
      </c>
      <c r="F71" s="15" t="str">
        <f>IFERROR(#REF!*(ActivityFactor),"")</f>
        <v/>
      </c>
      <c r="G71" s="14" t="str">
        <f>IFERROR(IF(WeightGoal="Increase",E71-F71,F71-E71),"")</f>
        <v/>
      </c>
      <c r="H71" s="14" t="str">
        <f>IFERROR(H70-G71,"")</f>
        <v/>
      </c>
      <c r="I71" s="13" t="str">
        <f>IFERROR(IF(Standard,H71/CalsPerPound,H71/CalsPerPound/2.2),"")</f>
        <v/>
      </c>
      <c r="J71" s="12" t="str">
        <f>IFERROR(WeightToLoseGain-I71,"")</f>
        <v/>
      </c>
      <c r="K71" s="19" t="str">
        <f>IFERROR(IF(B70&lt;&gt;"",J71/(WeightToLoseGain),""),"")</f>
        <v/>
      </c>
      <c r="L71" s="16" t="str">
        <f>IFERROR(IF($D71&lt;&gt;"",L70-(G70/CalsPerPound),""),"")</f>
        <v/>
      </c>
    </row>
    <row r="72" spans="2:12" ht="30" customHeight="1" x14ac:dyDescent="0.35">
      <c r="B72" s="18">
        <v>44790</v>
      </c>
      <c r="C72" s="17" t="str">
        <f>IFERROR(IF(D72&lt;&gt;"",IF(MOD(D72,7)=1,(D71/7)+1,""),""),"")</f>
        <v/>
      </c>
      <c r="D72" s="17" t="s">
        <v>62</v>
      </c>
      <c r="E72" s="15" t="str">
        <f>IFERROR(IF(I71&gt;0,#REF!*ActivityFactor+IF(WeightGoal="Maintain",0,IF(WeightGoal="Decrease",-500,IF(WeightGoal="Increase",500))),""),"")</f>
        <v/>
      </c>
      <c r="F72" s="15" t="str">
        <f>IFERROR(#REF!*(ActivityFactor),"")</f>
        <v/>
      </c>
      <c r="G72" s="14" t="str">
        <f>IFERROR(IF(WeightGoal="Increase",E72-F72,F72-E72),"")</f>
        <v/>
      </c>
      <c r="H72" s="14" t="str">
        <f>IFERROR(H71-G72,"")</f>
        <v/>
      </c>
      <c r="I72" s="13" t="str">
        <f>IFERROR(IF(Standard,H72/CalsPerPound,H72/CalsPerPound/2.2),"")</f>
        <v/>
      </c>
      <c r="J72" s="12" t="str">
        <f>IFERROR(WeightToLoseGain-I72,"")</f>
        <v/>
      </c>
      <c r="K72" s="19" t="str">
        <f>IFERROR(IF(B71&lt;&gt;"",J72/(WeightToLoseGain),""),"")</f>
        <v/>
      </c>
      <c r="L72" s="16" t="str">
        <f>IFERROR(IF($D72&lt;&gt;"",L71-(G71/CalsPerPound),""),"")</f>
        <v/>
      </c>
    </row>
    <row r="73" spans="2:12" ht="30" customHeight="1" x14ac:dyDescent="0.35">
      <c r="B73" s="18">
        <v>44791</v>
      </c>
      <c r="C73" s="17" t="str">
        <f>IFERROR(IF(D73&lt;&gt;"",IF(MOD(D73,7)=1,(D72/7)+1,""),""),"")</f>
        <v/>
      </c>
      <c r="D73" s="17" t="s">
        <v>63</v>
      </c>
      <c r="E73" s="15" t="str">
        <f>IFERROR(IF(I72&gt;0,#REF!*ActivityFactor+IF(WeightGoal="Maintain",0,IF(WeightGoal="Decrease",-500,IF(WeightGoal="Increase",500))),""),"")</f>
        <v/>
      </c>
      <c r="F73" s="15" t="str">
        <f>IFERROR(#REF!*(ActivityFactor),"")</f>
        <v/>
      </c>
      <c r="G73" s="14" t="str">
        <f>IFERROR(IF(WeightGoal="Increase",E73-F73,F73-E73),"")</f>
        <v/>
      </c>
      <c r="H73" s="14" t="str">
        <f>IFERROR(H72-G73,"")</f>
        <v/>
      </c>
      <c r="I73" s="13" t="str">
        <f>IFERROR(IF(Standard,H73/CalsPerPound,H73/CalsPerPound/2.2),"")</f>
        <v/>
      </c>
      <c r="J73" s="12" t="str">
        <f>IFERROR(WeightToLoseGain-I73,"")</f>
        <v/>
      </c>
      <c r="K73" s="19" t="str">
        <f>IFERROR(IF(B72&lt;&gt;"",J73/(WeightToLoseGain),""),"")</f>
        <v/>
      </c>
      <c r="L73" s="16" t="str">
        <f>IFERROR(IF($D73&lt;&gt;"",L72-(G72/CalsPerPound),""),"")</f>
        <v/>
      </c>
    </row>
    <row r="74" spans="2:12" ht="30" customHeight="1" x14ac:dyDescent="0.35">
      <c r="B74" s="18">
        <v>44792</v>
      </c>
      <c r="C74" s="17" t="str">
        <f>IFERROR(IF(D74&lt;&gt;"",IF(MOD(D74,7)=1,(D73/7)+1,""),""),"")</f>
        <v/>
      </c>
      <c r="D74" s="17" t="s">
        <v>64</v>
      </c>
      <c r="E74" s="15" t="str">
        <f>IFERROR(IF(I73&gt;0,#REF!*ActivityFactor+IF(WeightGoal="Maintain",0,IF(WeightGoal="Decrease",-500,IF(WeightGoal="Increase",500))),""),"")</f>
        <v/>
      </c>
      <c r="F74" s="15" t="str">
        <f>IFERROR(#REF!*(ActivityFactor),"")</f>
        <v/>
      </c>
      <c r="G74" s="14" t="str">
        <f>IFERROR(IF(WeightGoal="Increase",E74-F74,F74-E74),"")</f>
        <v/>
      </c>
      <c r="H74" s="14" t="str">
        <f>IFERROR(H73-G74,"")</f>
        <v/>
      </c>
      <c r="I74" s="13" t="str">
        <f>IFERROR(IF(Standard,H74/CalsPerPound,H74/CalsPerPound/2.2),"")</f>
        <v/>
      </c>
      <c r="J74" s="12" t="str">
        <f>IFERROR(WeightToLoseGain-I74,"")</f>
        <v/>
      </c>
      <c r="K74" s="19" t="str">
        <f>IFERROR(IF(B73&lt;&gt;"",J74/(WeightToLoseGain),""),"")</f>
        <v/>
      </c>
      <c r="L74" s="16" t="str">
        <f>IFERROR(IF($D74&lt;&gt;"",L73-(G73/CalsPerPound),""),"")</f>
        <v/>
      </c>
    </row>
    <row r="75" spans="2:12" ht="30" customHeight="1" x14ac:dyDescent="0.35">
      <c r="B75" s="18">
        <v>44793</v>
      </c>
      <c r="C75" s="17" t="str">
        <f>IFERROR(IF(D75&lt;&gt;"",IF(MOD(D75,7)=1,(D74/7)+1,""),""),"")</f>
        <v/>
      </c>
      <c r="D75" s="17" t="s">
        <v>65</v>
      </c>
      <c r="E75" s="15" t="str">
        <f>IFERROR(IF(I74&gt;0,#REF!*ActivityFactor+IF(WeightGoal="Maintain",0,IF(WeightGoal="Decrease",-500,IF(WeightGoal="Increase",500))),""),"")</f>
        <v/>
      </c>
      <c r="F75" s="15" t="str">
        <f>IFERROR(#REF!*(ActivityFactor),"")</f>
        <v/>
      </c>
      <c r="G75" s="14" t="str">
        <f>IFERROR(IF(WeightGoal="Increase",E75-F75,F75-E75),"")</f>
        <v/>
      </c>
      <c r="H75" s="14" t="str">
        <f>IFERROR(H74-G75,"")</f>
        <v/>
      </c>
      <c r="I75" s="13" t="str">
        <f>IFERROR(IF(Standard,H75/CalsPerPound,H75/CalsPerPound/2.2),"")</f>
        <v/>
      </c>
      <c r="J75" s="12" t="str">
        <f>IFERROR(WeightToLoseGain-I75,"")</f>
        <v/>
      </c>
      <c r="K75" s="19" t="str">
        <f>IFERROR(IF(B74&lt;&gt;"",J75/(WeightToLoseGain),""),"")</f>
        <v/>
      </c>
      <c r="L75" s="16" t="str">
        <f>IFERROR(IF($D75&lt;&gt;"",L74-(G74/CalsPerPound),""),"")</f>
        <v/>
      </c>
    </row>
    <row r="76" spans="2:12" ht="30" customHeight="1" x14ac:dyDescent="0.35">
      <c r="B76" s="18">
        <v>44794</v>
      </c>
      <c r="C76" s="17" t="str">
        <f>IFERROR(IF(D76&lt;&gt;"",IF(MOD(D76,7)=1,(D75/7)+1,""),""),"")</f>
        <v/>
      </c>
      <c r="D76" s="17" t="s">
        <v>66</v>
      </c>
      <c r="E76" s="15" t="str">
        <f>IFERROR(IF(I75&gt;0,#REF!*ActivityFactor+IF(WeightGoal="Maintain",0,IF(WeightGoal="Decrease",-500,IF(WeightGoal="Increase",500))),""),"")</f>
        <v/>
      </c>
      <c r="F76" s="15" t="str">
        <f>IFERROR(#REF!*(ActivityFactor),"")</f>
        <v/>
      </c>
      <c r="G76" s="14" t="str">
        <f>IFERROR(IF(WeightGoal="Increase",E76-F76,F76-E76),"")</f>
        <v/>
      </c>
      <c r="H76" s="14" t="str">
        <f>IFERROR(H75-G76,"")</f>
        <v/>
      </c>
      <c r="I76" s="13" t="str">
        <f>IFERROR(IF(Standard,H76/CalsPerPound,H76/CalsPerPound/2.2),"")</f>
        <v/>
      </c>
      <c r="J76" s="12" t="str">
        <f>IFERROR(WeightToLoseGain-I76,"")</f>
        <v/>
      </c>
      <c r="K76" s="19" t="str">
        <f>IFERROR(IF(B75&lt;&gt;"",J76/(WeightToLoseGain),""),"")</f>
        <v/>
      </c>
      <c r="L76" s="16" t="str">
        <f>IFERROR(IF($D76&lt;&gt;"",L75-(G75/CalsPerPound),""),"")</f>
        <v/>
      </c>
    </row>
    <row r="77" spans="2:12" ht="30" customHeight="1" x14ac:dyDescent="0.35">
      <c r="B77" s="18">
        <v>44795</v>
      </c>
      <c r="C77" s="17" t="str">
        <f>IFERROR(IF(D77&lt;&gt;"",IF(MOD(D77,7)=1,(D76/7)+1,""),""),"")</f>
        <v/>
      </c>
      <c r="D77" s="17" t="s">
        <v>60</v>
      </c>
      <c r="E77" s="15" t="str">
        <f>IFERROR(IF(I76&gt;0,#REF!*ActivityFactor+IF(WeightGoal="Maintain",0,IF(WeightGoal="Decrease",-500,IF(WeightGoal="Increase",500))),""),"")</f>
        <v/>
      </c>
      <c r="F77" s="15" t="str">
        <f>IFERROR(#REF!*(ActivityFactor),"")</f>
        <v/>
      </c>
      <c r="G77" s="14" t="str">
        <f>IFERROR(IF(WeightGoal="Increase",E77-F77,F77-E77),"")</f>
        <v/>
      </c>
      <c r="H77" s="14" t="str">
        <f>IFERROR(H76-G77,"")</f>
        <v/>
      </c>
      <c r="I77" s="13" t="str">
        <f>IFERROR(IF(Standard,H77/CalsPerPound,H77/CalsPerPound/2.2),"")</f>
        <v/>
      </c>
      <c r="J77" s="12" t="str">
        <f>IFERROR(WeightToLoseGain-I77,"")</f>
        <v/>
      </c>
      <c r="K77" s="19" t="str">
        <f>IFERROR(IF(B76&lt;&gt;"",J77/(WeightToLoseGain),""),"")</f>
        <v/>
      </c>
      <c r="L77" s="16" t="str">
        <f>IFERROR(IF($D77&lt;&gt;"",L76-(G76/CalsPerPound),""),"")</f>
        <v/>
      </c>
    </row>
    <row r="78" spans="2:12" ht="30" customHeight="1" x14ac:dyDescent="0.35">
      <c r="B78" s="18">
        <v>44796</v>
      </c>
      <c r="C78" s="17" t="str">
        <f>IFERROR(IF(D78&lt;&gt;"",IF(MOD(D78,7)=1,(D77/7)+1,""),""),"")</f>
        <v/>
      </c>
      <c r="D78" s="17" t="s">
        <v>61</v>
      </c>
      <c r="E78" s="15" t="str">
        <f>IFERROR(IF(I77&gt;0,#REF!*ActivityFactor+IF(WeightGoal="Maintain",0,IF(WeightGoal="Decrease",-500,IF(WeightGoal="Increase",500))),""),"")</f>
        <v/>
      </c>
      <c r="F78" s="15" t="str">
        <f>IFERROR(#REF!*(ActivityFactor),"")</f>
        <v/>
      </c>
      <c r="G78" s="14" t="str">
        <f>IFERROR(IF(WeightGoal="Increase",E78-F78,F78-E78),"")</f>
        <v/>
      </c>
      <c r="H78" s="14" t="str">
        <f>IFERROR(H77-G78,"")</f>
        <v/>
      </c>
      <c r="I78" s="13" t="str">
        <f>IFERROR(IF(Standard,H78/CalsPerPound,H78/CalsPerPound/2.2),"")</f>
        <v/>
      </c>
      <c r="J78" s="12" t="str">
        <f>IFERROR(WeightToLoseGain-I78,"")</f>
        <v/>
      </c>
      <c r="K78" s="19" t="str">
        <f>IFERROR(IF(B77&lt;&gt;"",J78/(WeightToLoseGain),""),"")</f>
        <v/>
      </c>
      <c r="L78" s="16" t="str">
        <f>IFERROR(IF($D78&lt;&gt;"",L77-(G77/CalsPerPound),""),"")</f>
        <v/>
      </c>
    </row>
    <row r="79" spans="2:12" ht="30" customHeight="1" x14ac:dyDescent="0.35">
      <c r="B79" s="18">
        <v>44797</v>
      </c>
      <c r="C79" s="17" t="str">
        <f>IFERROR(IF(D79&lt;&gt;"",IF(MOD(D79,7)=1,(D78/7)+1,""),""),"")</f>
        <v/>
      </c>
      <c r="D79" s="17" t="s">
        <v>62</v>
      </c>
      <c r="E79" s="15" t="str">
        <f>IFERROR(IF(I78&gt;0,#REF!*ActivityFactor+IF(WeightGoal="Maintain",0,IF(WeightGoal="Decrease",-500,IF(WeightGoal="Increase",500))),""),"")</f>
        <v/>
      </c>
      <c r="F79" s="15" t="str">
        <f>IFERROR(#REF!*(ActivityFactor),"")</f>
        <v/>
      </c>
      <c r="G79" s="14" t="str">
        <f>IFERROR(IF(WeightGoal="Increase",E79-F79,F79-E79),"")</f>
        <v/>
      </c>
      <c r="H79" s="14" t="str">
        <f>IFERROR(H78-G79,"")</f>
        <v/>
      </c>
      <c r="I79" s="13" t="str">
        <f>IFERROR(IF(Standard,H79/CalsPerPound,H79/CalsPerPound/2.2),"")</f>
        <v/>
      </c>
      <c r="J79" s="12" t="str">
        <f>IFERROR(WeightToLoseGain-I79,"")</f>
        <v/>
      </c>
      <c r="K79" s="19" t="str">
        <f>IFERROR(IF(B78&lt;&gt;"",J79/(WeightToLoseGain),""),"")</f>
        <v/>
      </c>
      <c r="L79" s="16" t="str">
        <f>IFERROR(IF($D79&lt;&gt;"",L78-(G78/CalsPerPound),""),"")</f>
        <v/>
      </c>
    </row>
    <row r="80" spans="2:12" ht="30" customHeight="1" x14ac:dyDescent="0.35">
      <c r="B80" s="18">
        <v>44798</v>
      </c>
      <c r="C80" s="17" t="str">
        <f>IFERROR(IF(D80&lt;&gt;"",IF(MOD(D80,7)=1,(D79/7)+1,""),""),"")</f>
        <v/>
      </c>
      <c r="D80" s="17" t="s">
        <v>63</v>
      </c>
      <c r="E80" s="15" t="str">
        <f>IFERROR(IF(I79&gt;0,#REF!*ActivityFactor+IF(WeightGoal="Maintain",0,IF(WeightGoal="Decrease",-500,IF(WeightGoal="Increase",500))),""),"")</f>
        <v/>
      </c>
      <c r="F80" s="15" t="str">
        <f>IFERROR(#REF!*(ActivityFactor),"")</f>
        <v/>
      </c>
      <c r="G80" s="14" t="str">
        <f>IFERROR(IF(WeightGoal="Increase",E80-F80,F80-E80),"")</f>
        <v/>
      </c>
      <c r="H80" s="14" t="str">
        <f>IFERROR(H79-G80,"")</f>
        <v/>
      </c>
      <c r="I80" s="13" t="str">
        <f>IFERROR(IF(Standard,H80/CalsPerPound,H80/CalsPerPound/2.2),"")</f>
        <v/>
      </c>
      <c r="J80" s="12" t="str">
        <f>IFERROR(WeightToLoseGain-I80,"")</f>
        <v/>
      </c>
      <c r="K80" s="19" t="str">
        <f>IFERROR(IF(B79&lt;&gt;"",J80/(WeightToLoseGain),""),"")</f>
        <v/>
      </c>
      <c r="L80" s="16" t="str">
        <f>IFERROR(IF($D80&lt;&gt;"",L79-(G79/CalsPerPound),""),"")</f>
        <v/>
      </c>
    </row>
    <row r="81" spans="2:12" ht="30" customHeight="1" x14ac:dyDescent="0.35">
      <c r="B81" s="18">
        <v>44799</v>
      </c>
      <c r="C81" s="17" t="str">
        <f>IFERROR(IF(D81&lt;&gt;"",IF(MOD(D81,7)=1,(D80/7)+1,""),""),"")</f>
        <v/>
      </c>
      <c r="D81" s="17" t="s">
        <v>64</v>
      </c>
      <c r="E81" s="15" t="str">
        <f>IFERROR(IF(I80&gt;0,#REF!*ActivityFactor+IF(WeightGoal="Maintain",0,IF(WeightGoal="Decrease",-500,IF(WeightGoal="Increase",500))),""),"")</f>
        <v/>
      </c>
      <c r="F81" s="15" t="str">
        <f>IFERROR(#REF!*(ActivityFactor),"")</f>
        <v/>
      </c>
      <c r="G81" s="14" t="str">
        <f>IFERROR(IF(WeightGoal="Increase",E81-F81,F81-E81),"")</f>
        <v/>
      </c>
      <c r="H81" s="14" t="str">
        <f>IFERROR(H80-G81,"")</f>
        <v/>
      </c>
      <c r="I81" s="13" t="str">
        <f>IFERROR(IF(Standard,H81/CalsPerPound,H81/CalsPerPound/2.2),"")</f>
        <v/>
      </c>
      <c r="J81" s="12" t="str">
        <f>IFERROR(WeightToLoseGain-I81,"")</f>
        <v/>
      </c>
      <c r="K81" s="19" t="str">
        <f>IFERROR(IF(B80&lt;&gt;"",J81/(WeightToLoseGain),""),"")</f>
        <v/>
      </c>
      <c r="L81" s="16" t="str">
        <f>IFERROR(IF($D81&lt;&gt;"",L80-(G80/CalsPerPound),""),"")</f>
        <v/>
      </c>
    </row>
    <row r="82" spans="2:12" ht="30" customHeight="1" x14ac:dyDescent="0.35">
      <c r="B82" s="18">
        <v>44800</v>
      </c>
      <c r="C82" s="17" t="str">
        <f>IFERROR(IF(D82&lt;&gt;"",IF(MOD(D82,7)=1,(D81/7)+1,""),""),"")</f>
        <v/>
      </c>
      <c r="D82" s="17" t="s">
        <v>65</v>
      </c>
      <c r="E82" s="15" t="str">
        <f>IFERROR(IF(I81&gt;0,#REF!*ActivityFactor+IF(WeightGoal="Maintain",0,IF(WeightGoal="Decrease",-500,IF(WeightGoal="Increase",500))),""),"")</f>
        <v/>
      </c>
      <c r="F82" s="15" t="str">
        <f>IFERROR(#REF!*(ActivityFactor),"")</f>
        <v/>
      </c>
      <c r="G82" s="14" t="str">
        <f>IFERROR(IF(WeightGoal="Increase",E82-F82,F82-E82),"")</f>
        <v/>
      </c>
      <c r="H82" s="14" t="str">
        <f>IFERROR(H81-G82,"")</f>
        <v/>
      </c>
      <c r="I82" s="13" t="str">
        <f>IFERROR(IF(Standard,H82/CalsPerPound,H82/CalsPerPound/2.2),"")</f>
        <v/>
      </c>
      <c r="J82" s="12" t="str">
        <f>IFERROR(WeightToLoseGain-I82,"")</f>
        <v/>
      </c>
      <c r="K82" s="19" t="str">
        <f>IFERROR(IF(B81&lt;&gt;"",J82/(WeightToLoseGain),""),"")</f>
        <v/>
      </c>
      <c r="L82" s="16" t="str">
        <f>IFERROR(IF($D82&lt;&gt;"",L81-(G81/CalsPerPound),""),"")</f>
        <v/>
      </c>
    </row>
    <row r="83" spans="2:12" ht="30" customHeight="1" x14ac:dyDescent="0.35">
      <c r="B83" s="18">
        <v>44801</v>
      </c>
      <c r="C83" s="17" t="str">
        <f>IFERROR(IF(D83&lt;&gt;"",IF(MOD(D83,7)=1,(D82/7)+1,""),""),"")</f>
        <v/>
      </c>
      <c r="D83" s="17" t="s">
        <v>66</v>
      </c>
      <c r="E83" s="15" t="str">
        <f>IFERROR(IF(I82&gt;0,#REF!*ActivityFactor+IF(WeightGoal="Maintain",0,IF(WeightGoal="Decrease",-500,IF(WeightGoal="Increase",500))),""),"")</f>
        <v/>
      </c>
      <c r="F83" s="15" t="str">
        <f>IFERROR(#REF!*(ActivityFactor),"")</f>
        <v/>
      </c>
      <c r="G83" s="14" t="str">
        <f>IFERROR(IF(WeightGoal="Increase",E83-F83,F83-E83),"")</f>
        <v/>
      </c>
      <c r="H83" s="14" t="str">
        <f>IFERROR(H82-G83,"")</f>
        <v/>
      </c>
      <c r="I83" s="13" t="str">
        <f>IFERROR(IF(Standard,H83/CalsPerPound,H83/CalsPerPound/2.2),"")</f>
        <v/>
      </c>
      <c r="J83" s="12" t="str">
        <f>IFERROR(WeightToLoseGain-I83,"")</f>
        <v/>
      </c>
      <c r="K83" s="19" t="str">
        <f>IFERROR(IF(B82&lt;&gt;"",J83/(WeightToLoseGain),""),"")</f>
        <v/>
      </c>
      <c r="L83" s="16" t="str">
        <f>IFERROR(IF($D83&lt;&gt;"",L82-(G82/CalsPerPound),""),"")</f>
        <v/>
      </c>
    </row>
    <row r="84" spans="2:12" ht="30" customHeight="1" x14ac:dyDescent="0.35">
      <c r="B84" s="18">
        <v>44802</v>
      </c>
      <c r="C84" s="17" t="str">
        <f>IFERROR(IF(D84&lt;&gt;"",IF(MOD(D84,7)=1,(D83/7)+1,""),""),"")</f>
        <v/>
      </c>
      <c r="D84" s="17" t="s">
        <v>60</v>
      </c>
      <c r="E84" s="15" t="str">
        <f>IFERROR(IF(I83&gt;0,#REF!*ActivityFactor+IF(WeightGoal="Maintain",0,IF(WeightGoal="Decrease",-500,IF(WeightGoal="Increase",500))),""),"")</f>
        <v/>
      </c>
      <c r="F84" s="15" t="str">
        <f>IFERROR(#REF!*(ActivityFactor),"")</f>
        <v/>
      </c>
      <c r="G84" s="14" t="str">
        <f>IFERROR(IF(WeightGoal="Increase",E84-F84,F84-E84),"")</f>
        <v/>
      </c>
      <c r="H84" s="14" t="str">
        <f>IFERROR(H83-G84,"")</f>
        <v/>
      </c>
      <c r="I84" s="13" t="str">
        <f>IFERROR(IF(Standard,H84/CalsPerPound,H84/CalsPerPound/2.2),"")</f>
        <v/>
      </c>
      <c r="J84" s="12" t="str">
        <f>IFERROR(WeightToLoseGain-I84,"")</f>
        <v/>
      </c>
      <c r="K84" s="19" t="str">
        <f>IFERROR(IF(B83&lt;&gt;"",J84/(WeightToLoseGain),""),"")</f>
        <v/>
      </c>
      <c r="L84" s="16" t="str">
        <f>IFERROR(IF($D84&lt;&gt;"",L83-(G83/CalsPerPound),""),"")</f>
        <v/>
      </c>
    </row>
    <row r="85" spans="2:12" ht="30" customHeight="1" x14ac:dyDescent="0.35">
      <c r="B85" s="18">
        <v>44803</v>
      </c>
      <c r="C85" s="17" t="str">
        <f>IFERROR(IF(D85&lt;&gt;"",IF(MOD(D85,7)=1,(D84/7)+1,""),""),"")</f>
        <v/>
      </c>
      <c r="D85" s="17" t="s">
        <v>61</v>
      </c>
      <c r="E85" s="15" t="str">
        <f>IFERROR(IF(I84&gt;0,#REF!*ActivityFactor+IF(WeightGoal="Maintain",0,IF(WeightGoal="Decrease",-500,IF(WeightGoal="Increase",500))),""),"")</f>
        <v/>
      </c>
      <c r="F85" s="15" t="str">
        <f>IFERROR(#REF!*(ActivityFactor),"")</f>
        <v/>
      </c>
      <c r="G85" s="14" t="str">
        <f>IFERROR(IF(WeightGoal="Increase",E85-F85,F85-E85),"")</f>
        <v/>
      </c>
      <c r="H85" s="14" t="str">
        <f>IFERROR(H84-G85,"")</f>
        <v/>
      </c>
      <c r="I85" s="13" t="str">
        <f>IFERROR(IF(Standard,H85/CalsPerPound,H85/CalsPerPound/2.2),"")</f>
        <v/>
      </c>
      <c r="J85" s="12" t="str">
        <f>IFERROR(WeightToLoseGain-I85,"")</f>
        <v/>
      </c>
      <c r="K85" s="19" t="str">
        <f>IFERROR(IF(B84&lt;&gt;"",J85/(WeightToLoseGain),""),"")</f>
        <v/>
      </c>
      <c r="L85" s="16" t="str">
        <f>IFERROR(IF($D85&lt;&gt;"",L84-(G84/CalsPerPound),""),"")</f>
        <v/>
      </c>
    </row>
    <row r="86" spans="2:12" ht="30" customHeight="1" x14ac:dyDescent="0.35">
      <c r="B86" s="18">
        <v>44804</v>
      </c>
      <c r="C86" s="17" t="str">
        <f>IFERROR(IF(D86&lt;&gt;"",IF(MOD(D86,7)=1,(D85/7)+1,""),""),"")</f>
        <v/>
      </c>
      <c r="D86" s="17" t="s">
        <v>62</v>
      </c>
      <c r="E86" s="15" t="str">
        <f>IFERROR(IF(I85&gt;0,#REF!*ActivityFactor+IF(WeightGoal="Maintain",0,IF(WeightGoal="Decrease",-500,IF(WeightGoal="Increase",500))),""),"")</f>
        <v/>
      </c>
      <c r="F86" s="15" t="str">
        <f>IFERROR(#REF!*(ActivityFactor),"")</f>
        <v/>
      </c>
      <c r="G86" s="14" t="str">
        <f>IFERROR(IF(WeightGoal="Increase",E86-F86,F86-E86),"")</f>
        <v/>
      </c>
      <c r="H86" s="14" t="str">
        <f>IFERROR(H85-G86,"")</f>
        <v/>
      </c>
      <c r="I86" s="13" t="str">
        <f>IFERROR(IF(Standard,H86/CalsPerPound,H86/CalsPerPound/2.2),"")</f>
        <v/>
      </c>
      <c r="J86" s="12" t="str">
        <f>IFERROR(WeightToLoseGain-I86,"")</f>
        <v/>
      </c>
      <c r="K86" s="19" t="str">
        <f>IFERROR(IF(B85&lt;&gt;"",J86/(WeightToLoseGain),""),"")</f>
        <v/>
      </c>
      <c r="L86" s="16" t="str">
        <f>IFERROR(IF($D86&lt;&gt;"",L85-(G85/CalsPerPound),""),"")</f>
        <v/>
      </c>
    </row>
    <row r="87" spans="2:12" ht="30" customHeight="1" x14ac:dyDescent="0.35">
      <c r="B87" s="18">
        <v>44805</v>
      </c>
      <c r="C87" s="17" t="str">
        <f>IFERROR(IF(D87&lt;&gt;"",IF(MOD(D87,7)=1,(D86/7)+1,""),""),"")</f>
        <v/>
      </c>
      <c r="D87" s="17" t="s">
        <v>63</v>
      </c>
      <c r="E87" s="15" t="str">
        <f>IFERROR(IF(I86&gt;0,#REF!*ActivityFactor+IF(WeightGoal="Maintain",0,IF(WeightGoal="Decrease",-500,IF(WeightGoal="Increase",500))),""),"")</f>
        <v/>
      </c>
      <c r="F87" s="15" t="str">
        <f>IFERROR(#REF!*(ActivityFactor),"")</f>
        <v/>
      </c>
      <c r="G87" s="14" t="str">
        <f>IFERROR(IF(WeightGoal="Increase",E87-F87,F87-E87),"")</f>
        <v/>
      </c>
      <c r="H87" s="14" t="str">
        <f>IFERROR(H86-G87,"")</f>
        <v/>
      </c>
      <c r="I87" s="13" t="str">
        <f>IFERROR(IF(Standard,H87/CalsPerPound,H87/CalsPerPound/2.2),"")</f>
        <v/>
      </c>
      <c r="J87" s="12" t="str">
        <f>IFERROR(WeightToLoseGain-I87,"")</f>
        <v/>
      </c>
      <c r="K87" s="19" t="str">
        <f>IFERROR(IF(B86&lt;&gt;"",J87/(WeightToLoseGain),""),"")</f>
        <v/>
      </c>
      <c r="L87" s="16" t="str">
        <f>IFERROR(IF($D87&lt;&gt;"",L86-(G86/CalsPerPound),""),"")</f>
        <v/>
      </c>
    </row>
    <row r="88" spans="2:12" ht="30" customHeight="1" x14ac:dyDescent="0.35">
      <c r="B88" s="18">
        <v>44806</v>
      </c>
      <c r="C88" s="17" t="str">
        <f>IFERROR(IF(D88&lt;&gt;"",IF(MOD(D88,7)=1,(D87/7)+1,""),""),"")</f>
        <v/>
      </c>
      <c r="D88" s="17" t="s">
        <v>64</v>
      </c>
      <c r="E88" s="15" t="str">
        <f>IFERROR(IF(I87&gt;0,#REF!*ActivityFactor+IF(WeightGoal="Maintain",0,IF(WeightGoal="Decrease",-500,IF(WeightGoal="Increase",500))),""),"")</f>
        <v/>
      </c>
      <c r="F88" s="15" t="str">
        <f>IFERROR(#REF!*(ActivityFactor),"")</f>
        <v/>
      </c>
      <c r="G88" s="14" t="str">
        <f>IFERROR(IF(WeightGoal="Increase",E88-F88,F88-E88),"")</f>
        <v/>
      </c>
      <c r="H88" s="14" t="str">
        <f>IFERROR(H87-G88,"")</f>
        <v/>
      </c>
      <c r="I88" s="13" t="str">
        <f>IFERROR(IF(Standard,H88/CalsPerPound,H88/CalsPerPound/2.2),"")</f>
        <v/>
      </c>
      <c r="J88" s="12" t="str">
        <f>IFERROR(WeightToLoseGain-I88,"")</f>
        <v/>
      </c>
      <c r="K88" s="19" t="str">
        <f>IFERROR(IF(B87&lt;&gt;"",J88/(WeightToLoseGain),""),"")</f>
        <v/>
      </c>
      <c r="L88" s="16" t="str">
        <f>IFERROR(IF($D88&lt;&gt;"",L87-(G87/CalsPerPound),""),"")</f>
        <v/>
      </c>
    </row>
    <row r="89" spans="2:12" ht="30" customHeight="1" x14ac:dyDescent="0.35">
      <c r="B89" s="18">
        <v>44807</v>
      </c>
      <c r="C89" s="17" t="str">
        <f>IFERROR(IF(D89&lt;&gt;"",IF(MOD(D89,7)=1,(D88/7)+1,""),""),"")</f>
        <v/>
      </c>
      <c r="D89" s="17" t="s">
        <v>65</v>
      </c>
      <c r="E89" s="15" t="str">
        <f>IFERROR(IF(I88&gt;0,#REF!*ActivityFactor+IF(WeightGoal="Maintain",0,IF(WeightGoal="Decrease",-500,IF(WeightGoal="Increase",500))),""),"")</f>
        <v/>
      </c>
      <c r="F89" s="15" t="str">
        <f>IFERROR(#REF!*(ActivityFactor),"")</f>
        <v/>
      </c>
      <c r="G89" s="14" t="str">
        <f>IFERROR(IF(WeightGoal="Increase",E89-F89,F89-E89),"")</f>
        <v/>
      </c>
      <c r="H89" s="14" t="str">
        <f>IFERROR(H88-G89,"")</f>
        <v/>
      </c>
      <c r="I89" s="13" t="str">
        <f>IFERROR(IF(Standard,H89/CalsPerPound,H89/CalsPerPound/2.2),"")</f>
        <v/>
      </c>
      <c r="J89" s="12" t="str">
        <f>IFERROR(WeightToLoseGain-I89,"")</f>
        <v/>
      </c>
      <c r="K89" s="19" t="str">
        <f>IFERROR(IF(B88&lt;&gt;"",J89/(WeightToLoseGain),""),"")</f>
        <v/>
      </c>
      <c r="L89" s="16" t="str">
        <f>IFERROR(IF($D89&lt;&gt;"",L88-(G88/CalsPerPound),""),"")</f>
        <v/>
      </c>
    </row>
    <row r="90" spans="2:12" ht="30" customHeight="1" x14ac:dyDescent="0.35">
      <c r="B90" s="18">
        <v>44808</v>
      </c>
      <c r="C90" s="17" t="str">
        <f>IFERROR(IF(D90&lt;&gt;"",IF(MOD(D90,7)=1,(D89/7)+1,""),""),"")</f>
        <v/>
      </c>
      <c r="D90" s="17" t="s">
        <v>66</v>
      </c>
      <c r="E90" s="15" t="str">
        <f>IFERROR(IF(I89&gt;0,#REF!*ActivityFactor+IF(WeightGoal="Maintain",0,IF(WeightGoal="Decrease",-500,IF(WeightGoal="Increase",500))),""),"")</f>
        <v/>
      </c>
      <c r="F90" s="15" t="str">
        <f>IFERROR(#REF!*(ActivityFactor),"")</f>
        <v/>
      </c>
      <c r="G90" s="14" t="str">
        <f>IFERROR(IF(WeightGoal="Increase",E90-F90,F90-E90),"")</f>
        <v/>
      </c>
      <c r="H90" s="14" t="str">
        <f>IFERROR(H89-G90,"")</f>
        <v/>
      </c>
      <c r="I90" s="13" t="str">
        <f>IFERROR(IF(Standard,H90/CalsPerPound,H90/CalsPerPound/2.2),"")</f>
        <v/>
      </c>
      <c r="J90" s="12" t="str">
        <f>IFERROR(WeightToLoseGain-I90,"")</f>
        <v/>
      </c>
      <c r="K90" s="19" t="str">
        <f>IFERROR(IF(B89&lt;&gt;"",J90/(WeightToLoseGain),""),"")</f>
        <v/>
      </c>
      <c r="L90" s="16" t="str">
        <f>IFERROR(IF($D90&lt;&gt;"",L89-(G89/CalsPerPound),""),"")</f>
        <v/>
      </c>
    </row>
    <row r="91" spans="2:12" ht="30" customHeight="1" x14ac:dyDescent="0.35">
      <c r="B91" s="18">
        <v>44809</v>
      </c>
      <c r="C91" s="17" t="str">
        <f>IFERROR(IF(D91&lt;&gt;"",IF(MOD(D91,7)=1,(D90/7)+1,""),""),"")</f>
        <v/>
      </c>
      <c r="D91" s="17" t="s">
        <v>60</v>
      </c>
      <c r="E91" s="15" t="str">
        <f>IFERROR(IF(I90&gt;0,#REF!*ActivityFactor+IF(WeightGoal="Maintain",0,IF(WeightGoal="Decrease",-500,IF(WeightGoal="Increase",500))),""),"")</f>
        <v/>
      </c>
      <c r="F91" s="15" t="str">
        <f>IFERROR(#REF!*(ActivityFactor),"")</f>
        <v/>
      </c>
      <c r="G91" s="14" t="str">
        <f>IFERROR(IF(WeightGoal="Increase",E91-F91,F91-E91),"")</f>
        <v/>
      </c>
      <c r="H91" s="14" t="str">
        <f>IFERROR(H90-G91,"")</f>
        <v/>
      </c>
      <c r="I91" s="13" t="str">
        <f>IFERROR(IF(Standard,H91/CalsPerPound,H91/CalsPerPound/2.2),"")</f>
        <v/>
      </c>
      <c r="J91" s="12" t="str">
        <f>IFERROR(WeightToLoseGain-I91,"")</f>
        <v/>
      </c>
      <c r="K91" s="19" t="str">
        <f>IFERROR(IF(B90&lt;&gt;"",J91/(WeightToLoseGain),""),"")</f>
        <v/>
      </c>
      <c r="L91" s="16" t="str">
        <f>IFERROR(IF($D91&lt;&gt;"",L90-(G90/CalsPerPound),""),"")</f>
        <v/>
      </c>
    </row>
    <row r="92" spans="2:12" ht="30" customHeight="1" x14ac:dyDescent="0.35">
      <c r="B92" s="18">
        <v>44810</v>
      </c>
      <c r="C92" s="17" t="str">
        <f>IFERROR(IF(D92&lt;&gt;"",IF(MOD(D92,7)=1,(D91/7)+1,""),""),"")</f>
        <v/>
      </c>
      <c r="D92" s="17" t="s">
        <v>61</v>
      </c>
      <c r="E92" s="15" t="str">
        <f>IFERROR(IF(I91&gt;0,#REF!*ActivityFactor+IF(WeightGoal="Maintain",0,IF(WeightGoal="Decrease",-500,IF(WeightGoal="Increase",500))),""),"")</f>
        <v/>
      </c>
      <c r="F92" s="15" t="str">
        <f>IFERROR(#REF!*(ActivityFactor),"")</f>
        <v/>
      </c>
      <c r="G92" s="14" t="str">
        <f>IFERROR(IF(WeightGoal="Increase",E92-F92,F92-E92),"")</f>
        <v/>
      </c>
      <c r="H92" s="14" t="str">
        <f>IFERROR(H91-G92,"")</f>
        <v/>
      </c>
      <c r="I92" s="13" t="str">
        <f>IFERROR(IF(Standard,H92/CalsPerPound,H92/CalsPerPound/2.2),"")</f>
        <v/>
      </c>
      <c r="J92" s="12" t="str">
        <f>IFERROR(WeightToLoseGain-I92,"")</f>
        <v/>
      </c>
      <c r="K92" s="19" t="str">
        <f>IFERROR(IF(B91&lt;&gt;"",J92/(WeightToLoseGain),""),"")</f>
        <v/>
      </c>
      <c r="L92" s="16" t="str">
        <f>IFERROR(IF($D92&lt;&gt;"",L91-(G91/CalsPerPound),""),"")</f>
        <v/>
      </c>
    </row>
    <row r="93" spans="2:12" ht="30" customHeight="1" x14ac:dyDescent="0.35">
      <c r="B93" s="18">
        <v>44811</v>
      </c>
      <c r="C93" s="17" t="str">
        <f>IFERROR(IF(D93&lt;&gt;"",IF(MOD(D93,7)=1,(D92/7)+1,""),""),"")</f>
        <v/>
      </c>
      <c r="D93" s="17" t="s">
        <v>62</v>
      </c>
      <c r="E93" s="15" t="str">
        <f>IFERROR(IF(I92&gt;0,#REF!*ActivityFactor+IF(WeightGoal="Maintain",0,IF(WeightGoal="Decrease",-500,IF(WeightGoal="Increase",500))),""),"")</f>
        <v/>
      </c>
      <c r="F93" s="15" t="str">
        <f>IFERROR(#REF!*(ActivityFactor),"")</f>
        <v/>
      </c>
      <c r="G93" s="14" t="str">
        <f>IFERROR(IF(WeightGoal="Increase",E93-F93,F93-E93),"")</f>
        <v/>
      </c>
      <c r="H93" s="14" t="str">
        <f>IFERROR(H92-G93,"")</f>
        <v/>
      </c>
      <c r="I93" s="13" t="str">
        <f>IFERROR(IF(Standard,H93/CalsPerPound,H93/CalsPerPound/2.2),"")</f>
        <v/>
      </c>
      <c r="J93" s="12" t="str">
        <f>IFERROR(WeightToLoseGain-I93,"")</f>
        <v/>
      </c>
      <c r="K93" s="19" t="str">
        <f>IFERROR(IF(B92&lt;&gt;"",J93/(WeightToLoseGain),""),"")</f>
        <v/>
      </c>
      <c r="L93" s="16" t="str">
        <f>IFERROR(IF($D93&lt;&gt;"",L92-(G92/CalsPerPound),""),"")</f>
        <v/>
      </c>
    </row>
    <row r="94" spans="2:12" ht="30" customHeight="1" x14ac:dyDescent="0.35">
      <c r="B94" s="18">
        <v>44812</v>
      </c>
      <c r="C94" s="17" t="str">
        <f>IFERROR(IF(D94&lt;&gt;"",IF(MOD(D94,7)=1,(D93/7)+1,""),""),"")</f>
        <v/>
      </c>
      <c r="D94" s="17" t="s">
        <v>63</v>
      </c>
      <c r="E94" s="15" t="str">
        <f>IFERROR(IF(I93&gt;0,#REF!*ActivityFactor+IF(WeightGoal="Maintain",0,IF(WeightGoal="Decrease",-500,IF(WeightGoal="Increase",500))),""),"")</f>
        <v/>
      </c>
      <c r="F94" s="15" t="str">
        <f>IFERROR(#REF!*(ActivityFactor),"")</f>
        <v/>
      </c>
      <c r="G94" s="14" t="str">
        <f>IFERROR(IF(WeightGoal="Increase",E94-F94,F94-E94),"")</f>
        <v/>
      </c>
      <c r="H94" s="14" t="str">
        <f>IFERROR(H93-G94,"")</f>
        <v/>
      </c>
      <c r="I94" s="13" t="str">
        <f>IFERROR(IF(Standard,H94/CalsPerPound,H94/CalsPerPound/2.2),"")</f>
        <v/>
      </c>
      <c r="J94" s="12" t="str">
        <f>IFERROR(WeightToLoseGain-I94,"")</f>
        <v/>
      </c>
      <c r="K94" s="19" t="str">
        <f>IFERROR(IF(B93&lt;&gt;"",J94/(WeightToLoseGain),""),"")</f>
        <v/>
      </c>
      <c r="L94" s="16" t="str">
        <f>IFERROR(IF($D94&lt;&gt;"",L93-(G93/CalsPerPound),""),"")</f>
        <v/>
      </c>
    </row>
    <row r="95" spans="2:12" ht="30" customHeight="1" x14ac:dyDescent="0.35">
      <c r="B95" s="18">
        <v>44813</v>
      </c>
      <c r="C95" s="17" t="str">
        <f>IFERROR(IF(D95&lt;&gt;"",IF(MOD(D95,7)=1,(D94/7)+1,""),""),"")</f>
        <v/>
      </c>
      <c r="D95" s="17" t="s">
        <v>64</v>
      </c>
      <c r="E95" s="15" t="str">
        <f>IFERROR(IF(I94&gt;0,#REF!*ActivityFactor+IF(WeightGoal="Maintain",0,IF(WeightGoal="Decrease",-500,IF(WeightGoal="Increase",500))),""),"")</f>
        <v/>
      </c>
      <c r="F95" s="15" t="str">
        <f>IFERROR(#REF!*(ActivityFactor),"")</f>
        <v/>
      </c>
      <c r="G95" s="14" t="str">
        <f>IFERROR(IF(WeightGoal="Increase",E95-F95,F95-E95),"")</f>
        <v/>
      </c>
      <c r="H95" s="14" t="str">
        <f>IFERROR(H94-G95,"")</f>
        <v/>
      </c>
      <c r="I95" s="13" t="str">
        <f>IFERROR(IF(Standard,H95/CalsPerPound,H95/CalsPerPound/2.2),"")</f>
        <v/>
      </c>
      <c r="J95" s="12" t="str">
        <f>IFERROR(WeightToLoseGain-I95,"")</f>
        <v/>
      </c>
      <c r="K95" s="19" t="str">
        <f>IFERROR(IF(B94&lt;&gt;"",J95/(WeightToLoseGain),""),"")</f>
        <v/>
      </c>
      <c r="L95" s="16" t="str">
        <f>IFERROR(IF($D95&lt;&gt;"",L94-(G94/CalsPerPound),""),"")</f>
        <v/>
      </c>
    </row>
    <row r="96" spans="2:12" ht="30" customHeight="1" x14ac:dyDescent="0.35">
      <c r="B96" s="18">
        <v>44814</v>
      </c>
      <c r="C96" s="17" t="str">
        <f>IFERROR(IF(D96&lt;&gt;"",IF(MOD(D96,7)=1,(D95/7)+1,""),""),"")</f>
        <v/>
      </c>
      <c r="D96" s="17" t="s">
        <v>65</v>
      </c>
      <c r="E96" s="15" t="str">
        <f>IFERROR(IF(I95&gt;0,#REF!*ActivityFactor+IF(WeightGoal="Maintain",0,IF(WeightGoal="Decrease",-500,IF(WeightGoal="Increase",500))),""),"")</f>
        <v/>
      </c>
      <c r="F96" s="15" t="str">
        <f>IFERROR(#REF!*(ActivityFactor),"")</f>
        <v/>
      </c>
      <c r="G96" s="14" t="str">
        <f>IFERROR(IF(WeightGoal="Increase",E96-F96,F96-E96),"")</f>
        <v/>
      </c>
      <c r="H96" s="14" t="str">
        <f>IFERROR(H95-G96,"")</f>
        <v/>
      </c>
      <c r="I96" s="13" t="str">
        <f>IFERROR(IF(Standard,H96/CalsPerPound,H96/CalsPerPound/2.2),"")</f>
        <v/>
      </c>
      <c r="J96" s="12" t="str">
        <f>IFERROR(WeightToLoseGain-I96,"")</f>
        <v/>
      </c>
      <c r="K96" s="19" t="str">
        <f>IFERROR(IF(B95&lt;&gt;"",J96/(WeightToLoseGain),""),"")</f>
        <v/>
      </c>
      <c r="L96" s="16" t="str">
        <f>IFERROR(IF($D96&lt;&gt;"",L95-(G95/CalsPerPound),""),"")</f>
        <v/>
      </c>
    </row>
    <row r="97" spans="2:12" ht="30" customHeight="1" x14ac:dyDescent="0.35">
      <c r="B97" s="18">
        <v>44815</v>
      </c>
      <c r="C97" s="17" t="str">
        <f>IFERROR(IF(D97&lt;&gt;"",IF(MOD(D97,7)=1,(D96/7)+1,""),""),"")</f>
        <v/>
      </c>
      <c r="D97" s="17" t="s">
        <v>66</v>
      </c>
      <c r="E97" s="15" t="str">
        <f>IFERROR(IF(I96&gt;0,#REF!*ActivityFactor+IF(WeightGoal="Maintain",0,IF(WeightGoal="Decrease",-500,IF(WeightGoal="Increase",500))),""),"")</f>
        <v/>
      </c>
      <c r="F97" s="15" t="str">
        <f>IFERROR(#REF!*(ActivityFactor),"")</f>
        <v/>
      </c>
      <c r="G97" s="14" t="str">
        <f>IFERROR(IF(WeightGoal="Increase",E97-F97,F97-E97),"")</f>
        <v/>
      </c>
      <c r="H97" s="14" t="str">
        <f>IFERROR(H96-G97,"")</f>
        <v/>
      </c>
      <c r="I97" s="13" t="str">
        <f>IFERROR(IF(Standard,H97/CalsPerPound,H97/CalsPerPound/2.2),"")</f>
        <v/>
      </c>
      <c r="J97" s="12" t="str">
        <f>IFERROR(WeightToLoseGain-I97,"")</f>
        <v/>
      </c>
      <c r="K97" s="19" t="str">
        <f>IFERROR(IF(B96&lt;&gt;"",J97/(WeightToLoseGain),""),"")</f>
        <v/>
      </c>
      <c r="L97" s="16" t="str">
        <f>IFERROR(IF($D97&lt;&gt;"",L96-(G96/CalsPerPound),""),"")</f>
        <v/>
      </c>
    </row>
    <row r="98" spans="2:12" ht="30" customHeight="1" x14ac:dyDescent="0.35">
      <c r="B98" s="18">
        <v>44816</v>
      </c>
      <c r="C98" s="17" t="str">
        <f>IFERROR(IF(D98&lt;&gt;"",IF(MOD(D98,7)=1,(D97/7)+1,""),""),"")</f>
        <v/>
      </c>
      <c r="D98" s="17" t="s">
        <v>60</v>
      </c>
      <c r="E98" s="15" t="str">
        <f>IFERROR(IF(I97&gt;0,#REF!*ActivityFactor+IF(WeightGoal="Maintain",0,IF(WeightGoal="Decrease",-500,IF(WeightGoal="Increase",500))),""),"")</f>
        <v/>
      </c>
      <c r="F98" s="15" t="str">
        <f>IFERROR(#REF!*(ActivityFactor),"")</f>
        <v/>
      </c>
      <c r="G98" s="14" t="str">
        <f>IFERROR(IF(WeightGoal="Increase",E98-F98,F98-E98),"")</f>
        <v/>
      </c>
      <c r="H98" s="14" t="str">
        <f>IFERROR(H97-G98,"")</f>
        <v/>
      </c>
      <c r="I98" s="13" t="str">
        <f>IFERROR(IF(Standard,H98/CalsPerPound,H98/CalsPerPound/2.2),"")</f>
        <v/>
      </c>
      <c r="J98" s="12" t="str">
        <f>IFERROR(WeightToLoseGain-I98,"")</f>
        <v/>
      </c>
      <c r="K98" s="19" t="str">
        <f>IFERROR(IF(B97&lt;&gt;"",J98/(WeightToLoseGain),""),"")</f>
        <v/>
      </c>
      <c r="L98" s="16" t="str">
        <f>IFERROR(IF($D98&lt;&gt;"",L97-(G97/CalsPerPound),""),"")</f>
        <v/>
      </c>
    </row>
    <row r="99" spans="2:12" ht="30" customHeight="1" x14ac:dyDescent="0.35">
      <c r="B99" s="18">
        <v>44817</v>
      </c>
      <c r="C99" s="17" t="str">
        <f>IFERROR(IF(D99&lt;&gt;"",IF(MOD(D99,7)=1,(D98/7)+1,""),""),"")</f>
        <v/>
      </c>
      <c r="D99" s="17" t="s">
        <v>61</v>
      </c>
      <c r="E99" s="15" t="str">
        <f>IFERROR(IF(I98&gt;0,#REF!*ActivityFactor+IF(WeightGoal="Maintain",0,IF(WeightGoal="Decrease",-500,IF(WeightGoal="Increase",500))),""),"")</f>
        <v/>
      </c>
      <c r="F99" s="15" t="str">
        <f>IFERROR(#REF!*(ActivityFactor),"")</f>
        <v/>
      </c>
      <c r="G99" s="14" t="str">
        <f>IFERROR(IF(WeightGoal="Increase",E99-F99,F99-E99),"")</f>
        <v/>
      </c>
      <c r="H99" s="14" t="str">
        <f>IFERROR(H98-G99,"")</f>
        <v/>
      </c>
      <c r="I99" s="13" t="str">
        <f>IFERROR(IF(Standard,H99/CalsPerPound,H99/CalsPerPound/2.2),"")</f>
        <v/>
      </c>
      <c r="J99" s="12" t="str">
        <f>IFERROR(WeightToLoseGain-I99,"")</f>
        <v/>
      </c>
      <c r="K99" s="19" t="str">
        <f>IFERROR(IF(B98&lt;&gt;"",J99/(WeightToLoseGain),""),"")</f>
        <v/>
      </c>
      <c r="L99" s="16" t="str">
        <f>IFERROR(IF($D99&lt;&gt;"",L98-(G98/CalsPerPound),""),"")</f>
        <v/>
      </c>
    </row>
    <row r="100" spans="2:12" ht="30" customHeight="1" x14ac:dyDescent="0.35">
      <c r="B100" s="18">
        <v>44818</v>
      </c>
      <c r="C100" s="17" t="str">
        <f>IFERROR(IF(D100&lt;&gt;"",IF(MOD(D100,7)=1,(D99/7)+1,""),""),"")</f>
        <v/>
      </c>
      <c r="D100" s="17" t="s">
        <v>62</v>
      </c>
      <c r="E100" s="15" t="str">
        <f>IFERROR(IF(I99&gt;0,#REF!*ActivityFactor+IF(WeightGoal="Maintain",0,IF(WeightGoal="Decrease",-500,IF(WeightGoal="Increase",500))),""),"")</f>
        <v/>
      </c>
      <c r="F100" s="15" t="str">
        <f>IFERROR(#REF!*(ActivityFactor),"")</f>
        <v/>
      </c>
      <c r="G100" s="14" t="str">
        <f>IFERROR(IF(WeightGoal="Increase",E100-F100,F100-E100),"")</f>
        <v/>
      </c>
      <c r="H100" s="14" t="str">
        <f>IFERROR(H99-G100,"")</f>
        <v/>
      </c>
      <c r="I100" s="13" t="str">
        <f>IFERROR(IF(Standard,H100/CalsPerPound,H100/CalsPerPound/2.2),"")</f>
        <v/>
      </c>
      <c r="J100" s="12" t="str">
        <f>IFERROR(WeightToLoseGain-I100,"")</f>
        <v/>
      </c>
      <c r="K100" s="19" t="str">
        <f>IFERROR(IF(B99&lt;&gt;"",J100/(WeightToLoseGain),""),"")</f>
        <v/>
      </c>
      <c r="L100" s="16" t="str">
        <f>IFERROR(IF($D100&lt;&gt;"",L99-(G99/CalsPerPound),""),"")</f>
        <v/>
      </c>
    </row>
    <row r="101" spans="2:12" ht="30" customHeight="1" x14ac:dyDescent="0.35">
      <c r="B101" s="18">
        <v>44819</v>
      </c>
      <c r="C101" s="17" t="str">
        <f>IFERROR(IF(D101&lt;&gt;"",IF(MOD(D101,7)=1,(D100/7)+1,""),""),"")</f>
        <v/>
      </c>
      <c r="D101" s="17" t="s">
        <v>63</v>
      </c>
      <c r="E101" s="15" t="str">
        <f>IFERROR(IF(I100&gt;0,#REF!*ActivityFactor+IF(WeightGoal="Maintain",0,IF(WeightGoal="Decrease",-500,IF(WeightGoal="Increase",500))),""),"")</f>
        <v/>
      </c>
      <c r="F101" s="15" t="str">
        <f>IFERROR(#REF!*(ActivityFactor),"")</f>
        <v/>
      </c>
      <c r="G101" s="14" t="str">
        <f>IFERROR(IF(WeightGoal="Increase",E101-F101,F101-E101),"")</f>
        <v/>
      </c>
      <c r="H101" s="14" t="str">
        <f>IFERROR(H100-G101,"")</f>
        <v/>
      </c>
      <c r="I101" s="13" t="str">
        <f>IFERROR(IF(Standard,H101/CalsPerPound,H101/CalsPerPound/2.2),"")</f>
        <v/>
      </c>
      <c r="J101" s="12" t="str">
        <f>IFERROR(WeightToLoseGain-I101,"")</f>
        <v/>
      </c>
      <c r="K101" s="19" t="str">
        <f>IFERROR(IF(B100&lt;&gt;"",J101/(WeightToLoseGain),""),"")</f>
        <v/>
      </c>
      <c r="L101" s="16" t="str">
        <f>IFERROR(IF($D101&lt;&gt;"",L100-(G100/CalsPerPound),""),"")</f>
        <v/>
      </c>
    </row>
    <row r="102" spans="2:12" ht="30" customHeight="1" x14ac:dyDescent="0.35">
      <c r="B102" s="18">
        <v>44820</v>
      </c>
      <c r="C102" s="17" t="str">
        <f>IFERROR(IF(D102&lt;&gt;"",IF(MOD(D102,7)=1,(D101/7)+1,""),""),"")</f>
        <v/>
      </c>
      <c r="D102" s="17" t="s">
        <v>64</v>
      </c>
      <c r="E102" s="15" t="str">
        <f>IFERROR(IF(I101&gt;0,#REF!*ActivityFactor+IF(WeightGoal="Maintain",0,IF(WeightGoal="Decrease",-500,IF(WeightGoal="Increase",500))),""),"")</f>
        <v/>
      </c>
      <c r="F102" s="15" t="str">
        <f>IFERROR(#REF!*(ActivityFactor),"")</f>
        <v/>
      </c>
      <c r="G102" s="14" t="str">
        <f>IFERROR(IF(WeightGoal="Increase",E102-F102,F102-E102),"")</f>
        <v/>
      </c>
      <c r="H102" s="14" t="str">
        <f>IFERROR(H101-G102,"")</f>
        <v/>
      </c>
      <c r="I102" s="13" t="str">
        <f>IFERROR(IF(Standard,H102/CalsPerPound,H102/CalsPerPound/2.2),"")</f>
        <v/>
      </c>
      <c r="J102" s="12" t="str">
        <f>IFERROR(WeightToLoseGain-I102,"")</f>
        <v/>
      </c>
      <c r="K102" s="19" t="str">
        <f>IFERROR(IF(B101&lt;&gt;"",J102/(WeightToLoseGain),""),"")</f>
        <v/>
      </c>
      <c r="L102" s="16" t="str">
        <f>IFERROR(IF($D102&lt;&gt;"",L101-(G101/CalsPerPound),""),"")</f>
        <v/>
      </c>
    </row>
    <row r="103" spans="2:12" ht="30" customHeight="1" x14ac:dyDescent="0.35">
      <c r="B103" s="18">
        <v>44821</v>
      </c>
      <c r="C103" s="17" t="str">
        <f>IFERROR(IF(D103&lt;&gt;"",IF(MOD(D103,7)=1,(D102/7)+1,""),""),"")</f>
        <v/>
      </c>
      <c r="D103" s="17" t="s">
        <v>65</v>
      </c>
      <c r="E103" s="15" t="str">
        <f>IFERROR(IF(I102&gt;0,#REF!*ActivityFactor+IF(WeightGoal="Maintain",0,IF(WeightGoal="Decrease",-500,IF(WeightGoal="Increase",500))),""),"")</f>
        <v/>
      </c>
      <c r="F103" s="15" t="str">
        <f>IFERROR(#REF!*(ActivityFactor),"")</f>
        <v/>
      </c>
      <c r="G103" s="14" t="str">
        <f>IFERROR(IF(WeightGoal="Increase",E103-F103,F103-E103),"")</f>
        <v/>
      </c>
      <c r="H103" s="14" t="str">
        <f>IFERROR(H102-G103,"")</f>
        <v/>
      </c>
      <c r="I103" s="13" t="str">
        <f>IFERROR(IF(Standard,H103/CalsPerPound,H103/CalsPerPound/2.2),"")</f>
        <v/>
      </c>
      <c r="J103" s="12" t="str">
        <f>IFERROR(WeightToLoseGain-I103,"")</f>
        <v/>
      </c>
      <c r="K103" s="19" t="str">
        <f>IFERROR(IF(B102&lt;&gt;"",J103/(WeightToLoseGain),""),"")</f>
        <v/>
      </c>
      <c r="L103" s="16" t="str">
        <f>IFERROR(IF($D103&lt;&gt;"",L102-(G102/CalsPerPound),""),"")</f>
        <v/>
      </c>
    </row>
    <row r="104" spans="2:12" ht="30" customHeight="1" x14ac:dyDescent="0.35">
      <c r="B104" s="18">
        <v>44822</v>
      </c>
      <c r="C104" s="17" t="str">
        <f>IFERROR(IF(D104&lt;&gt;"",IF(MOD(D104,7)=1,(D103/7)+1,""),""),"")</f>
        <v/>
      </c>
      <c r="D104" s="17" t="s">
        <v>66</v>
      </c>
      <c r="E104" s="15" t="str">
        <f>IFERROR(IF(I103&gt;0,#REF!*ActivityFactor+IF(WeightGoal="Maintain",0,IF(WeightGoal="Decrease",-500,IF(WeightGoal="Increase",500))),""),"")</f>
        <v/>
      </c>
      <c r="F104" s="15" t="str">
        <f>IFERROR(#REF!*(ActivityFactor),"")</f>
        <v/>
      </c>
      <c r="G104" s="14" t="str">
        <f>IFERROR(IF(WeightGoal="Increase",E104-F104,F104-E104),"")</f>
        <v/>
      </c>
      <c r="H104" s="14" t="str">
        <f>IFERROR(H103-G104,"")</f>
        <v/>
      </c>
      <c r="I104" s="13" t="str">
        <f>IFERROR(IF(Standard,H104/CalsPerPound,H104/CalsPerPound/2.2),"")</f>
        <v/>
      </c>
      <c r="J104" s="12" t="str">
        <f>IFERROR(WeightToLoseGain-I104,"")</f>
        <v/>
      </c>
      <c r="K104" s="19" t="str">
        <f>IFERROR(IF(B103&lt;&gt;"",J104/(WeightToLoseGain),""),"")</f>
        <v/>
      </c>
      <c r="L104" s="16" t="str">
        <f>IFERROR(IF($D104&lt;&gt;"",L103-(G103/CalsPerPound),""),"")</f>
        <v/>
      </c>
    </row>
    <row r="105" spans="2:12" ht="30" customHeight="1" x14ac:dyDescent="0.35">
      <c r="B105" s="18">
        <v>44823</v>
      </c>
      <c r="C105" s="17" t="str">
        <f>IFERROR(IF(D105&lt;&gt;"",IF(MOD(D105,7)=1,(D104/7)+1,""),""),"")</f>
        <v/>
      </c>
      <c r="D105" s="17" t="s">
        <v>60</v>
      </c>
      <c r="E105" s="15" t="str">
        <f>IFERROR(IF(I104&gt;0,#REF!*ActivityFactor+IF(WeightGoal="Maintain",0,IF(WeightGoal="Decrease",-500,IF(WeightGoal="Increase",500))),""),"")</f>
        <v/>
      </c>
      <c r="F105" s="15" t="str">
        <f>IFERROR(#REF!*(ActivityFactor),"")</f>
        <v/>
      </c>
      <c r="G105" s="14" t="str">
        <f>IFERROR(IF(WeightGoal="Increase",E105-F105,F105-E105),"")</f>
        <v/>
      </c>
      <c r="H105" s="14" t="str">
        <f>IFERROR(H104-G105,"")</f>
        <v/>
      </c>
      <c r="I105" s="13" t="str">
        <f>IFERROR(IF(Standard,H105/CalsPerPound,H105/CalsPerPound/2.2),"")</f>
        <v/>
      </c>
      <c r="J105" s="12" t="str">
        <f>IFERROR(WeightToLoseGain-I105,"")</f>
        <v/>
      </c>
      <c r="K105" s="19" t="str">
        <f>IFERROR(IF(B104&lt;&gt;"",J105/(WeightToLoseGain),""),"")</f>
        <v/>
      </c>
      <c r="L105" s="16" t="str">
        <f>IFERROR(IF($D105&lt;&gt;"",L104-(G104/CalsPerPound),""),"")</f>
        <v/>
      </c>
    </row>
    <row r="106" spans="2:12" ht="30" customHeight="1" x14ac:dyDescent="0.35">
      <c r="B106" s="18">
        <v>44824</v>
      </c>
      <c r="C106" s="17" t="str">
        <f>IFERROR(IF(D106&lt;&gt;"",IF(MOD(D106,7)=1,(D105/7)+1,""),""),"")</f>
        <v/>
      </c>
      <c r="D106" s="17" t="s">
        <v>61</v>
      </c>
      <c r="E106" s="15" t="str">
        <f>IFERROR(IF(I105&gt;0,#REF!*ActivityFactor+IF(WeightGoal="Maintain",0,IF(WeightGoal="Decrease",-500,IF(WeightGoal="Increase",500))),""),"")</f>
        <v/>
      </c>
      <c r="F106" s="15" t="str">
        <f>IFERROR(#REF!*(ActivityFactor),"")</f>
        <v/>
      </c>
      <c r="G106" s="14" t="str">
        <f>IFERROR(IF(WeightGoal="Increase",E106-F106,F106-E106),"")</f>
        <v/>
      </c>
      <c r="H106" s="14" t="str">
        <f>IFERROR(H105-G106,"")</f>
        <v/>
      </c>
      <c r="I106" s="13" t="str">
        <f>IFERROR(IF(Standard,H106/CalsPerPound,H106/CalsPerPound/2.2),"")</f>
        <v/>
      </c>
      <c r="J106" s="12" t="str">
        <f>IFERROR(WeightToLoseGain-I106,"")</f>
        <v/>
      </c>
      <c r="K106" s="19" t="str">
        <f>IFERROR(IF(B105&lt;&gt;"",J106/(WeightToLoseGain),""),"")</f>
        <v/>
      </c>
      <c r="L106" s="16" t="str">
        <f>IFERROR(IF($D106&lt;&gt;"",L105-(G105/CalsPerPound),""),"")</f>
        <v/>
      </c>
    </row>
    <row r="107" spans="2:12" ht="30" customHeight="1" x14ac:dyDescent="0.35">
      <c r="B107" s="18">
        <v>44825</v>
      </c>
      <c r="C107" s="17" t="str">
        <f>IFERROR(IF(D107&lt;&gt;"",IF(MOD(D107,7)=1,(D106/7)+1,""),""),"")</f>
        <v/>
      </c>
      <c r="D107" s="17" t="s">
        <v>62</v>
      </c>
      <c r="E107" s="15" t="str">
        <f>IFERROR(IF(I106&gt;0,#REF!*ActivityFactor+IF(WeightGoal="Maintain",0,IF(WeightGoal="Decrease",-500,IF(WeightGoal="Increase",500))),""),"")</f>
        <v/>
      </c>
      <c r="F107" s="15" t="str">
        <f>IFERROR(#REF!*(ActivityFactor),"")</f>
        <v/>
      </c>
      <c r="G107" s="14" t="str">
        <f>IFERROR(IF(WeightGoal="Increase",E107-F107,F107-E107),"")</f>
        <v/>
      </c>
      <c r="H107" s="14" t="str">
        <f>IFERROR(H106-G107,"")</f>
        <v/>
      </c>
      <c r="I107" s="13" t="str">
        <f>IFERROR(IF(Standard,H107/CalsPerPound,H107/CalsPerPound/2.2),"")</f>
        <v/>
      </c>
      <c r="J107" s="12" t="str">
        <f>IFERROR(WeightToLoseGain-I107,"")</f>
        <v/>
      </c>
      <c r="K107" s="19" t="str">
        <f>IFERROR(IF(B106&lt;&gt;"",J107/(WeightToLoseGain),""),"")</f>
        <v/>
      </c>
      <c r="L107" s="16" t="str">
        <f>IFERROR(IF($D107&lt;&gt;"",L106-(G106/CalsPerPound),""),"")</f>
        <v/>
      </c>
    </row>
    <row r="108" spans="2:12" ht="30" customHeight="1" x14ac:dyDescent="0.35">
      <c r="B108" s="18">
        <v>44826</v>
      </c>
      <c r="C108" s="17" t="str">
        <f>IFERROR(IF(D108&lt;&gt;"",IF(MOD(D108,7)=1,(D107/7)+1,""),""),"")</f>
        <v/>
      </c>
      <c r="D108" s="17" t="s">
        <v>63</v>
      </c>
      <c r="E108" s="15" t="str">
        <f>IFERROR(IF(I107&gt;0,#REF!*ActivityFactor+IF(WeightGoal="Maintain",0,IF(WeightGoal="Decrease",-500,IF(WeightGoal="Increase",500))),""),"")</f>
        <v/>
      </c>
      <c r="F108" s="15" t="str">
        <f>IFERROR(#REF!*(ActivityFactor),"")</f>
        <v/>
      </c>
      <c r="G108" s="14" t="str">
        <f>IFERROR(IF(WeightGoal="Increase",E108-F108,F108-E108),"")</f>
        <v/>
      </c>
      <c r="H108" s="14" t="str">
        <f>IFERROR(H107-G108,"")</f>
        <v/>
      </c>
      <c r="I108" s="13" t="str">
        <f>IFERROR(IF(Standard,H108/CalsPerPound,H108/CalsPerPound/2.2),"")</f>
        <v/>
      </c>
      <c r="J108" s="12" t="str">
        <f>IFERROR(WeightToLoseGain-I108,"")</f>
        <v/>
      </c>
      <c r="K108" s="19" t="str">
        <f>IFERROR(IF(B107&lt;&gt;"",J108/(WeightToLoseGain),""),"")</f>
        <v/>
      </c>
      <c r="L108" s="16" t="str">
        <f>IFERROR(IF($D108&lt;&gt;"",L107-(G107/CalsPerPound),""),"")</f>
        <v/>
      </c>
    </row>
    <row r="109" spans="2:12" ht="30" customHeight="1" x14ac:dyDescent="0.35">
      <c r="B109" s="18">
        <v>44827</v>
      </c>
      <c r="C109" s="17" t="str">
        <f>IFERROR(IF(D109&lt;&gt;"",IF(MOD(D109,7)=1,(D108/7)+1,""),""),"")</f>
        <v/>
      </c>
      <c r="D109" s="17" t="s">
        <v>64</v>
      </c>
      <c r="E109" s="15" t="str">
        <f>IFERROR(IF(I108&gt;0,#REF!*ActivityFactor+IF(WeightGoal="Maintain",0,IF(WeightGoal="Decrease",-500,IF(WeightGoal="Increase",500))),""),"")</f>
        <v/>
      </c>
      <c r="F109" s="15" t="str">
        <f>IFERROR(#REF!*(ActivityFactor),"")</f>
        <v/>
      </c>
      <c r="G109" s="14" t="str">
        <f>IFERROR(IF(WeightGoal="Increase",E109-F109,F109-E109),"")</f>
        <v/>
      </c>
      <c r="H109" s="14" t="str">
        <f>IFERROR(H108-G109,"")</f>
        <v/>
      </c>
      <c r="I109" s="13" t="str">
        <f>IFERROR(IF(Standard,H109/CalsPerPound,H109/CalsPerPound/2.2),"")</f>
        <v/>
      </c>
      <c r="J109" s="12" t="str">
        <f>IFERROR(WeightToLoseGain-I109,"")</f>
        <v/>
      </c>
      <c r="K109" s="19" t="str">
        <f>IFERROR(IF(B108&lt;&gt;"",J109/(WeightToLoseGain),""),"")</f>
        <v/>
      </c>
      <c r="L109" s="16" t="str">
        <f>IFERROR(IF($D109&lt;&gt;"",L108-(G108/CalsPerPound),""),"")</f>
        <v/>
      </c>
    </row>
    <row r="110" spans="2:12" ht="30" customHeight="1" x14ac:dyDescent="0.35">
      <c r="B110" s="18">
        <v>44828</v>
      </c>
      <c r="C110" s="17" t="str">
        <f>IFERROR(IF(D110&lt;&gt;"",IF(MOD(D110,7)=1,(D109/7)+1,""),""),"")</f>
        <v/>
      </c>
      <c r="D110" s="17" t="s">
        <v>65</v>
      </c>
      <c r="E110" s="15" t="str">
        <f>IFERROR(IF(I109&gt;0,#REF!*ActivityFactor+IF(WeightGoal="Maintain",0,IF(WeightGoal="Decrease",-500,IF(WeightGoal="Increase",500))),""),"")</f>
        <v/>
      </c>
      <c r="F110" s="15" t="str">
        <f>IFERROR(#REF!*(ActivityFactor),"")</f>
        <v/>
      </c>
      <c r="G110" s="14" t="str">
        <f>IFERROR(IF(WeightGoal="Increase",E110-F110,F110-E110),"")</f>
        <v/>
      </c>
      <c r="H110" s="14" t="str">
        <f>IFERROR(H109-G110,"")</f>
        <v/>
      </c>
      <c r="I110" s="13" t="str">
        <f>IFERROR(IF(Standard,H110/CalsPerPound,H110/CalsPerPound/2.2),"")</f>
        <v/>
      </c>
      <c r="J110" s="12" t="str">
        <f>IFERROR(WeightToLoseGain-I110,"")</f>
        <v/>
      </c>
      <c r="K110" s="19" t="str">
        <f>IFERROR(IF(B109&lt;&gt;"",J110/(WeightToLoseGain),""),"")</f>
        <v/>
      </c>
      <c r="L110" s="16" t="str">
        <f>IFERROR(IF($D110&lt;&gt;"",L109-(G109/CalsPerPound),""),"")</f>
        <v/>
      </c>
    </row>
    <row r="111" spans="2:12" ht="30" customHeight="1" x14ac:dyDescent="0.35">
      <c r="B111" s="18">
        <v>44829</v>
      </c>
      <c r="C111" s="17" t="str">
        <f>IFERROR(IF(D111&lt;&gt;"",IF(MOD(D111,7)=1,(D110/7)+1,""),""),"")</f>
        <v/>
      </c>
      <c r="D111" s="17" t="s">
        <v>66</v>
      </c>
      <c r="E111" s="15" t="str">
        <f>IFERROR(IF(I110&gt;0,#REF!*ActivityFactor+IF(WeightGoal="Maintain",0,IF(WeightGoal="Decrease",-500,IF(WeightGoal="Increase",500))),""),"")</f>
        <v/>
      </c>
      <c r="F111" s="15" t="str">
        <f>IFERROR(#REF!*(ActivityFactor),"")</f>
        <v/>
      </c>
      <c r="G111" s="14" t="str">
        <f>IFERROR(IF(WeightGoal="Increase",E111-F111,F111-E111),"")</f>
        <v/>
      </c>
      <c r="H111" s="14" t="str">
        <f>IFERROR(H110-G111,"")</f>
        <v/>
      </c>
      <c r="I111" s="13" t="str">
        <f>IFERROR(IF(Standard,H111/CalsPerPound,H111/CalsPerPound/2.2),"")</f>
        <v/>
      </c>
      <c r="J111" s="12" t="str">
        <f>IFERROR(WeightToLoseGain-I111,"")</f>
        <v/>
      </c>
      <c r="K111" s="19" t="str">
        <f>IFERROR(IF(B110&lt;&gt;"",J111/(WeightToLoseGain),""),"")</f>
        <v/>
      </c>
      <c r="L111" s="16" t="str">
        <f>IFERROR(IF($D111&lt;&gt;"",L110-(G110/CalsPerPound),""),"")</f>
        <v/>
      </c>
    </row>
    <row r="112" spans="2:12" ht="30" customHeight="1" x14ac:dyDescent="0.35">
      <c r="B112" s="18">
        <v>44830</v>
      </c>
      <c r="C112" s="17" t="str">
        <f>IFERROR(IF(D112&lt;&gt;"",IF(MOD(D112,7)=1,(D111/7)+1,""),""),"")</f>
        <v/>
      </c>
      <c r="D112" s="17" t="s">
        <v>60</v>
      </c>
      <c r="E112" s="15" t="str">
        <f>IFERROR(IF(I111&gt;0,#REF!*ActivityFactor+IF(WeightGoal="Maintain",0,IF(WeightGoal="Decrease",-500,IF(WeightGoal="Increase",500))),""),"")</f>
        <v/>
      </c>
      <c r="F112" s="15" t="str">
        <f>IFERROR(#REF!*(ActivityFactor),"")</f>
        <v/>
      </c>
      <c r="G112" s="14" t="str">
        <f>IFERROR(IF(WeightGoal="Increase",E112-F112,F112-E112),"")</f>
        <v/>
      </c>
      <c r="H112" s="14" t="str">
        <f>IFERROR(H111-G112,"")</f>
        <v/>
      </c>
      <c r="I112" s="13" t="str">
        <f>IFERROR(IF(Standard,H112/CalsPerPound,H112/CalsPerPound/2.2),"")</f>
        <v/>
      </c>
      <c r="J112" s="12" t="str">
        <f>IFERROR(WeightToLoseGain-I112,"")</f>
        <v/>
      </c>
      <c r="K112" s="19" t="str">
        <f>IFERROR(IF(B111&lt;&gt;"",J112/(WeightToLoseGain),""),"")</f>
        <v/>
      </c>
      <c r="L112" s="16" t="str">
        <f>IFERROR(IF($D112&lt;&gt;"",L111-(G111/CalsPerPound),""),"")</f>
        <v/>
      </c>
    </row>
    <row r="113" spans="2:12" ht="30" customHeight="1" x14ac:dyDescent="0.35">
      <c r="B113" s="18">
        <v>44831</v>
      </c>
      <c r="C113" s="17" t="str">
        <f>IFERROR(IF(D113&lt;&gt;"",IF(MOD(D113,7)=1,(D112/7)+1,""),""),"")</f>
        <v/>
      </c>
      <c r="D113" s="17" t="s">
        <v>61</v>
      </c>
      <c r="E113" s="15" t="str">
        <f>IFERROR(IF(I112&gt;0,#REF!*ActivityFactor+IF(WeightGoal="Maintain",0,IF(WeightGoal="Decrease",-500,IF(WeightGoal="Increase",500))),""),"")</f>
        <v/>
      </c>
      <c r="F113" s="15" t="str">
        <f>IFERROR(#REF!*(ActivityFactor),"")</f>
        <v/>
      </c>
      <c r="G113" s="14" t="str">
        <f>IFERROR(IF(WeightGoal="Increase",E113-F113,F113-E113),"")</f>
        <v/>
      </c>
      <c r="H113" s="14" t="str">
        <f>IFERROR(H112-G113,"")</f>
        <v/>
      </c>
      <c r="I113" s="13" t="str">
        <f>IFERROR(IF(Standard,H113/CalsPerPound,H113/CalsPerPound/2.2),"")</f>
        <v/>
      </c>
      <c r="J113" s="12" t="str">
        <f>IFERROR(WeightToLoseGain-I113,"")</f>
        <v/>
      </c>
      <c r="K113" s="19" t="str">
        <f>IFERROR(IF(B112&lt;&gt;"",J113/(WeightToLoseGain),""),"")</f>
        <v/>
      </c>
      <c r="L113" s="16" t="str">
        <f>IFERROR(IF($D113&lt;&gt;"",L112-(G112/CalsPerPound),""),"")</f>
        <v/>
      </c>
    </row>
    <row r="114" spans="2:12" ht="30" customHeight="1" x14ac:dyDescent="0.35">
      <c r="B114" s="18">
        <v>44832</v>
      </c>
      <c r="C114" s="17" t="str">
        <f>IFERROR(IF(D114&lt;&gt;"",IF(MOD(D114,7)=1,(D113/7)+1,""),""),"")</f>
        <v/>
      </c>
      <c r="D114" s="17" t="s">
        <v>62</v>
      </c>
      <c r="E114" s="15" t="str">
        <f>IFERROR(IF(I113&gt;0,#REF!*ActivityFactor+IF(WeightGoal="Maintain",0,IF(WeightGoal="Decrease",-500,IF(WeightGoal="Increase",500))),""),"")</f>
        <v/>
      </c>
      <c r="F114" s="15" t="str">
        <f>IFERROR(#REF!*(ActivityFactor),"")</f>
        <v/>
      </c>
      <c r="G114" s="14" t="str">
        <f>IFERROR(IF(WeightGoal="Increase",E114-F114,F114-E114),"")</f>
        <v/>
      </c>
      <c r="H114" s="14" t="str">
        <f>IFERROR(H113-G114,"")</f>
        <v/>
      </c>
      <c r="I114" s="13" t="str">
        <f>IFERROR(IF(Standard,H114/CalsPerPound,H114/CalsPerPound/2.2),"")</f>
        <v/>
      </c>
      <c r="J114" s="12" t="str">
        <f>IFERROR(WeightToLoseGain-I114,"")</f>
        <v/>
      </c>
      <c r="K114" s="19" t="str">
        <f>IFERROR(IF(B113&lt;&gt;"",J114/(WeightToLoseGain),""),"")</f>
        <v/>
      </c>
      <c r="L114" s="16" t="str">
        <f>IFERROR(IF($D114&lt;&gt;"",L113-(G113/CalsPerPound),""),"")</f>
        <v/>
      </c>
    </row>
    <row r="115" spans="2:12" ht="30" customHeight="1" x14ac:dyDescent="0.35">
      <c r="B115" s="18">
        <v>44833</v>
      </c>
      <c r="C115" s="17" t="str">
        <f>IFERROR(IF(D115&lt;&gt;"",IF(MOD(D115,7)=1,(D114/7)+1,""),""),"")</f>
        <v/>
      </c>
      <c r="D115" s="17" t="s">
        <v>63</v>
      </c>
      <c r="E115" s="15" t="str">
        <f>IFERROR(IF(I114&gt;0,#REF!*ActivityFactor+IF(WeightGoal="Maintain",0,IF(WeightGoal="Decrease",-500,IF(WeightGoal="Increase",500))),""),"")</f>
        <v/>
      </c>
      <c r="F115" s="15" t="str">
        <f>IFERROR(#REF!*(ActivityFactor),"")</f>
        <v/>
      </c>
      <c r="G115" s="14" t="str">
        <f>IFERROR(IF(WeightGoal="Increase",E115-F115,F115-E115),"")</f>
        <v/>
      </c>
      <c r="H115" s="14" t="str">
        <f>IFERROR(H114-G115,"")</f>
        <v/>
      </c>
      <c r="I115" s="13" t="str">
        <f>IFERROR(IF(Standard,H115/CalsPerPound,H115/CalsPerPound/2.2),"")</f>
        <v/>
      </c>
      <c r="J115" s="12" t="str">
        <f>IFERROR(WeightToLoseGain-I115,"")</f>
        <v/>
      </c>
      <c r="K115" s="19" t="str">
        <f>IFERROR(IF(B114&lt;&gt;"",J115/(WeightToLoseGain),""),"")</f>
        <v/>
      </c>
      <c r="L115" s="16" t="str">
        <f>IFERROR(IF($D115&lt;&gt;"",L114-(G114/CalsPerPound),""),"")</f>
        <v/>
      </c>
    </row>
    <row r="116" spans="2:12" ht="30" customHeight="1" x14ac:dyDescent="0.35">
      <c r="B116" s="18">
        <v>44834</v>
      </c>
      <c r="C116" s="17" t="str">
        <f>IFERROR(IF(D116&lt;&gt;"",IF(MOD(D116,7)=1,(D115/7)+1,""),""),"")</f>
        <v/>
      </c>
      <c r="D116" s="17" t="s">
        <v>64</v>
      </c>
      <c r="E116" s="15" t="str">
        <f>IFERROR(IF(I115&gt;0,#REF!*ActivityFactor+IF(WeightGoal="Maintain",0,IF(WeightGoal="Decrease",-500,IF(WeightGoal="Increase",500))),""),"")</f>
        <v/>
      </c>
      <c r="F116" s="15" t="str">
        <f>IFERROR(#REF!*(ActivityFactor),"")</f>
        <v/>
      </c>
      <c r="G116" s="14" t="str">
        <f>IFERROR(IF(WeightGoal="Increase",E116-F116,F116-E116),"")</f>
        <v/>
      </c>
      <c r="H116" s="14" t="str">
        <f>IFERROR(H115-G116,"")</f>
        <v/>
      </c>
      <c r="I116" s="13" t="str">
        <f>IFERROR(IF(Standard,H116/CalsPerPound,H116/CalsPerPound/2.2),"")</f>
        <v/>
      </c>
      <c r="J116" s="12" t="str">
        <f>IFERROR(WeightToLoseGain-I116,"")</f>
        <v/>
      </c>
      <c r="K116" s="19" t="str">
        <f>IFERROR(IF(B115&lt;&gt;"",J116/(WeightToLoseGain),""),"")</f>
        <v/>
      </c>
      <c r="L116" s="16" t="str">
        <f>IFERROR(IF($D116&lt;&gt;"",L115-(G115/CalsPerPound),""),"")</f>
        <v/>
      </c>
    </row>
    <row r="117" spans="2:12" ht="30" customHeight="1" x14ac:dyDescent="0.35">
      <c r="B117" s="18">
        <v>44835</v>
      </c>
      <c r="C117" s="17" t="str">
        <f>IFERROR(IF(D117&lt;&gt;"",IF(MOD(D117,7)=1,(D116/7)+1,""),""),"")</f>
        <v/>
      </c>
      <c r="D117" s="17" t="s">
        <v>65</v>
      </c>
      <c r="E117" s="15" t="str">
        <f>IFERROR(IF(I116&gt;0,#REF!*ActivityFactor+IF(WeightGoal="Maintain",0,IF(WeightGoal="Decrease",-500,IF(WeightGoal="Increase",500))),""),"")</f>
        <v/>
      </c>
      <c r="F117" s="15" t="str">
        <f>IFERROR(#REF!*(ActivityFactor),"")</f>
        <v/>
      </c>
      <c r="G117" s="14" t="str">
        <f>IFERROR(IF(WeightGoal="Increase",E117-F117,F117-E117),"")</f>
        <v/>
      </c>
      <c r="H117" s="14" t="str">
        <f>IFERROR(H116-G117,"")</f>
        <v/>
      </c>
      <c r="I117" s="13" t="str">
        <f>IFERROR(IF(Standard,H117/CalsPerPound,H117/CalsPerPound/2.2),"")</f>
        <v/>
      </c>
      <c r="J117" s="12" t="str">
        <f>IFERROR(WeightToLoseGain-I117,"")</f>
        <v/>
      </c>
      <c r="K117" s="19" t="str">
        <f>IFERROR(IF(B116&lt;&gt;"",J117/(WeightToLoseGain),""),"")</f>
        <v/>
      </c>
      <c r="L117" s="16" t="str">
        <f>IFERROR(IF($D117&lt;&gt;"",L116-(G116/CalsPerPound),""),"")</f>
        <v/>
      </c>
    </row>
    <row r="118" spans="2:12" ht="30" customHeight="1" x14ac:dyDescent="0.35">
      <c r="B118" s="18">
        <v>44836</v>
      </c>
      <c r="C118" s="17" t="str">
        <f>IFERROR(IF(D118&lt;&gt;"",IF(MOD(D118,7)=1,(D117/7)+1,""),""),"")</f>
        <v/>
      </c>
      <c r="D118" s="17" t="s">
        <v>66</v>
      </c>
      <c r="E118" s="15" t="str">
        <f>IFERROR(IF(I117&gt;0,#REF!*ActivityFactor+IF(WeightGoal="Maintain",0,IF(WeightGoal="Decrease",-500,IF(WeightGoal="Increase",500))),""),"")</f>
        <v/>
      </c>
      <c r="F118" s="15" t="str">
        <f>IFERROR(#REF!*(ActivityFactor),"")</f>
        <v/>
      </c>
      <c r="G118" s="14" t="str">
        <f>IFERROR(IF(WeightGoal="Increase",E118-F118,F118-E118),"")</f>
        <v/>
      </c>
      <c r="H118" s="14" t="str">
        <f>IFERROR(H117-G118,"")</f>
        <v/>
      </c>
      <c r="I118" s="13" t="str">
        <f>IFERROR(IF(Standard,H118/CalsPerPound,H118/CalsPerPound/2.2),"")</f>
        <v/>
      </c>
      <c r="J118" s="12" t="str">
        <f>IFERROR(WeightToLoseGain-I118,"")</f>
        <v/>
      </c>
      <c r="K118" s="19" t="str">
        <f>IFERROR(IF(B117&lt;&gt;"",J118/(WeightToLoseGain),""),"")</f>
        <v/>
      </c>
      <c r="L118" s="16" t="str">
        <f>IFERROR(IF($D118&lt;&gt;"",L117-(G117/CalsPerPound),""),"")</f>
        <v/>
      </c>
    </row>
    <row r="119" spans="2:12" ht="30" customHeight="1" x14ac:dyDescent="0.35">
      <c r="B119" s="18">
        <v>44837</v>
      </c>
      <c r="C119" s="17" t="str">
        <f>IFERROR(IF(D119&lt;&gt;"",IF(MOD(D119,7)=1,(D118/7)+1,""),""),"")</f>
        <v/>
      </c>
      <c r="D119" s="17" t="s">
        <v>60</v>
      </c>
      <c r="E119" s="15" t="str">
        <f>IFERROR(IF(I118&gt;0,#REF!*ActivityFactor+IF(WeightGoal="Maintain",0,IF(WeightGoal="Decrease",-500,IF(WeightGoal="Increase",500))),""),"")</f>
        <v/>
      </c>
      <c r="F119" s="15" t="str">
        <f>IFERROR(#REF!*(ActivityFactor),"")</f>
        <v/>
      </c>
      <c r="G119" s="14" t="str">
        <f>IFERROR(IF(WeightGoal="Increase",E119-F119,F119-E119),"")</f>
        <v/>
      </c>
      <c r="H119" s="14" t="str">
        <f>IFERROR(H118-G119,"")</f>
        <v/>
      </c>
      <c r="I119" s="13" t="str">
        <f>IFERROR(IF(Standard,H119/CalsPerPound,H119/CalsPerPound/2.2),"")</f>
        <v/>
      </c>
      <c r="J119" s="12" t="str">
        <f>IFERROR(WeightToLoseGain-I119,"")</f>
        <v/>
      </c>
      <c r="K119" s="19" t="str">
        <f>IFERROR(IF(B118&lt;&gt;"",J119/(WeightToLoseGain),""),"")</f>
        <v/>
      </c>
      <c r="L119" s="16" t="str">
        <f>IFERROR(IF($D119&lt;&gt;"",L118-(G118/CalsPerPound),""),"")</f>
        <v/>
      </c>
    </row>
    <row r="120" spans="2:12" ht="30" customHeight="1" x14ac:dyDescent="0.35">
      <c r="B120" s="18">
        <v>44838</v>
      </c>
      <c r="C120" s="17" t="str">
        <f>IFERROR(IF(D120&lt;&gt;"",IF(MOD(D120,7)=1,(D119/7)+1,""),""),"")</f>
        <v/>
      </c>
      <c r="D120" s="17" t="s">
        <v>61</v>
      </c>
      <c r="E120" s="15" t="str">
        <f>IFERROR(IF(I119&gt;0,#REF!*ActivityFactor+IF(WeightGoal="Maintain",0,IF(WeightGoal="Decrease",-500,IF(WeightGoal="Increase",500))),""),"")</f>
        <v/>
      </c>
      <c r="F120" s="15" t="str">
        <f>IFERROR(#REF!*(ActivityFactor),"")</f>
        <v/>
      </c>
      <c r="G120" s="14" t="str">
        <f>IFERROR(IF(WeightGoal="Increase",E120-F120,F120-E120),"")</f>
        <v/>
      </c>
      <c r="H120" s="14" t="str">
        <f>IFERROR(H119-G120,"")</f>
        <v/>
      </c>
      <c r="I120" s="13" t="str">
        <f>IFERROR(IF(Standard,H120/CalsPerPound,H120/CalsPerPound/2.2),"")</f>
        <v/>
      </c>
      <c r="J120" s="12" t="str">
        <f>IFERROR(WeightToLoseGain-I120,"")</f>
        <v/>
      </c>
      <c r="K120" s="19" t="str">
        <f>IFERROR(IF(B119&lt;&gt;"",J120/(WeightToLoseGain),""),"")</f>
        <v/>
      </c>
      <c r="L120" s="16" t="str">
        <f>IFERROR(IF($D120&lt;&gt;"",L119-(G119/CalsPerPound),""),"")</f>
        <v/>
      </c>
    </row>
    <row r="121" spans="2:12" ht="30" customHeight="1" x14ac:dyDescent="0.35">
      <c r="B121" s="18">
        <v>44839</v>
      </c>
      <c r="C121" s="17" t="str">
        <f>IFERROR(IF(D121&lt;&gt;"",IF(MOD(D121,7)=1,(D120/7)+1,""),""),"")</f>
        <v/>
      </c>
      <c r="D121" s="17" t="s">
        <v>62</v>
      </c>
      <c r="E121" s="15" t="str">
        <f>IFERROR(IF(I120&gt;0,#REF!*ActivityFactor+IF(WeightGoal="Maintain",0,IF(WeightGoal="Decrease",-500,IF(WeightGoal="Increase",500))),""),"")</f>
        <v/>
      </c>
      <c r="F121" s="15" t="str">
        <f>IFERROR(#REF!*(ActivityFactor),"")</f>
        <v/>
      </c>
      <c r="G121" s="14" t="str">
        <f>IFERROR(IF(WeightGoal="Increase",E121-F121,F121-E121),"")</f>
        <v/>
      </c>
      <c r="H121" s="14" t="str">
        <f>IFERROR(H120-G121,"")</f>
        <v/>
      </c>
      <c r="I121" s="13" t="str">
        <f>IFERROR(IF(Standard,H121/CalsPerPound,H121/CalsPerPound/2.2),"")</f>
        <v/>
      </c>
      <c r="J121" s="12" t="str">
        <f>IFERROR(WeightToLoseGain-I121,"")</f>
        <v/>
      </c>
      <c r="K121" s="19" t="str">
        <f>IFERROR(IF(B120&lt;&gt;"",J121/(WeightToLoseGain),""),"")</f>
        <v/>
      </c>
      <c r="L121" s="16" t="str">
        <f>IFERROR(IF($D121&lt;&gt;"",L120-(G120/CalsPerPound),""),"")</f>
        <v/>
      </c>
    </row>
    <row r="122" spans="2:12" ht="30" customHeight="1" x14ac:dyDescent="0.35">
      <c r="B122" s="18">
        <v>44840</v>
      </c>
      <c r="C122" s="17" t="str">
        <f>IFERROR(IF(D122&lt;&gt;"",IF(MOD(D122,7)=1,(D121/7)+1,""),""),"")</f>
        <v/>
      </c>
      <c r="D122" s="17" t="s">
        <v>63</v>
      </c>
      <c r="E122" s="15" t="str">
        <f>IFERROR(IF(I121&gt;0,#REF!*ActivityFactor+IF(WeightGoal="Maintain",0,IF(WeightGoal="Decrease",-500,IF(WeightGoal="Increase",500))),""),"")</f>
        <v/>
      </c>
      <c r="F122" s="15" t="str">
        <f>IFERROR(#REF!*(ActivityFactor),"")</f>
        <v/>
      </c>
      <c r="G122" s="14" t="str">
        <f>IFERROR(IF(WeightGoal="Increase",E122-F122,F122-E122),"")</f>
        <v/>
      </c>
      <c r="H122" s="14" t="str">
        <f>IFERROR(H121-G122,"")</f>
        <v/>
      </c>
      <c r="I122" s="13" t="str">
        <f>IFERROR(IF(Standard,H122/CalsPerPound,H122/CalsPerPound/2.2),"")</f>
        <v/>
      </c>
      <c r="J122" s="12" t="str">
        <f>IFERROR(WeightToLoseGain-I122,"")</f>
        <v/>
      </c>
      <c r="K122" s="19" t="str">
        <f>IFERROR(IF(B121&lt;&gt;"",J122/(WeightToLoseGain),""),"")</f>
        <v/>
      </c>
      <c r="L122" s="16" t="str">
        <f>IFERROR(IF($D122&lt;&gt;"",L121-(G121/CalsPerPound),""),"")</f>
        <v/>
      </c>
    </row>
    <row r="123" spans="2:12" ht="30" customHeight="1" x14ac:dyDescent="0.35">
      <c r="B123" s="18">
        <v>44841</v>
      </c>
      <c r="C123" s="17" t="str">
        <f>IFERROR(IF(D123&lt;&gt;"",IF(MOD(D123,7)=1,(D122/7)+1,""),""),"")</f>
        <v/>
      </c>
      <c r="D123" s="17" t="s">
        <v>64</v>
      </c>
      <c r="E123" s="15" t="str">
        <f>IFERROR(IF(I122&gt;0,#REF!*ActivityFactor+IF(WeightGoal="Maintain",0,IF(WeightGoal="Decrease",-500,IF(WeightGoal="Increase",500))),""),"")</f>
        <v/>
      </c>
      <c r="F123" s="15" t="str">
        <f>IFERROR(#REF!*(ActivityFactor),"")</f>
        <v/>
      </c>
      <c r="G123" s="14" t="str">
        <f>IFERROR(IF(WeightGoal="Increase",E123-F123,F123-E123),"")</f>
        <v/>
      </c>
      <c r="H123" s="14" t="str">
        <f>IFERROR(H122-G123,"")</f>
        <v/>
      </c>
      <c r="I123" s="13" t="str">
        <f>IFERROR(IF(Standard,H123/CalsPerPound,H123/CalsPerPound/2.2),"")</f>
        <v/>
      </c>
      <c r="J123" s="12" t="str">
        <f>IFERROR(WeightToLoseGain-I123,"")</f>
        <v/>
      </c>
      <c r="K123" s="19" t="str">
        <f>IFERROR(IF(B122&lt;&gt;"",J123/(WeightToLoseGain),""),"")</f>
        <v/>
      </c>
      <c r="L123" s="16" t="str">
        <f>IFERROR(IF($D123&lt;&gt;"",L122-(G122/CalsPerPound),""),"")</f>
        <v/>
      </c>
    </row>
    <row r="124" spans="2:12" ht="30" customHeight="1" x14ac:dyDescent="0.35">
      <c r="B124" s="18">
        <f>IFERROR(IF(I123&gt;0,B123+1,""),"")</f>
        <v>44842</v>
      </c>
      <c r="C124" s="17" t="str">
        <f>IFERROR(IF(D124&lt;&gt;"",IF(MOD(D124,7)=1,(D123/7)+1,""),""),"")</f>
        <v/>
      </c>
      <c r="D124" s="17" t="s">
        <v>65</v>
      </c>
      <c r="E124" s="15" t="str">
        <f>IFERROR(IF(I123&gt;0,#REF!*ActivityFactor+IF(WeightGoal="Maintain",0,IF(WeightGoal="Decrease",-500,IF(WeightGoal="Increase",500))),""),"")</f>
        <v/>
      </c>
      <c r="F124" s="15" t="str">
        <f>IFERROR(#REF!*(ActivityFactor),"")</f>
        <v/>
      </c>
      <c r="G124" s="14" t="str">
        <f>IFERROR(IF(WeightGoal="Increase",E124-F124,F124-E124),"")</f>
        <v/>
      </c>
      <c r="H124" s="14" t="str">
        <f>IFERROR(H123-G124,"")</f>
        <v/>
      </c>
      <c r="I124" s="13" t="str">
        <f>IFERROR(IF(Standard,H124/CalsPerPound,H124/CalsPerPound/2.2),"")</f>
        <v/>
      </c>
      <c r="J124" s="12" t="str">
        <f>IFERROR(WeightToLoseGain-I124,"")</f>
        <v/>
      </c>
      <c r="K124" s="19" t="str">
        <f>IFERROR(IF(B123&lt;&gt;"",J124/(WeightToLoseGain),""),"")</f>
        <v/>
      </c>
      <c r="L124" s="16" t="str">
        <f>IFERROR(IF($D124&lt;&gt;"",L123-(G123/CalsPerPound),""),"")</f>
        <v/>
      </c>
    </row>
    <row r="125" spans="2:12" ht="30" customHeight="1" x14ac:dyDescent="0.35">
      <c r="B125" s="18">
        <f>IFERROR(IF(I124&gt;0,B124+1,""),"")</f>
        <v>44843</v>
      </c>
      <c r="C125" s="17" t="str">
        <f>IFERROR(IF(D125&lt;&gt;"",IF(MOD(D125,7)=1,(D124/7)+1,""),""),"")</f>
        <v/>
      </c>
      <c r="D125" s="17" t="s">
        <v>66</v>
      </c>
      <c r="E125" s="15" t="str">
        <f>IFERROR(IF(I124&gt;0,#REF!*ActivityFactor+IF(WeightGoal="Maintain",0,IF(WeightGoal="Decrease",-500,IF(WeightGoal="Increase",500))),""),"")</f>
        <v/>
      </c>
      <c r="F125" s="15" t="str">
        <f>IFERROR(#REF!*(ActivityFactor),"")</f>
        <v/>
      </c>
      <c r="G125" s="14" t="str">
        <f>IFERROR(IF(WeightGoal="Increase",E125-F125,F125-E125),"")</f>
        <v/>
      </c>
      <c r="H125" s="14" t="str">
        <f>IFERROR(H124-G125,"")</f>
        <v/>
      </c>
      <c r="I125" s="13" t="str">
        <f>IFERROR(IF(Standard,H125/CalsPerPound,H125/CalsPerPound/2.2),"")</f>
        <v/>
      </c>
      <c r="J125" s="12" t="str">
        <f>IFERROR(WeightToLoseGain-I125,"")</f>
        <v/>
      </c>
      <c r="K125" s="19" t="str">
        <f>IFERROR(IF(B124&lt;&gt;"",J125/(WeightToLoseGain),""),"")</f>
        <v/>
      </c>
      <c r="L125" s="16" t="str">
        <f>IFERROR(IF($D125&lt;&gt;"",L124-(G124/CalsPerPound),""),"")</f>
        <v/>
      </c>
    </row>
    <row r="126" spans="2:12" ht="30" hidden="1" customHeight="1" x14ac:dyDescent="0.35">
      <c r="B126" s="18">
        <f>IFERROR(IF(I125&gt;0,B125+1,""),"")</f>
        <v>44844</v>
      </c>
      <c r="C126" s="17" t="str">
        <f>IFERROR(IF(D126&lt;&gt;"",IF(MOD(D126,7)=1,(D125/7)+1,""),""),"")</f>
        <v/>
      </c>
      <c r="D126" s="17" t="str">
        <f>IFERROR(IF(I125&gt;0,D125+1,""),"")</f>
        <v/>
      </c>
      <c r="E126" s="15" t="str">
        <f>IFERROR(IF(I125&gt;0,#REF!*ActivityFactor+IF(WeightGoal="Maintain",0,IF(WeightGoal="Decrease",-500,IF(WeightGoal="Increase",500))),""),"")</f>
        <v/>
      </c>
      <c r="F126" s="15" t="str">
        <f>IFERROR(#REF!*(ActivityFactor),"")</f>
        <v/>
      </c>
      <c r="G126" s="14" t="str">
        <f>IFERROR(IF(WeightGoal="Increase",E126-F126,F126-E126),"")</f>
        <v/>
      </c>
      <c r="H126" s="14" t="str">
        <f>IFERROR(H125-G126,"")</f>
        <v/>
      </c>
      <c r="I126" s="13" t="str">
        <f>IFERROR(IF(Standard,H126/CalsPerPound,H126/CalsPerPound/2.2),"")</f>
        <v/>
      </c>
      <c r="J126" s="12" t="str">
        <f>IFERROR(WeightToLoseGain-I126,"")</f>
        <v/>
      </c>
      <c r="K126" s="19" t="str">
        <f>IFERROR(IF(B125&lt;&gt;"",J126/(WeightToLoseGain),""),"")</f>
        <v/>
      </c>
      <c r="L126" s="16" t="str">
        <f>IFERROR(IF($D126&lt;&gt;"",L125-(G125/CalsPerPound),""),"")</f>
        <v/>
      </c>
    </row>
    <row r="127" spans="2:12" ht="30" hidden="1" customHeight="1" x14ac:dyDescent="0.35">
      <c r="B127" s="18">
        <f>IFERROR(IF(I126&gt;0,B126+1,""),"")</f>
        <v>44845</v>
      </c>
      <c r="C127" s="17" t="str">
        <f>IFERROR(IF(D127&lt;&gt;"",IF(MOD(D127,7)=1,(D126/7)+1,""),""),"")</f>
        <v/>
      </c>
      <c r="D127" s="17" t="str">
        <f>IFERROR(IF(I126&gt;0,D126+1,""),"")</f>
        <v/>
      </c>
      <c r="E127" s="15" t="str">
        <f>IFERROR(IF(I126&gt;0,#REF!*ActivityFactor+IF(WeightGoal="Maintain",0,IF(WeightGoal="Decrease",-500,IF(WeightGoal="Increase",500))),""),"")</f>
        <v/>
      </c>
      <c r="F127" s="15" t="str">
        <f>IFERROR(#REF!*(ActivityFactor),"")</f>
        <v/>
      </c>
      <c r="G127" s="14" t="str">
        <f>IFERROR(IF(WeightGoal="Increase",E127-F127,F127-E127),"")</f>
        <v/>
      </c>
      <c r="H127" s="14" t="str">
        <f>IFERROR(H126-G127,"")</f>
        <v/>
      </c>
      <c r="I127" s="13" t="str">
        <f>IFERROR(IF(Standard,H127/CalsPerPound,H127/CalsPerPound/2.2),"")</f>
        <v/>
      </c>
      <c r="J127" s="12" t="str">
        <f>IFERROR(WeightToLoseGain-I127,"")</f>
        <v/>
      </c>
      <c r="K127" s="19" t="str">
        <f>IFERROR(IF(B126&lt;&gt;"",J127/(WeightToLoseGain),""),"")</f>
        <v/>
      </c>
      <c r="L127" s="16" t="str">
        <f>IFERROR(IF($D127&lt;&gt;"",L126-(G126/CalsPerPound),""),"")</f>
        <v/>
      </c>
    </row>
    <row r="128" spans="2:12" ht="30" hidden="1" customHeight="1" x14ac:dyDescent="0.35">
      <c r="B128" s="18">
        <f>IFERROR(IF(I127&gt;0,B127+1,""),"")</f>
        <v>44846</v>
      </c>
      <c r="C128" s="17" t="str">
        <f>IFERROR(IF(D128&lt;&gt;"",IF(MOD(D128,7)=1,(D127/7)+1,""),""),"")</f>
        <v/>
      </c>
      <c r="D128" s="17" t="str">
        <f>IFERROR(IF(I127&gt;0,D127+1,""),"")</f>
        <v/>
      </c>
      <c r="E128" s="15" t="str">
        <f>IFERROR(IF(I127&gt;0,#REF!*ActivityFactor+IF(WeightGoal="Maintain",0,IF(WeightGoal="Decrease",-500,IF(WeightGoal="Increase",500))),""),"")</f>
        <v/>
      </c>
      <c r="F128" s="15" t="str">
        <f>IFERROR(#REF!*(ActivityFactor),"")</f>
        <v/>
      </c>
      <c r="G128" s="14" t="str">
        <f>IFERROR(IF(WeightGoal="Increase",E128-F128,F128-E128),"")</f>
        <v/>
      </c>
      <c r="H128" s="14" t="str">
        <f>IFERROR(H127-G128,"")</f>
        <v/>
      </c>
      <c r="I128" s="13" t="str">
        <f>IFERROR(IF(Standard,H128/CalsPerPound,H128/CalsPerPound/2.2),"")</f>
        <v/>
      </c>
      <c r="J128" s="12" t="str">
        <f>IFERROR(WeightToLoseGain-I128,"")</f>
        <v/>
      </c>
      <c r="K128" s="19" t="str">
        <f>IFERROR(IF(B127&lt;&gt;"",J128/(WeightToLoseGain),""),"")</f>
        <v/>
      </c>
      <c r="L128" s="16" t="str">
        <f>IFERROR(IF($D128&lt;&gt;"",L127-(G127/CalsPerPound),""),"")</f>
        <v/>
      </c>
    </row>
    <row r="129" spans="2:12" ht="30" hidden="1" customHeight="1" x14ac:dyDescent="0.35">
      <c r="B129" s="18">
        <f>IFERROR(IF(I128&gt;0,B128+1,""),"")</f>
        <v>44847</v>
      </c>
      <c r="C129" s="17" t="str">
        <f>IFERROR(IF(D129&lt;&gt;"",IF(MOD(D129,7)=1,(D128/7)+1,""),""),"")</f>
        <v/>
      </c>
      <c r="D129" s="17" t="str">
        <f>IFERROR(IF(I128&gt;0,D128+1,""),"")</f>
        <v/>
      </c>
      <c r="E129" s="15" t="str">
        <f>IFERROR(IF(I128&gt;0,#REF!*ActivityFactor+IF(WeightGoal="Maintain",0,IF(WeightGoal="Decrease",-500,IF(WeightGoal="Increase",500))),""),"")</f>
        <v/>
      </c>
      <c r="F129" s="15" t="str">
        <f>IFERROR(#REF!*(ActivityFactor),"")</f>
        <v/>
      </c>
      <c r="G129" s="14" t="str">
        <f>IFERROR(IF(WeightGoal="Increase",E129-F129,F129-E129),"")</f>
        <v/>
      </c>
      <c r="H129" s="14" t="str">
        <f>IFERROR(H128-G129,"")</f>
        <v/>
      </c>
      <c r="I129" s="13" t="str">
        <f>IFERROR(IF(Standard,H129/CalsPerPound,H129/CalsPerPound/2.2),"")</f>
        <v/>
      </c>
      <c r="J129" s="12" t="str">
        <f>IFERROR(WeightToLoseGain-I129,"")</f>
        <v/>
      </c>
      <c r="K129" s="19" t="str">
        <f>IFERROR(IF(B128&lt;&gt;"",J129/(WeightToLoseGain),""),"")</f>
        <v/>
      </c>
      <c r="L129" s="16" t="str">
        <f>IFERROR(IF($D129&lt;&gt;"",L128-(G128/CalsPerPound),""),"")</f>
        <v/>
      </c>
    </row>
    <row r="130" spans="2:12" ht="30" hidden="1" customHeight="1" x14ac:dyDescent="0.35">
      <c r="B130" s="18">
        <f>IFERROR(IF(I129&gt;0,B129+1,""),"")</f>
        <v>44848</v>
      </c>
      <c r="C130" s="17" t="str">
        <f>IFERROR(IF(D130&lt;&gt;"",IF(MOD(D130,7)=1,(D129/7)+1,""),""),"")</f>
        <v/>
      </c>
      <c r="D130" s="17" t="str">
        <f>IFERROR(IF(I129&gt;0,D129+1,""),"")</f>
        <v/>
      </c>
      <c r="E130" s="15" t="str">
        <f>IFERROR(IF(I129&gt;0,#REF!*ActivityFactor+IF(WeightGoal="Maintain",0,IF(WeightGoal="Decrease",-500,IF(WeightGoal="Increase",500))),""),"")</f>
        <v/>
      </c>
      <c r="F130" s="15" t="str">
        <f>IFERROR(#REF!*(ActivityFactor),"")</f>
        <v/>
      </c>
      <c r="G130" s="14" t="str">
        <f>IFERROR(IF(WeightGoal="Increase",E130-F130,F130-E130),"")</f>
        <v/>
      </c>
      <c r="H130" s="14" t="str">
        <f>IFERROR(H129-G130,"")</f>
        <v/>
      </c>
      <c r="I130" s="13" t="str">
        <f>IFERROR(IF(Standard,H130/CalsPerPound,H130/CalsPerPound/2.2),"")</f>
        <v/>
      </c>
      <c r="J130" s="12" t="str">
        <f>IFERROR(WeightToLoseGain-I130,"")</f>
        <v/>
      </c>
      <c r="K130" s="19" t="str">
        <f>IFERROR(IF(B129&lt;&gt;"",J130/(WeightToLoseGain),""),"")</f>
        <v/>
      </c>
      <c r="L130" s="16" t="str">
        <f>IFERROR(IF($D130&lt;&gt;"",L129-(G129/CalsPerPound),""),"")</f>
        <v/>
      </c>
    </row>
    <row r="131" spans="2:12" ht="30" hidden="1" customHeight="1" x14ac:dyDescent="0.35">
      <c r="B131" s="18">
        <f>IFERROR(IF(I130&gt;0,B130+1,""),"")</f>
        <v>44849</v>
      </c>
      <c r="C131" s="17" t="str">
        <f>IFERROR(IF(D131&lt;&gt;"",IF(MOD(D131,7)=1,(D130/7)+1,""),""),"")</f>
        <v/>
      </c>
      <c r="D131" s="17" t="str">
        <f>IFERROR(IF(I130&gt;0,D130+1,""),"")</f>
        <v/>
      </c>
      <c r="E131" s="15" t="str">
        <f>IFERROR(IF(I130&gt;0,#REF!*ActivityFactor+IF(WeightGoal="Maintain",0,IF(WeightGoal="Decrease",-500,IF(WeightGoal="Increase",500))),""),"")</f>
        <v/>
      </c>
      <c r="F131" s="15" t="str">
        <f>IFERROR(#REF!*(ActivityFactor),"")</f>
        <v/>
      </c>
      <c r="G131" s="14" t="str">
        <f>IFERROR(IF(WeightGoal="Increase",E131-F131,F131-E131),"")</f>
        <v/>
      </c>
      <c r="H131" s="14" t="str">
        <f>IFERROR(H130-G131,"")</f>
        <v/>
      </c>
      <c r="I131" s="13" t="str">
        <f>IFERROR(IF(Standard,H131/CalsPerPound,H131/CalsPerPound/2.2),"")</f>
        <v/>
      </c>
      <c r="J131" s="12" t="str">
        <f>IFERROR(WeightToLoseGain-I131,"")</f>
        <v/>
      </c>
      <c r="K131" s="19" t="str">
        <f>IFERROR(IF(B130&lt;&gt;"",J131/(WeightToLoseGain),""),"")</f>
        <v/>
      </c>
      <c r="L131" s="16" t="str">
        <f>IFERROR(IF($D131&lt;&gt;"",L130-(G130/CalsPerPound),""),"")</f>
        <v/>
      </c>
    </row>
    <row r="132" spans="2:12" ht="30" hidden="1" customHeight="1" x14ac:dyDescent="0.35">
      <c r="B132" s="18">
        <f>IFERROR(IF(I131&gt;0,B131+1,""),"")</f>
        <v>44850</v>
      </c>
      <c r="C132" s="17" t="str">
        <f>IFERROR(IF(D132&lt;&gt;"",IF(MOD(D132,7)=1,(D131/7)+1,""),""),"")</f>
        <v/>
      </c>
      <c r="D132" s="17" t="str">
        <f>IFERROR(IF(I131&gt;0,D131+1,""),"")</f>
        <v/>
      </c>
      <c r="E132" s="15" t="str">
        <f>IFERROR(IF(I131&gt;0,#REF!*ActivityFactor+IF(WeightGoal="Maintain",0,IF(WeightGoal="Decrease",-500,IF(WeightGoal="Increase",500))),""),"")</f>
        <v/>
      </c>
      <c r="F132" s="15" t="str">
        <f>IFERROR(#REF!*(ActivityFactor),"")</f>
        <v/>
      </c>
      <c r="G132" s="14" t="str">
        <f>IFERROR(IF(WeightGoal="Increase",E132-F132,F132-E132),"")</f>
        <v/>
      </c>
      <c r="H132" s="14" t="str">
        <f>IFERROR(H131-G132,"")</f>
        <v/>
      </c>
      <c r="I132" s="13" t="str">
        <f>IFERROR(IF(Standard,H132/CalsPerPound,H132/CalsPerPound/2.2),"")</f>
        <v/>
      </c>
      <c r="J132" s="12" t="str">
        <f>IFERROR(WeightToLoseGain-I132,"")</f>
        <v/>
      </c>
      <c r="K132" s="19" t="str">
        <f>IFERROR(IF(B131&lt;&gt;"",J132/(WeightToLoseGain),""),"")</f>
        <v/>
      </c>
      <c r="L132" s="16" t="str">
        <f>IFERROR(IF($D132&lt;&gt;"",L131-(G131/CalsPerPound),""),"")</f>
        <v/>
      </c>
    </row>
    <row r="133" spans="2:12" ht="30" hidden="1" customHeight="1" x14ac:dyDescent="0.35">
      <c r="B133" s="18">
        <f>IFERROR(IF(I132&gt;0,B132+1,""),"")</f>
        <v>44851</v>
      </c>
      <c r="C133" s="17" t="str">
        <f>IFERROR(IF(D133&lt;&gt;"",IF(MOD(D133,7)=1,(D132/7)+1,""),""),"")</f>
        <v/>
      </c>
      <c r="D133" s="17" t="str">
        <f>IFERROR(IF(I132&gt;0,D132+1,""),"")</f>
        <v/>
      </c>
      <c r="E133" s="15" t="str">
        <f>IFERROR(IF(I132&gt;0,#REF!*ActivityFactor+IF(WeightGoal="Maintain",0,IF(WeightGoal="Decrease",-500,IF(WeightGoal="Increase",500))),""),"")</f>
        <v/>
      </c>
      <c r="F133" s="15" t="str">
        <f>IFERROR(#REF!*(ActivityFactor),"")</f>
        <v/>
      </c>
      <c r="G133" s="14" t="str">
        <f>IFERROR(IF(WeightGoal="Increase",E133-F133,F133-E133),"")</f>
        <v/>
      </c>
      <c r="H133" s="14" t="str">
        <f>IFERROR(H132-G133,"")</f>
        <v/>
      </c>
      <c r="I133" s="13" t="str">
        <f>IFERROR(IF(Standard,H133/CalsPerPound,H133/CalsPerPound/2.2),"")</f>
        <v/>
      </c>
      <c r="J133" s="12" t="str">
        <f>IFERROR(WeightToLoseGain-I133,"")</f>
        <v/>
      </c>
      <c r="K133" s="19" t="str">
        <f>IFERROR(IF(B132&lt;&gt;"",J133/(WeightToLoseGain),""),"")</f>
        <v/>
      </c>
      <c r="L133" s="16" t="str">
        <f>IFERROR(IF($D133&lt;&gt;"",L132-(G132/CalsPerPound),""),"")</f>
        <v/>
      </c>
    </row>
    <row r="134" spans="2:12" ht="30" hidden="1" customHeight="1" x14ac:dyDescent="0.35">
      <c r="B134" s="18">
        <f>IFERROR(IF(I133&gt;0,B133+1,""),"")</f>
        <v>44852</v>
      </c>
      <c r="C134" s="17" t="str">
        <f>IFERROR(IF(D134&lt;&gt;"",IF(MOD(D134,7)=1,(D133/7)+1,""),""),"")</f>
        <v/>
      </c>
      <c r="D134" s="17" t="str">
        <f>IFERROR(IF(I133&gt;0,D133+1,""),"")</f>
        <v/>
      </c>
      <c r="E134" s="15" t="str">
        <f>IFERROR(IF(I133&gt;0,#REF!*ActivityFactor+IF(WeightGoal="Maintain",0,IF(WeightGoal="Decrease",-500,IF(WeightGoal="Increase",500))),""),"")</f>
        <v/>
      </c>
      <c r="F134" s="15" t="str">
        <f>IFERROR(#REF!*(ActivityFactor),"")</f>
        <v/>
      </c>
      <c r="G134" s="14" t="str">
        <f>IFERROR(IF(WeightGoal="Increase",E134-F134,F134-E134),"")</f>
        <v/>
      </c>
      <c r="H134" s="14" t="str">
        <f>IFERROR(H133-G134,"")</f>
        <v/>
      </c>
      <c r="I134" s="13" t="str">
        <f>IFERROR(IF(Standard,H134/CalsPerPound,H134/CalsPerPound/2.2),"")</f>
        <v/>
      </c>
      <c r="J134" s="12" t="str">
        <f>IFERROR(WeightToLoseGain-I134,"")</f>
        <v/>
      </c>
      <c r="K134" s="19" t="str">
        <f>IFERROR(IF(B133&lt;&gt;"",J134/(WeightToLoseGain),""),"")</f>
        <v/>
      </c>
      <c r="L134" s="16" t="str">
        <f>IFERROR(IF($D134&lt;&gt;"",L133-(G133/CalsPerPound),""),"")</f>
        <v/>
      </c>
    </row>
    <row r="135" spans="2:12" ht="30" hidden="1" customHeight="1" x14ac:dyDescent="0.35">
      <c r="B135" s="18">
        <f>IFERROR(IF(I134&gt;0,B134+1,""),"")</f>
        <v>44853</v>
      </c>
      <c r="C135" s="17" t="str">
        <f>IFERROR(IF(D135&lt;&gt;"",IF(MOD(D135,7)=1,(D134/7)+1,""),""),"")</f>
        <v/>
      </c>
      <c r="D135" s="17" t="str">
        <f>IFERROR(IF(I134&gt;0,D134+1,""),"")</f>
        <v/>
      </c>
      <c r="E135" s="15" t="str">
        <f>IFERROR(IF(I134&gt;0,#REF!*ActivityFactor+IF(WeightGoal="Maintain",0,IF(WeightGoal="Decrease",-500,IF(WeightGoal="Increase",500))),""),"")</f>
        <v/>
      </c>
      <c r="F135" s="15" t="str">
        <f>IFERROR(#REF!*(ActivityFactor),"")</f>
        <v/>
      </c>
      <c r="G135" s="14" t="str">
        <f>IFERROR(IF(WeightGoal="Increase",E135-F135,F135-E135),"")</f>
        <v/>
      </c>
      <c r="H135" s="14" t="str">
        <f>IFERROR(H134-G135,"")</f>
        <v/>
      </c>
      <c r="I135" s="13" t="str">
        <f>IFERROR(IF(Standard,H135/CalsPerPound,H135/CalsPerPound/2.2),"")</f>
        <v/>
      </c>
      <c r="J135" s="12" t="str">
        <f>IFERROR(WeightToLoseGain-I135,"")</f>
        <v/>
      </c>
      <c r="K135" s="19" t="str">
        <f>IFERROR(IF(B134&lt;&gt;"",J135/(WeightToLoseGain),""),"")</f>
        <v/>
      </c>
      <c r="L135" s="16" t="str">
        <f>IFERROR(IF($D135&lt;&gt;"",L134-(G134/CalsPerPound),""),"")</f>
        <v/>
      </c>
    </row>
    <row r="136" spans="2:12" ht="30" hidden="1" customHeight="1" x14ac:dyDescent="0.35">
      <c r="B136" s="18">
        <f>IFERROR(IF(I135&gt;0,B135+1,""),"")</f>
        <v>44854</v>
      </c>
      <c r="C136" s="17" t="str">
        <f>IFERROR(IF(D136&lt;&gt;"",IF(MOD(D136,7)=1,(D135/7)+1,""),""),"")</f>
        <v/>
      </c>
      <c r="D136" s="17" t="str">
        <f>IFERROR(IF(I135&gt;0,D135+1,""),"")</f>
        <v/>
      </c>
      <c r="E136" s="15" t="str">
        <f>IFERROR(IF(I135&gt;0,#REF!*ActivityFactor+IF(WeightGoal="Maintain",0,IF(WeightGoal="Decrease",-500,IF(WeightGoal="Increase",500))),""),"")</f>
        <v/>
      </c>
      <c r="F136" s="15" t="str">
        <f>IFERROR(#REF!*(ActivityFactor),"")</f>
        <v/>
      </c>
      <c r="G136" s="14" t="str">
        <f>IFERROR(IF(WeightGoal="Increase",E136-F136,F136-E136),"")</f>
        <v/>
      </c>
      <c r="H136" s="14" t="str">
        <f>IFERROR(H135-G136,"")</f>
        <v/>
      </c>
      <c r="I136" s="13" t="str">
        <f>IFERROR(IF(Standard,H136/CalsPerPound,H136/CalsPerPound/2.2),"")</f>
        <v/>
      </c>
      <c r="J136" s="12" t="str">
        <f>IFERROR(WeightToLoseGain-I136,"")</f>
        <v/>
      </c>
      <c r="K136" s="19" t="str">
        <f>IFERROR(IF(B135&lt;&gt;"",J136/(WeightToLoseGain),""),"")</f>
        <v/>
      </c>
      <c r="L136" s="16" t="str">
        <f>IFERROR(IF($D136&lt;&gt;"",L135-(G135/CalsPerPound),""),"")</f>
        <v/>
      </c>
    </row>
    <row r="137" spans="2:12" ht="30" hidden="1" customHeight="1" x14ac:dyDescent="0.35">
      <c r="B137" s="18">
        <f>IFERROR(IF(I136&gt;0,B136+1,""),"")</f>
        <v>44855</v>
      </c>
      <c r="C137" s="17" t="str">
        <f>IFERROR(IF(D137&lt;&gt;"",IF(MOD(D137,7)=1,(D136/7)+1,""),""),"")</f>
        <v/>
      </c>
      <c r="D137" s="17" t="str">
        <f>IFERROR(IF(I136&gt;0,D136+1,""),"")</f>
        <v/>
      </c>
      <c r="E137" s="15" t="str">
        <f>IFERROR(IF(I136&gt;0,#REF!*ActivityFactor+IF(WeightGoal="Maintain",0,IF(WeightGoal="Decrease",-500,IF(WeightGoal="Increase",500))),""),"")</f>
        <v/>
      </c>
      <c r="F137" s="15" t="str">
        <f>IFERROR(#REF!*(ActivityFactor),"")</f>
        <v/>
      </c>
      <c r="G137" s="14" t="str">
        <f>IFERROR(IF(WeightGoal="Increase",E137-F137,F137-E137),"")</f>
        <v/>
      </c>
      <c r="H137" s="14" t="str">
        <f>IFERROR(H136-G137,"")</f>
        <v/>
      </c>
      <c r="I137" s="13" t="str">
        <f>IFERROR(IF(Standard,H137/CalsPerPound,H137/CalsPerPound/2.2),"")</f>
        <v/>
      </c>
      <c r="J137" s="12" t="str">
        <f>IFERROR(WeightToLoseGain-I137,"")</f>
        <v/>
      </c>
      <c r="K137" s="19" t="str">
        <f>IFERROR(IF(B136&lt;&gt;"",J137/(WeightToLoseGain),""),"")</f>
        <v/>
      </c>
      <c r="L137" s="16" t="str">
        <f>IFERROR(IF($D137&lt;&gt;"",L136-(G136/CalsPerPound),""),"")</f>
        <v/>
      </c>
    </row>
    <row r="138" spans="2:12" ht="30" hidden="1" customHeight="1" x14ac:dyDescent="0.35">
      <c r="B138" s="18">
        <f>IFERROR(IF(I137&gt;0,B137+1,""),"")</f>
        <v>44856</v>
      </c>
      <c r="C138" s="17" t="str">
        <f>IFERROR(IF(D138&lt;&gt;"",IF(MOD(D138,7)=1,(D137/7)+1,""),""),"")</f>
        <v/>
      </c>
      <c r="D138" s="17" t="str">
        <f>IFERROR(IF(I137&gt;0,D137+1,""),"")</f>
        <v/>
      </c>
      <c r="E138" s="15" t="str">
        <f>IFERROR(IF(I137&gt;0,#REF!*ActivityFactor+IF(WeightGoal="Maintain",0,IF(WeightGoal="Decrease",-500,IF(WeightGoal="Increase",500))),""),"")</f>
        <v/>
      </c>
      <c r="F138" s="15" t="str">
        <f>IFERROR(#REF!*(ActivityFactor),"")</f>
        <v/>
      </c>
      <c r="G138" s="14" t="str">
        <f>IFERROR(IF(WeightGoal="Increase",E138-F138,F138-E138),"")</f>
        <v/>
      </c>
      <c r="H138" s="14" t="str">
        <f>IFERROR(H137-G138,"")</f>
        <v/>
      </c>
      <c r="I138" s="13" t="str">
        <f>IFERROR(IF(Standard,H138/CalsPerPound,H138/CalsPerPound/2.2),"")</f>
        <v/>
      </c>
      <c r="J138" s="12" t="str">
        <f>IFERROR(WeightToLoseGain-I138,"")</f>
        <v/>
      </c>
      <c r="K138" s="19" t="str">
        <f>IFERROR(IF(B137&lt;&gt;"",J138/(WeightToLoseGain),""),"")</f>
        <v/>
      </c>
      <c r="L138" s="16" t="str">
        <f>IFERROR(IF($D138&lt;&gt;"",L137-(G137/CalsPerPound),""),"")</f>
        <v/>
      </c>
    </row>
    <row r="139" spans="2:12" ht="30" hidden="1" customHeight="1" x14ac:dyDescent="0.35">
      <c r="B139" s="18">
        <f>IFERROR(IF(I138&gt;0,B138+1,""),"")</f>
        <v>44857</v>
      </c>
      <c r="C139" s="17" t="str">
        <f>IFERROR(IF(D139&lt;&gt;"",IF(MOD(D139,7)=1,(D138/7)+1,""),""),"")</f>
        <v/>
      </c>
      <c r="D139" s="17" t="str">
        <f>IFERROR(IF(I138&gt;0,D138+1,""),"")</f>
        <v/>
      </c>
      <c r="E139" s="15" t="str">
        <f>IFERROR(IF(I138&gt;0,#REF!*ActivityFactor+IF(WeightGoal="Maintain",0,IF(WeightGoal="Decrease",-500,IF(WeightGoal="Increase",500))),""),"")</f>
        <v/>
      </c>
      <c r="F139" s="15" t="str">
        <f>IFERROR(#REF!*(ActivityFactor),"")</f>
        <v/>
      </c>
      <c r="G139" s="14" t="str">
        <f>IFERROR(IF(WeightGoal="Increase",E139-F139,F139-E139),"")</f>
        <v/>
      </c>
      <c r="H139" s="14" t="str">
        <f>IFERROR(H138-G139,"")</f>
        <v/>
      </c>
      <c r="I139" s="13" t="str">
        <f>IFERROR(IF(Standard,H139/CalsPerPound,H139/CalsPerPound/2.2),"")</f>
        <v/>
      </c>
      <c r="J139" s="12" t="str">
        <f>IFERROR(WeightToLoseGain-I139,"")</f>
        <v/>
      </c>
      <c r="K139" s="19" t="str">
        <f>IFERROR(IF(B138&lt;&gt;"",J139/(WeightToLoseGain),""),"")</f>
        <v/>
      </c>
      <c r="L139" s="16" t="str">
        <f>IFERROR(IF($D139&lt;&gt;"",L138-(G138/CalsPerPound),""),"")</f>
        <v/>
      </c>
    </row>
    <row r="140" spans="2:12" ht="30" hidden="1" customHeight="1" x14ac:dyDescent="0.35">
      <c r="B140" s="18">
        <f>IFERROR(IF(I139&gt;0,B139+1,""),"")</f>
        <v>44858</v>
      </c>
      <c r="C140" s="17" t="str">
        <f>IFERROR(IF(D140&lt;&gt;"",IF(MOD(D140,7)=1,(D139/7)+1,""),""),"")</f>
        <v/>
      </c>
      <c r="D140" s="17" t="str">
        <f>IFERROR(IF(I139&gt;0,D139+1,""),"")</f>
        <v/>
      </c>
      <c r="E140" s="15" t="str">
        <f>IFERROR(IF(I139&gt;0,#REF!*ActivityFactor+IF(WeightGoal="Maintain",0,IF(WeightGoal="Decrease",-500,IF(WeightGoal="Increase",500))),""),"")</f>
        <v/>
      </c>
      <c r="F140" s="15" t="str">
        <f>IFERROR(#REF!*(ActivityFactor),"")</f>
        <v/>
      </c>
      <c r="G140" s="14" t="str">
        <f>IFERROR(IF(WeightGoal="Increase",E140-F140,F140-E140),"")</f>
        <v/>
      </c>
      <c r="H140" s="14" t="str">
        <f>IFERROR(H139-G140,"")</f>
        <v/>
      </c>
      <c r="I140" s="13" t="str">
        <f>IFERROR(IF(Standard,H140/CalsPerPound,H140/CalsPerPound/2.2),"")</f>
        <v/>
      </c>
      <c r="J140" s="12" t="str">
        <f>IFERROR(WeightToLoseGain-I140,"")</f>
        <v/>
      </c>
      <c r="K140" s="19" t="str">
        <f>IFERROR(IF(B139&lt;&gt;"",J140/(WeightToLoseGain),""),"")</f>
        <v/>
      </c>
      <c r="L140" s="16" t="str">
        <f>IFERROR(IF($D140&lt;&gt;"",L139-(G139/CalsPerPound),""),"")</f>
        <v/>
      </c>
    </row>
    <row r="141" spans="2:12" ht="30" hidden="1" customHeight="1" x14ac:dyDescent="0.35">
      <c r="B141" s="18">
        <f>IFERROR(IF(I140&gt;0,B140+1,""),"")</f>
        <v>44859</v>
      </c>
      <c r="C141" s="17" t="str">
        <f>IFERROR(IF(D141&lt;&gt;"",IF(MOD(D141,7)=1,(D140/7)+1,""),""),"")</f>
        <v/>
      </c>
      <c r="D141" s="17" t="str">
        <f>IFERROR(IF(I140&gt;0,D140+1,""),"")</f>
        <v/>
      </c>
      <c r="E141" s="15" t="str">
        <f>IFERROR(IF(I140&gt;0,#REF!*ActivityFactor+IF(WeightGoal="Maintain",0,IF(WeightGoal="Decrease",-500,IF(WeightGoal="Increase",500))),""),"")</f>
        <v/>
      </c>
      <c r="F141" s="15" t="str">
        <f>IFERROR(#REF!*(ActivityFactor),"")</f>
        <v/>
      </c>
      <c r="G141" s="14" t="str">
        <f>IFERROR(IF(WeightGoal="Increase",E141-F141,F141-E141),"")</f>
        <v/>
      </c>
      <c r="H141" s="14" t="str">
        <f>IFERROR(H140-G141,"")</f>
        <v/>
      </c>
      <c r="I141" s="13" t="str">
        <f>IFERROR(IF(Standard,H141/CalsPerPound,H141/CalsPerPound/2.2),"")</f>
        <v/>
      </c>
      <c r="J141" s="12" t="str">
        <f>IFERROR(WeightToLoseGain-I141,"")</f>
        <v/>
      </c>
      <c r="K141" s="19" t="str">
        <f>IFERROR(IF(B140&lt;&gt;"",J141/(WeightToLoseGain),""),"")</f>
        <v/>
      </c>
      <c r="L141" s="16" t="str">
        <f>IFERROR(IF($D141&lt;&gt;"",L140-(G140/CalsPerPound),""),"")</f>
        <v/>
      </c>
    </row>
    <row r="142" spans="2:12" ht="30" hidden="1" customHeight="1" x14ac:dyDescent="0.35">
      <c r="B142" s="18">
        <f>IFERROR(IF(I141&gt;0,B141+1,""),"")</f>
        <v>44860</v>
      </c>
      <c r="C142" s="17" t="str">
        <f>IFERROR(IF(D142&lt;&gt;"",IF(MOD(D142,7)=1,(D141/7)+1,""),""),"")</f>
        <v/>
      </c>
      <c r="D142" s="17" t="str">
        <f>IFERROR(IF(I141&gt;0,D141+1,""),"")</f>
        <v/>
      </c>
      <c r="E142" s="15" t="str">
        <f>IFERROR(IF(I141&gt;0,#REF!*ActivityFactor+IF(WeightGoal="Maintain",0,IF(WeightGoal="Decrease",-500,IF(WeightGoal="Increase",500))),""),"")</f>
        <v/>
      </c>
      <c r="F142" s="15" t="str">
        <f>IFERROR(#REF!*(ActivityFactor),"")</f>
        <v/>
      </c>
      <c r="G142" s="14" t="str">
        <f>IFERROR(IF(WeightGoal="Increase",E142-F142,F142-E142),"")</f>
        <v/>
      </c>
      <c r="H142" s="14" t="str">
        <f>IFERROR(H141-G142,"")</f>
        <v/>
      </c>
      <c r="I142" s="13" t="str">
        <f>IFERROR(IF(Standard,H142/CalsPerPound,H142/CalsPerPound/2.2),"")</f>
        <v/>
      </c>
      <c r="J142" s="12" t="str">
        <f>IFERROR(WeightToLoseGain-I142,"")</f>
        <v/>
      </c>
      <c r="K142" s="19" t="str">
        <f>IFERROR(IF(B141&lt;&gt;"",J142/(WeightToLoseGain),""),"")</f>
        <v/>
      </c>
      <c r="L142" s="16" t="str">
        <f>IFERROR(IF($D142&lt;&gt;"",L141-(G141/CalsPerPound),""),"")</f>
        <v/>
      </c>
    </row>
    <row r="143" spans="2:12" ht="30" hidden="1" customHeight="1" x14ac:dyDescent="0.35">
      <c r="B143" s="18">
        <f>IFERROR(IF(I142&gt;0,B142+1,""),"")</f>
        <v>44861</v>
      </c>
      <c r="C143" s="17" t="str">
        <f>IFERROR(IF(D143&lt;&gt;"",IF(MOD(D143,7)=1,(D142/7)+1,""),""),"")</f>
        <v/>
      </c>
      <c r="D143" s="17" t="str">
        <f>IFERROR(IF(I142&gt;0,D142+1,""),"")</f>
        <v/>
      </c>
      <c r="E143" s="15" t="str">
        <f>IFERROR(IF(I142&gt;0,#REF!*ActivityFactor+IF(WeightGoal="Maintain",0,IF(WeightGoal="Decrease",-500,IF(WeightGoal="Increase",500))),""),"")</f>
        <v/>
      </c>
      <c r="F143" s="15" t="str">
        <f>IFERROR(#REF!*(ActivityFactor),"")</f>
        <v/>
      </c>
      <c r="G143" s="14" t="str">
        <f>IFERROR(IF(WeightGoal="Increase",E143-F143,F143-E143),"")</f>
        <v/>
      </c>
      <c r="H143" s="14" t="str">
        <f>IFERROR(H142-G143,"")</f>
        <v/>
      </c>
      <c r="I143" s="13" t="str">
        <f>IFERROR(IF(Standard,H143/CalsPerPound,H143/CalsPerPound/2.2),"")</f>
        <v/>
      </c>
      <c r="J143" s="12" t="str">
        <f>IFERROR(WeightToLoseGain-I143,"")</f>
        <v/>
      </c>
      <c r="K143" s="19" t="str">
        <f>IFERROR(IF(B142&lt;&gt;"",J143/(WeightToLoseGain),""),"")</f>
        <v/>
      </c>
      <c r="L143" s="16" t="str">
        <f>IFERROR(IF($D143&lt;&gt;"",L142-(G142/CalsPerPound),""),"")</f>
        <v/>
      </c>
    </row>
    <row r="144" spans="2:12" ht="30" hidden="1" customHeight="1" x14ac:dyDescent="0.35">
      <c r="B144" s="18">
        <f>IFERROR(IF(I143&gt;0,B143+1,""),"")</f>
        <v>44862</v>
      </c>
      <c r="C144" s="17" t="str">
        <f>IFERROR(IF(D144&lt;&gt;"",IF(MOD(D144,7)=1,(D143/7)+1,""),""),"")</f>
        <v/>
      </c>
      <c r="D144" s="17" t="str">
        <f>IFERROR(IF(I143&gt;0,D143+1,""),"")</f>
        <v/>
      </c>
      <c r="E144" s="15" t="str">
        <f>IFERROR(IF(I143&gt;0,#REF!*ActivityFactor+IF(WeightGoal="Maintain",0,IF(WeightGoal="Decrease",-500,IF(WeightGoal="Increase",500))),""),"")</f>
        <v/>
      </c>
      <c r="F144" s="15" t="str">
        <f>IFERROR(#REF!*(ActivityFactor),"")</f>
        <v/>
      </c>
      <c r="G144" s="14" t="str">
        <f>IFERROR(IF(WeightGoal="Increase",E144-F144,F144-E144),"")</f>
        <v/>
      </c>
      <c r="H144" s="14" t="str">
        <f>IFERROR(H143-G144,"")</f>
        <v/>
      </c>
      <c r="I144" s="13" t="str">
        <f>IFERROR(IF(Standard,H144/CalsPerPound,H144/CalsPerPound/2.2),"")</f>
        <v/>
      </c>
      <c r="J144" s="12" t="str">
        <f>IFERROR(WeightToLoseGain-I144,"")</f>
        <v/>
      </c>
      <c r="K144" s="19" t="str">
        <f>IFERROR(IF(B143&lt;&gt;"",J144/(WeightToLoseGain),""),"")</f>
        <v/>
      </c>
      <c r="L144" s="16" t="str">
        <f>IFERROR(IF($D144&lt;&gt;"",L143-(G143/CalsPerPound),""),"")</f>
        <v/>
      </c>
    </row>
    <row r="145" spans="2:12" ht="30" hidden="1" customHeight="1" x14ac:dyDescent="0.35">
      <c r="B145" s="18">
        <f>IFERROR(IF(I144&gt;0,B144+1,""),"")</f>
        <v>44863</v>
      </c>
      <c r="C145" s="17" t="str">
        <f>IFERROR(IF(D145&lt;&gt;"",IF(MOD(D145,7)=1,(D144/7)+1,""),""),"")</f>
        <v/>
      </c>
      <c r="D145" s="17" t="str">
        <f>IFERROR(IF(I144&gt;0,D144+1,""),"")</f>
        <v/>
      </c>
      <c r="E145" s="15" t="str">
        <f>IFERROR(IF(I144&gt;0,#REF!*ActivityFactor+IF(WeightGoal="Maintain",0,IF(WeightGoal="Decrease",-500,IF(WeightGoal="Increase",500))),""),"")</f>
        <v/>
      </c>
      <c r="F145" s="15" t="str">
        <f>IFERROR(#REF!*(ActivityFactor),"")</f>
        <v/>
      </c>
      <c r="G145" s="14" t="str">
        <f>IFERROR(IF(WeightGoal="Increase",E145-F145,F145-E145),"")</f>
        <v/>
      </c>
      <c r="H145" s="14" t="str">
        <f>IFERROR(H144-G145,"")</f>
        <v/>
      </c>
      <c r="I145" s="13" t="str">
        <f>IFERROR(IF(Standard,H145/CalsPerPound,H145/CalsPerPound/2.2),"")</f>
        <v/>
      </c>
      <c r="J145" s="12" t="str">
        <f>IFERROR(WeightToLoseGain-I145,"")</f>
        <v/>
      </c>
      <c r="K145" s="19" t="str">
        <f>IFERROR(IF(B144&lt;&gt;"",J145/(WeightToLoseGain),""),"")</f>
        <v/>
      </c>
      <c r="L145" s="16" t="str">
        <f>IFERROR(IF($D145&lt;&gt;"",L144-(G144/CalsPerPound),""),"")</f>
        <v/>
      </c>
    </row>
    <row r="146" spans="2:12" ht="30" hidden="1" customHeight="1" x14ac:dyDescent="0.35">
      <c r="B146" s="18">
        <f>IFERROR(IF(I145&gt;0,B145+1,""),"")</f>
        <v>44864</v>
      </c>
      <c r="C146" s="17" t="str">
        <f>IFERROR(IF(D146&lt;&gt;"",IF(MOD(D146,7)=1,(D145/7)+1,""),""),"")</f>
        <v/>
      </c>
      <c r="D146" s="17" t="str">
        <f>IFERROR(IF(I145&gt;0,D145+1,""),"")</f>
        <v/>
      </c>
      <c r="E146" s="15" t="str">
        <f>IFERROR(IF(I145&gt;0,#REF!*ActivityFactor+IF(WeightGoal="Maintain",0,IF(WeightGoal="Decrease",-500,IF(WeightGoal="Increase",500))),""),"")</f>
        <v/>
      </c>
      <c r="F146" s="15" t="str">
        <f>IFERROR(#REF!*(ActivityFactor),"")</f>
        <v/>
      </c>
      <c r="G146" s="14" t="str">
        <f>IFERROR(IF(WeightGoal="Increase",E146-F146,F146-E146),"")</f>
        <v/>
      </c>
      <c r="H146" s="14" t="str">
        <f>IFERROR(H145-G146,"")</f>
        <v/>
      </c>
      <c r="I146" s="13" t="str">
        <f>IFERROR(IF(Standard,H146/CalsPerPound,H146/CalsPerPound/2.2),"")</f>
        <v/>
      </c>
      <c r="J146" s="12" t="str">
        <f>IFERROR(WeightToLoseGain-I146,"")</f>
        <v/>
      </c>
      <c r="K146" s="19" t="str">
        <f>IFERROR(IF(B145&lt;&gt;"",J146/(WeightToLoseGain),""),"")</f>
        <v/>
      </c>
      <c r="L146" s="16" t="str">
        <f>IFERROR(IF($D146&lt;&gt;"",L145-(G145/CalsPerPound),""),"")</f>
        <v/>
      </c>
    </row>
    <row r="147" spans="2:12" ht="30" hidden="1" customHeight="1" x14ac:dyDescent="0.35">
      <c r="B147" s="18">
        <f>IFERROR(IF(I146&gt;0,B146+1,""),"")</f>
        <v>44865</v>
      </c>
      <c r="C147" s="17" t="str">
        <f>IFERROR(IF(D147&lt;&gt;"",IF(MOD(D147,7)=1,(D146/7)+1,""),""),"")</f>
        <v/>
      </c>
      <c r="D147" s="17" t="str">
        <f>IFERROR(IF(I146&gt;0,D146+1,""),"")</f>
        <v/>
      </c>
      <c r="E147" s="15" t="str">
        <f>IFERROR(IF(I146&gt;0,#REF!*ActivityFactor+IF(WeightGoal="Maintain",0,IF(WeightGoal="Decrease",-500,IF(WeightGoal="Increase",500))),""),"")</f>
        <v/>
      </c>
      <c r="F147" s="15" t="str">
        <f>IFERROR(#REF!*(ActivityFactor),"")</f>
        <v/>
      </c>
      <c r="G147" s="14" t="str">
        <f>IFERROR(IF(WeightGoal="Increase",E147-F147,F147-E147),"")</f>
        <v/>
      </c>
      <c r="H147" s="14" t="str">
        <f>IFERROR(H146-G147,"")</f>
        <v/>
      </c>
      <c r="I147" s="13" t="str">
        <f>IFERROR(IF(Standard,H147/CalsPerPound,H147/CalsPerPound/2.2),"")</f>
        <v/>
      </c>
      <c r="J147" s="12" t="str">
        <f>IFERROR(WeightToLoseGain-I147,"")</f>
        <v/>
      </c>
      <c r="K147" s="19" t="str">
        <f>IFERROR(IF(B146&lt;&gt;"",J147/(WeightToLoseGain),""),"")</f>
        <v/>
      </c>
      <c r="L147" s="16" t="str">
        <f>IFERROR(IF($D147&lt;&gt;"",L146-(G146/CalsPerPound),""),"")</f>
        <v/>
      </c>
    </row>
    <row r="148" spans="2:12" ht="30" hidden="1" customHeight="1" x14ac:dyDescent="0.35">
      <c r="B148" s="18">
        <f>IFERROR(IF(I147&gt;0,B147+1,""),"")</f>
        <v>44866</v>
      </c>
      <c r="C148" s="17" t="str">
        <f>IFERROR(IF(D148&lt;&gt;"",IF(MOD(D148,7)=1,(D147/7)+1,""),""),"")</f>
        <v/>
      </c>
      <c r="D148" s="17" t="str">
        <f>IFERROR(IF(I147&gt;0,D147+1,""),"")</f>
        <v/>
      </c>
      <c r="E148" s="15" t="str">
        <f>IFERROR(IF(I147&gt;0,#REF!*ActivityFactor+IF(WeightGoal="Maintain",0,IF(WeightGoal="Decrease",-500,IF(WeightGoal="Increase",500))),""),"")</f>
        <v/>
      </c>
      <c r="F148" s="15" t="str">
        <f>IFERROR(#REF!*(ActivityFactor),"")</f>
        <v/>
      </c>
      <c r="G148" s="14" t="str">
        <f>IFERROR(IF(WeightGoal="Increase",E148-F148,F148-E148),"")</f>
        <v/>
      </c>
      <c r="H148" s="14" t="str">
        <f>IFERROR(H147-G148,"")</f>
        <v/>
      </c>
      <c r="I148" s="13" t="str">
        <f>IFERROR(IF(Standard,H148/CalsPerPound,H148/CalsPerPound/2.2),"")</f>
        <v/>
      </c>
      <c r="J148" s="12" t="str">
        <f>IFERROR(WeightToLoseGain-I148,"")</f>
        <v/>
      </c>
      <c r="K148" s="11" t="str">
        <f>IFERROR(IF(B147&lt;&gt;"",J148/(WeightToLoseGain),""),"")</f>
        <v/>
      </c>
      <c r="L148" s="16" t="str">
        <f>IFERROR(IF($D148&lt;&gt;"",L147-(G147/CalsPerPound),""),"")</f>
        <v/>
      </c>
    </row>
    <row r="149" spans="2:12" ht="30" hidden="1" customHeight="1" x14ac:dyDescent="0.35">
      <c r="B149" s="18">
        <f>IFERROR(IF(I148&gt;0,B148+1,""),"")</f>
        <v>44867</v>
      </c>
      <c r="C149" s="17" t="str">
        <f>IFERROR(IF(D149&lt;&gt;"",IF(MOD(D149,7)=1,(D148/7)+1,""),""),"")</f>
        <v/>
      </c>
      <c r="D149" s="17" t="str">
        <f>IFERROR(IF(I148&gt;0,D148+1,""),"")</f>
        <v/>
      </c>
      <c r="E149" s="15" t="str">
        <f>IFERROR(IF(I148&gt;0,#REF!*ActivityFactor+IF(WeightGoal="Maintain",0,IF(WeightGoal="Decrease",-500,IF(WeightGoal="Increase",500))),""),"")</f>
        <v/>
      </c>
      <c r="F149" s="15" t="str">
        <f>IFERROR(#REF!*(ActivityFactor),"")</f>
        <v/>
      </c>
      <c r="G149" s="14" t="str">
        <f>IFERROR(IF(WeightGoal="Increase",E149-F149,F149-E149),"")</f>
        <v/>
      </c>
      <c r="H149" s="14" t="str">
        <f>IFERROR(H148-G149,"")</f>
        <v/>
      </c>
      <c r="I149" s="13" t="str">
        <f>IFERROR(IF(Standard,H149/CalsPerPound,H149/CalsPerPound/2.2),"")</f>
        <v/>
      </c>
      <c r="J149" s="12" t="str">
        <f>IFERROR(WeightToLoseGain-I149,"")</f>
        <v/>
      </c>
      <c r="K149" s="11" t="str">
        <f>IFERROR(IF(B148&lt;&gt;"",J149/(WeightToLoseGain),""),"")</f>
        <v/>
      </c>
      <c r="L149" s="16" t="str">
        <f>IFERROR(IF($D149&lt;&gt;"",L148-(G148/CalsPerPound),""),"")</f>
        <v/>
      </c>
    </row>
    <row r="150" spans="2:12" ht="30" hidden="1" customHeight="1" x14ac:dyDescent="0.35">
      <c r="B150" s="18">
        <f>IFERROR(IF(I149&gt;0,B149+1,""),"")</f>
        <v>44868</v>
      </c>
      <c r="C150" s="17" t="str">
        <f>IFERROR(IF(D150&lt;&gt;"",IF(MOD(D150,7)=1,(D149/7)+1,""),""),"")</f>
        <v/>
      </c>
      <c r="D150" s="17" t="str">
        <f>IFERROR(IF(I149&gt;0,D149+1,""),"")</f>
        <v/>
      </c>
      <c r="E150" s="15" t="str">
        <f>IFERROR(IF(I149&gt;0,#REF!*ActivityFactor+IF(WeightGoal="Maintain",0,IF(WeightGoal="Decrease",-500,IF(WeightGoal="Increase",500))),""),"")</f>
        <v/>
      </c>
      <c r="F150" s="15" t="str">
        <f>IFERROR(#REF!*(ActivityFactor),"")</f>
        <v/>
      </c>
      <c r="G150" s="14" t="str">
        <f>IFERROR(IF(WeightGoal="Increase",E150-F150,F150-E150),"")</f>
        <v/>
      </c>
      <c r="H150" s="14" t="str">
        <f>IFERROR(H149-G150,"")</f>
        <v/>
      </c>
      <c r="I150" s="13" t="str">
        <f>IFERROR(IF(Standard,H150/CalsPerPound,H150/CalsPerPound/2.2),"")</f>
        <v/>
      </c>
      <c r="J150" s="12" t="str">
        <f>IFERROR(WeightToLoseGain-I150,"")</f>
        <v/>
      </c>
      <c r="K150" s="11" t="str">
        <f>IFERROR(IF(B149&lt;&gt;"",J150/(WeightToLoseGain),""),"")</f>
        <v/>
      </c>
      <c r="L150" s="16" t="str">
        <f>IFERROR(IF($D150&lt;&gt;"",L149-(G149/CalsPerPound),""),"")</f>
        <v/>
      </c>
    </row>
    <row r="151" spans="2:12" ht="30" hidden="1" customHeight="1" x14ac:dyDescent="0.35">
      <c r="B151" s="18">
        <f>IFERROR(IF(I150&gt;0,B150+1,""),"")</f>
        <v>44869</v>
      </c>
      <c r="C151" s="17" t="str">
        <f>IFERROR(IF(D151&lt;&gt;"",IF(MOD(D151,7)=1,(D150/7)+1,""),""),"")</f>
        <v/>
      </c>
      <c r="D151" s="17" t="str">
        <f>IFERROR(IF(I150&gt;0,D150+1,""),"")</f>
        <v/>
      </c>
      <c r="E151" s="15" t="str">
        <f>IFERROR(IF(I150&gt;0,#REF!*ActivityFactor+IF(WeightGoal="Maintain",0,IF(WeightGoal="Decrease",-500,IF(WeightGoal="Increase",500))),""),"")</f>
        <v/>
      </c>
      <c r="F151" s="15" t="str">
        <f>IFERROR(#REF!*(ActivityFactor),"")</f>
        <v/>
      </c>
      <c r="G151" s="14" t="str">
        <f>IFERROR(IF(WeightGoal="Increase",E151-F151,F151-E151),"")</f>
        <v/>
      </c>
      <c r="H151" s="14" t="str">
        <f>IFERROR(H150-G151,"")</f>
        <v/>
      </c>
      <c r="I151" s="13" t="str">
        <f>IFERROR(IF(Standard,H151/CalsPerPound,H151/CalsPerPound/2.2),"")</f>
        <v/>
      </c>
      <c r="J151" s="12" t="str">
        <f>IFERROR(WeightToLoseGain-I151,"")</f>
        <v/>
      </c>
      <c r="K151" s="11" t="str">
        <f>IFERROR(IF(B150&lt;&gt;"",J151/(WeightToLoseGain),""),"")</f>
        <v/>
      </c>
      <c r="L151" s="16" t="str">
        <f>IFERROR(IF($D151&lt;&gt;"",L150-(G150/CalsPerPound),""),"")</f>
        <v/>
      </c>
    </row>
    <row r="152" spans="2:12" ht="30" hidden="1" customHeight="1" x14ac:dyDescent="0.35">
      <c r="B152" s="18">
        <f>IFERROR(IF(I151&gt;0,B151+1,""),"")</f>
        <v>44870</v>
      </c>
      <c r="C152" s="17" t="str">
        <f>IFERROR(IF(D152&lt;&gt;"",IF(MOD(D152,7)=1,(D151/7)+1,""),""),"")</f>
        <v/>
      </c>
      <c r="D152" s="17" t="str">
        <f>IFERROR(IF(I151&gt;0,D151+1,""),"")</f>
        <v/>
      </c>
      <c r="E152" s="15" t="str">
        <f>IFERROR(IF(I151&gt;0,#REF!*ActivityFactor+IF(WeightGoal="Maintain",0,IF(WeightGoal="Decrease",-500,IF(WeightGoal="Increase",500))),""),"")</f>
        <v/>
      </c>
      <c r="F152" s="15" t="str">
        <f>IFERROR(#REF!*(ActivityFactor),"")</f>
        <v/>
      </c>
      <c r="G152" s="14" t="str">
        <f>IFERROR(IF(WeightGoal="Increase",E152-F152,F152-E152),"")</f>
        <v/>
      </c>
      <c r="H152" s="14" t="str">
        <f>IFERROR(H151-G152,"")</f>
        <v/>
      </c>
      <c r="I152" s="13" t="str">
        <f>IFERROR(IF(Standard,H152/CalsPerPound,H152/CalsPerPound/2.2),"")</f>
        <v/>
      </c>
      <c r="J152" s="12" t="str">
        <f>IFERROR(WeightToLoseGain-I152,"")</f>
        <v/>
      </c>
      <c r="K152" s="11" t="str">
        <f>IFERROR(IF(B151&lt;&gt;"",J152/(WeightToLoseGain),""),"")</f>
        <v/>
      </c>
      <c r="L152" s="16" t="str">
        <f>IFERROR(IF($D152&lt;&gt;"",L151-(G151/CalsPerPound),""),"")</f>
        <v/>
      </c>
    </row>
    <row r="153" spans="2:12" ht="30" hidden="1" customHeight="1" x14ac:dyDescent="0.35">
      <c r="B153" s="18">
        <f>IFERROR(IF(I152&gt;0,B152+1,""),"")</f>
        <v>44871</v>
      </c>
      <c r="C153" s="17" t="str">
        <f>IFERROR(IF(D153&lt;&gt;"",IF(MOD(D153,7)=1,(D152/7)+1,""),""),"")</f>
        <v/>
      </c>
      <c r="D153" s="17" t="str">
        <f>IFERROR(IF(I152&gt;0,D152+1,""),"")</f>
        <v/>
      </c>
      <c r="E153" s="15" t="str">
        <f>IFERROR(IF(I152&gt;0,#REF!*ActivityFactor+IF(WeightGoal="Maintain",0,IF(WeightGoal="Decrease",-500,IF(WeightGoal="Increase",500))),""),"")</f>
        <v/>
      </c>
      <c r="F153" s="15" t="str">
        <f>IFERROR(#REF!*(ActivityFactor),"")</f>
        <v/>
      </c>
      <c r="G153" s="14" t="str">
        <f>IFERROR(IF(WeightGoal="Increase",E153-F153,F153-E153),"")</f>
        <v/>
      </c>
      <c r="H153" s="14" t="str">
        <f>IFERROR(H152-G153,"")</f>
        <v/>
      </c>
      <c r="I153" s="13" t="str">
        <f>IFERROR(IF(Standard,H153/CalsPerPound,H153/CalsPerPound/2.2),"")</f>
        <v/>
      </c>
      <c r="J153" s="12" t="str">
        <f>IFERROR(WeightToLoseGain-I153,"")</f>
        <v/>
      </c>
      <c r="K153" s="11" t="str">
        <f>IFERROR(IF(B152&lt;&gt;"",J153/(WeightToLoseGain),""),"")</f>
        <v/>
      </c>
      <c r="L153" s="16" t="str">
        <f>IFERROR(IF($D153&lt;&gt;"",L152-(G152/CalsPerPound),""),"")</f>
        <v/>
      </c>
    </row>
    <row r="154" spans="2:12" ht="30" hidden="1" customHeight="1" x14ac:dyDescent="0.35">
      <c r="B154" s="18">
        <f>IFERROR(IF(I153&gt;0,B153+1,""),"")</f>
        <v>44872</v>
      </c>
      <c r="C154" s="17" t="str">
        <f>IFERROR(IF(D154&lt;&gt;"",IF(MOD(D154,7)=1,(D153/7)+1,""),""),"")</f>
        <v/>
      </c>
      <c r="D154" s="17" t="str">
        <f>IFERROR(IF(I153&gt;0,D153+1,""),"")</f>
        <v/>
      </c>
      <c r="E154" s="15" t="str">
        <f>IFERROR(IF(I153&gt;0,#REF!*ActivityFactor+IF(WeightGoal="Maintain",0,IF(WeightGoal="Decrease",-500,IF(WeightGoal="Increase",500))),""),"")</f>
        <v/>
      </c>
      <c r="F154" s="15" t="str">
        <f>IFERROR(#REF!*(ActivityFactor),"")</f>
        <v/>
      </c>
      <c r="G154" s="14" t="str">
        <f>IFERROR(IF(WeightGoal="Increase",E154-F154,F154-E154),"")</f>
        <v/>
      </c>
      <c r="H154" s="14" t="str">
        <f>IFERROR(H153-G154,"")</f>
        <v/>
      </c>
      <c r="I154" s="13" t="str">
        <f>IFERROR(IF(Standard,H154/CalsPerPound,H154/CalsPerPound/2.2),"")</f>
        <v/>
      </c>
      <c r="J154" s="12" t="str">
        <f>IFERROR(WeightToLoseGain-I154,"")</f>
        <v/>
      </c>
      <c r="K154" s="11" t="str">
        <f>IFERROR(IF(B153&lt;&gt;"",J154/(WeightToLoseGain),""),"")</f>
        <v/>
      </c>
      <c r="L154" s="16" t="str">
        <f>IFERROR(IF($D154&lt;&gt;"",L153-(G153/CalsPerPound),""),"")</f>
        <v/>
      </c>
    </row>
    <row r="155" spans="2:12" ht="30" hidden="1" customHeight="1" x14ac:dyDescent="0.35">
      <c r="B155" s="18">
        <f>IFERROR(IF(I154&gt;0,B154+1,""),"")</f>
        <v>44873</v>
      </c>
      <c r="C155" s="17" t="str">
        <f>IFERROR(IF(D155&lt;&gt;"",IF(MOD(D155,7)=1,(D154/7)+1,""),""),"")</f>
        <v/>
      </c>
      <c r="D155" s="17" t="str">
        <f>IFERROR(IF(I154&gt;0,D154+1,""),"")</f>
        <v/>
      </c>
      <c r="E155" s="15" t="str">
        <f>IFERROR(IF(I154&gt;0,#REF!*ActivityFactor+IF(WeightGoal="Maintain",0,IF(WeightGoal="Decrease",-500,IF(WeightGoal="Increase",500))),""),"")</f>
        <v/>
      </c>
      <c r="F155" s="15" t="str">
        <f>IFERROR(#REF!*(ActivityFactor),"")</f>
        <v/>
      </c>
      <c r="G155" s="14" t="str">
        <f>IFERROR(IF(WeightGoal="Increase",E155-F155,F155-E155),"")</f>
        <v/>
      </c>
      <c r="H155" s="14" t="str">
        <f>IFERROR(H154-G155,"")</f>
        <v/>
      </c>
      <c r="I155" s="13" t="str">
        <f>IFERROR(IF(Standard,H155/CalsPerPound,H155/CalsPerPound/2.2),"")</f>
        <v/>
      </c>
      <c r="J155" s="12" t="str">
        <f>IFERROR(WeightToLoseGain-I155,"")</f>
        <v/>
      </c>
      <c r="K155" s="11" t="str">
        <f>IFERROR(IF(B154&lt;&gt;"",J155/(WeightToLoseGain),""),"")</f>
        <v/>
      </c>
      <c r="L155" s="16" t="str">
        <f>IFERROR(IF($D155&lt;&gt;"",L154-(G154/CalsPerPound),""),"")</f>
        <v/>
      </c>
    </row>
    <row r="156" spans="2:12" ht="30" hidden="1" customHeight="1" x14ac:dyDescent="0.35">
      <c r="B156" s="18">
        <f>IFERROR(IF(I155&gt;0,B155+1,""),"")</f>
        <v>44874</v>
      </c>
      <c r="C156" s="17" t="str">
        <f>IFERROR(IF(D156&lt;&gt;"",IF(MOD(D156,7)=1,(D155/7)+1,""),""),"")</f>
        <v/>
      </c>
      <c r="D156" s="17" t="str">
        <f>IFERROR(IF(I155&gt;0,D155+1,""),"")</f>
        <v/>
      </c>
      <c r="E156" s="15" t="str">
        <f>IFERROR(IF(I155&gt;0,#REF!*ActivityFactor+IF(WeightGoal="Maintain",0,IF(WeightGoal="Decrease",-500,IF(WeightGoal="Increase",500))),""),"")</f>
        <v/>
      </c>
      <c r="F156" s="15" t="str">
        <f>IFERROR(#REF!*(ActivityFactor),"")</f>
        <v/>
      </c>
      <c r="G156" s="14" t="str">
        <f>IFERROR(IF(WeightGoal="Increase",E156-F156,F156-E156),"")</f>
        <v/>
      </c>
      <c r="H156" s="14" t="str">
        <f>IFERROR(H155-G156,"")</f>
        <v/>
      </c>
      <c r="I156" s="13" t="str">
        <f>IFERROR(IF(Standard,H156/CalsPerPound,H156/CalsPerPound/2.2),"")</f>
        <v/>
      </c>
      <c r="J156" s="12" t="str">
        <f>IFERROR(WeightToLoseGain-I156,"")</f>
        <v/>
      </c>
      <c r="K156" s="11" t="str">
        <f>IFERROR(IF(B155&lt;&gt;"",J156/(WeightToLoseGain),""),"")</f>
        <v/>
      </c>
      <c r="L156" s="16" t="str">
        <f>IFERROR(IF($D156&lt;&gt;"",L155-(G155/CalsPerPound),""),"")</f>
        <v/>
      </c>
    </row>
    <row r="157" spans="2:12" ht="30" hidden="1" customHeight="1" x14ac:dyDescent="0.35">
      <c r="B157" s="18">
        <f>IFERROR(IF(I156&gt;0,B156+1,""),"")</f>
        <v>44875</v>
      </c>
      <c r="C157" s="17" t="str">
        <f>IFERROR(IF(D157&lt;&gt;"",IF(MOD(D157,7)=1,(D156/7)+1,""),""),"")</f>
        <v/>
      </c>
      <c r="D157" s="17" t="str">
        <f>IFERROR(IF(I156&gt;0,D156+1,""),"")</f>
        <v/>
      </c>
      <c r="E157" s="15" t="str">
        <f>IFERROR(IF(I156&gt;0,#REF!*ActivityFactor+IF(WeightGoal="Maintain",0,IF(WeightGoal="Decrease",-500,IF(WeightGoal="Increase",500))),""),"")</f>
        <v/>
      </c>
      <c r="F157" s="15" t="str">
        <f>IFERROR(#REF!*(ActivityFactor),"")</f>
        <v/>
      </c>
      <c r="G157" s="14" t="str">
        <f>IFERROR(IF(WeightGoal="Increase",E157-F157,F157-E157),"")</f>
        <v/>
      </c>
      <c r="H157" s="14" t="str">
        <f>IFERROR(H156-G157,"")</f>
        <v/>
      </c>
      <c r="I157" s="13" t="str">
        <f>IFERROR(IF(Standard,H157/CalsPerPound,H157/CalsPerPound/2.2),"")</f>
        <v/>
      </c>
      <c r="J157" s="12" t="str">
        <f>IFERROR(WeightToLoseGain-I157,"")</f>
        <v/>
      </c>
      <c r="K157" s="11" t="str">
        <f>IFERROR(IF(B156&lt;&gt;"",J157/(WeightToLoseGain),""),"")</f>
        <v/>
      </c>
      <c r="L157" s="16" t="str">
        <f>IFERROR(IF($D157&lt;&gt;"",L156-(G156/CalsPerPound),""),"")</f>
        <v/>
      </c>
    </row>
    <row r="158" spans="2:12" ht="30" hidden="1" customHeight="1" x14ac:dyDescent="0.35">
      <c r="B158" s="18">
        <f>IFERROR(IF(I157&gt;0,B157+1,""),"")</f>
        <v>44876</v>
      </c>
      <c r="C158" s="17" t="str">
        <f>IFERROR(IF(D158&lt;&gt;"",IF(MOD(D158,7)=1,(D157/7)+1,""),""),"")</f>
        <v/>
      </c>
      <c r="D158" s="17" t="str">
        <f>IFERROR(IF(I157&gt;0,D157+1,""),"")</f>
        <v/>
      </c>
      <c r="E158" s="15" t="str">
        <f>IFERROR(IF(I157&gt;0,#REF!*ActivityFactor+IF(WeightGoal="Maintain",0,IF(WeightGoal="Decrease",-500,IF(WeightGoal="Increase",500))),""),"")</f>
        <v/>
      </c>
      <c r="F158" s="15" t="str">
        <f>IFERROR(#REF!*(ActivityFactor),"")</f>
        <v/>
      </c>
      <c r="G158" s="14" t="str">
        <f>IFERROR(IF(WeightGoal="Increase",E158-F158,F158-E158),"")</f>
        <v/>
      </c>
      <c r="H158" s="14" t="str">
        <f>IFERROR(H157-G158,"")</f>
        <v/>
      </c>
      <c r="I158" s="13" t="str">
        <f>IFERROR(IF(Standard,H158/CalsPerPound,H158/CalsPerPound/2.2),"")</f>
        <v/>
      </c>
      <c r="J158" s="12" t="str">
        <f>IFERROR(WeightToLoseGain-I158,"")</f>
        <v/>
      </c>
      <c r="K158" s="11" t="str">
        <f>IFERROR(IF(B157&lt;&gt;"",J158/(WeightToLoseGain),""),"")</f>
        <v/>
      </c>
      <c r="L158" s="16" t="str">
        <f>IFERROR(IF($D158&lt;&gt;"",L157-(G157/CalsPerPound),""),"")</f>
        <v/>
      </c>
    </row>
    <row r="159" spans="2:12" ht="30" hidden="1" customHeight="1" x14ac:dyDescent="0.35">
      <c r="B159" s="18">
        <f>IFERROR(IF(I158&gt;0,B158+1,""),"")</f>
        <v>44877</v>
      </c>
      <c r="C159" s="17" t="str">
        <f>IFERROR(IF(D159&lt;&gt;"",IF(MOD(D159,7)=1,(D158/7)+1,""),""),"")</f>
        <v/>
      </c>
      <c r="D159" s="17" t="str">
        <f>IFERROR(IF(I158&gt;0,D158+1,""),"")</f>
        <v/>
      </c>
      <c r="E159" s="15" t="str">
        <f>IFERROR(IF(I158&gt;0,#REF!*ActivityFactor+IF(WeightGoal="Maintain",0,IF(WeightGoal="Decrease",-500,IF(WeightGoal="Increase",500))),""),"")</f>
        <v/>
      </c>
      <c r="F159" s="15" t="str">
        <f>IFERROR(#REF!*(ActivityFactor),"")</f>
        <v/>
      </c>
      <c r="G159" s="14" t="str">
        <f>IFERROR(IF(WeightGoal="Increase",E159-F159,F159-E159),"")</f>
        <v/>
      </c>
      <c r="H159" s="14" t="str">
        <f>IFERROR(H158-G159,"")</f>
        <v/>
      </c>
      <c r="I159" s="13" t="str">
        <f>IFERROR(IF(Standard,H159/CalsPerPound,H159/CalsPerPound/2.2),"")</f>
        <v/>
      </c>
      <c r="J159" s="12" t="str">
        <f>IFERROR(WeightToLoseGain-I159,"")</f>
        <v/>
      </c>
      <c r="K159" s="11" t="str">
        <f>IFERROR(IF(B158&lt;&gt;"",J159/(WeightToLoseGain),""),"")</f>
        <v/>
      </c>
      <c r="L159" s="16" t="str">
        <f>IFERROR(IF($D159&lt;&gt;"",L158-(G158/CalsPerPound),""),"")</f>
        <v/>
      </c>
    </row>
    <row r="160" spans="2:12" ht="30" hidden="1" customHeight="1" x14ac:dyDescent="0.35">
      <c r="B160" s="18">
        <f>IFERROR(IF(I159&gt;0,B159+1,""),"")</f>
        <v>44878</v>
      </c>
      <c r="C160" s="17" t="str">
        <f>IFERROR(IF(D160&lt;&gt;"",IF(MOD(D160,7)=1,(D159/7)+1,""),""),"")</f>
        <v/>
      </c>
      <c r="D160" s="17" t="str">
        <f>IFERROR(IF(I159&gt;0,D159+1,""),"")</f>
        <v/>
      </c>
      <c r="E160" s="15" t="str">
        <f>IFERROR(IF(I159&gt;0,#REF!*ActivityFactor+IF(WeightGoal="Maintain",0,IF(WeightGoal="Decrease",-500,IF(WeightGoal="Increase",500))),""),"")</f>
        <v/>
      </c>
      <c r="F160" s="15" t="str">
        <f>IFERROR(#REF!*(ActivityFactor),"")</f>
        <v/>
      </c>
      <c r="G160" s="14" t="str">
        <f>IFERROR(IF(WeightGoal="Increase",E160-F160,F160-E160),"")</f>
        <v/>
      </c>
      <c r="H160" s="14" t="str">
        <f>IFERROR(H159-G160,"")</f>
        <v/>
      </c>
      <c r="I160" s="13" t="str">
        <f>IFERROR(IF(Standard,H160/CalsPerPound,H160/CalsPerPound/2.2),"")</f>
        <v/>
      </c>
      <c r="J160" s="12" t="str">
        <f>IFERROR(WeightToLoseGain-I160,"")</f>
        <v/>
      </c>
      <c r="K160" s="11" t="str">
        <f>IFERROR(IF(B159&lt;&gt;"",J160/(WeightToLoseGain),""),"")</f>
        <v/>
      </c>
      <c r="L160" s="16" t="str">
        <f>IFERROR(IF($D160&lt;&gt;"",L159-(G159/CalsPerPound),""),"")</f>
        <v/>
      </c>
    </row>
    <row r="161" spans="2:12" ht="30" hidden="1" customHeight="1" x14ac:dyDescent="0.35">
      <c r="B161" s="18">
        <f>IFERROR(IF(I160&gt;0,B160+1,""),"")</f>
        <v>44879</v>
      </c>
      <c r="C161" s="17" t="str">
        <f>IFERROR(IF(D161&lt;&gt;"",IF(MOD(D161,7)=1,(D160/7)+1,""),""),"")</f>
        <v/>
      </c>
      <c r="D161" s="17" t="str">
        <f>IFERROR(IF(I160&gt;0,D160+1,""),"")</f>
        <v/>
      </c>
      <c r="E161" s="15" t="str">
        <f>IFERROR(IF(I160&gt;0,#REF!*ActivityFactor+IF(WeightGoal="Maintain",0,IF(WeightGoal="Decrease",-500,IF(WeightGoal="Increase",500))),""),"")</f>
        <v/>
      </c>
      <c r="F161" s="15" t="str">
        <f>IFERROR(#REF!*(ActivityFactor),"")</f>
        <v/>
      </c>
      <c r="G161" s="14" t="str">
        <f>IFERROR(IF(WeightGoal="Increase",E161-F161,F161-E161),"")</f>
        <v/>
      </c>
      <c r="H161" s="14" t="str">
        <f>IFERROR(H160-G161,"")</f>
        <v/>
      </c>
      <c r="I161" s="13" t="str">
        <f>IFERROR(IF(Standard,H161/CalsPerPound,H161/CalsPerPound/2.2),"")</f>
        <v/>
      </c>
      <c r="J161" s="12" t="str">
        <f>IFERROR(WeightToLoseGain-I161,"")</f>
        <v/>
      </c>
      <c r="K161" s="11" t="str">
        <f>IFERROR(IF(B160&lt;&gt;"",J161/(WeightToLoseGain),""),"")</f>
        <v/>
      </c>
      <c r="L161" s="16" t="str">
        <f>IFERROR(IF($D161&lt;&gt;"",L160-(G160/CalsPerPound),""),"")</f>
        <v/>
      </c>
    </row>
    <row r="162" spans="2:12" ht="30" hidden="1" customHeight="1" x14ac:dyDescent="0.35">
      <c r="B162" s="18">
        <f>IFERROR(IF(I161&gt;0,B161+1,""),"")</f>
        <v>44880</v>
      </c>
      <c r="C162" s="17" t="str">
        <f>IFERROR(IF(D162&lt;&gt;"",IF(MOD(D162,7)=1,(D161/7)+1,""),""),"")</f>
        <v/>
      </c>
      <c r="D162" s="17" t="str">
        <f>IFERROR(IF(I161&gt;0,D161+1,""),"")</f>
        <v/>
      </c>
      <c r="E162" s="15" t="str">
        <f>IFERROR(IF(I161&gt;0,#REF!*ActivityFactor+IF(WeightGoal="Maintain",0,IF(WeightGoal="Decrease",-500,IF(WeightGoal="Increase",500))),""),"")</f>
        <v/>
      </c>
      <c r="F162" s="15" t="str">
        <f>IFERROR(#REF!*(ActivityFactor),"")</f>
        <v/>
      </c>
      <c r="G162" s="14" t="str">
        <f>IFERROR(IF(WeightGoal="Increase",E162-F162,F162-E162),"")</f>
        <v/>
      </c>
      <c r="H162" s="14" t="str">
        <f>IFERROR(H161-G162,"")</f>
        <v/>
      </c>
      <c r="I162" s="13" t="str">
        <f>IFERROR(IF(Standard,H162/CalsPerPound,H162/CalsPerPound/2.2),"")</f>
        <v/>
      </c>
      <c r="J162" s="12" t="str">
        <f>IFERROR(WeightToLoseGain-I162,"")</f>
        <v/>
      </c>
      <c r="K162" s="11" t="str">
        <f>IFERROR(IF(B161&lt;&gt;"",J162/(WeightToLoseGain),""),"")</f>
        <v/>
      </c>
      <c r="L162" s="16" t="str">
        <f>IFERROR(IF($D162&lt;&gt;"",L161-(G161/CalsPerPound),""),"")</f>
        <v/>
      </c>
    </row>
    <row r="163" spans="2:12" ht="30" hidden="1" customHeight="1" x14ac:dyDescent="0.35">
      <c r="B163" s="18">
        <f>IFERROR(IF(I162&gt;0,B162+1,""),"")</f>
        <v>44881</v>
      </c>
      <c r="C163" s="17" t="str">
        <f>IFERROR(IF(D163&lt;&gt;"",IF(MOD(D163,7)=1,(D162/7)+1,""),""),"")</f>
        <v/>
      </c>
      <c r="D163" s="17" t="str">
        <f>IFERROR(IF(I162&gt;0,D162+1,""),"")</f>
        <v/>
      </c>
      <c r="E163" s="15" t="str">
        <f>IFERROR(IF(I162&gt;0,#REF!*ActivityFactor+IF(WeightGoal="Maintain",0,IF(WeightGoal="Decrease",-500,IF(WeightGoal="Increase",500))),""),"")</f>
        <v/>
      </c>
      <c r="F163" s="15" t="str">
        <f>IFERROR(#REF!*(ActivityFactor),"")</f>
        <v/>
      </c>
      <c r="G163" s="14" t="str">
        <f>IFERROR(IF(WeightGoal="Increase",E163-F163,F163-E163),"")</f>
        <v/>
      </c>
      <c r="H163" s="14" t="str">
        <f>IFERROR(H162-G163,"")</f>
        <v/>
      </c>
      <c r="I163" s="13" t="str">
        <f>IFERROR(IF(Standard,H163/CalsPerPound,H163/CalsPerPound/2.2),"")</f>
        <v/>
      </c>
      <c r="J163" s="12" t="str">
        <f>IFERROR(WeightToLoseGain-I163,"")</f>
        <v/>
      </c>
      <c r="K163" s="11" t="str">
        <f>IFERROR(IF(B162&lt;&gt;"",J163/(WeightToLoseGain),""),"")</f>
        <v/>
      </c>
      <c r="L163" s="16" t="str">
        <f>IFERROR(IF($D163&lt;&gt;"",L162-(G162/CalsPerPound),""),"")</f>
        <v/>
      </c>
    </row>
    <row r="164" spans="2:12" ht="30" hidden="1" customHeight="1" x14ac:dyDescent="0.35">
      <c r="B164" s="18">
        <f>IFERROR(IF(I163&gt;0,B163+1,""),"")</f>
        <v>44882</v>
      </c>
      <c r="C164" s="17" t="str">
        <f>IFERROR(IF(D164&lt;&gt;"",IF(MOD(D164,7)=1,(D163/7)+1,""),""),"")</f>
        <v/>
      </c>
      <c r="D164" s="17" t="str">
        <f>IFERROR(IF(I163&gt;0,D163+1,""),"")</f>
        <v/>
      </c>
      <c r="E164" s="15" t="str">
        <f>IFERROR(IF(I163&gt;0,#REF!*ActivityFactor+IF(WeightGoal="Maintain",0,IF(WeightGoal="Decrease",-500,IF(WeightGoal="Increase",500))),""),"")</f>
        <v/>
      </c>
      <c r="F164" s="15" t="str">
        <f>IFERROR(#REF!*(ActivityFactor),"")</f>
        <v/>
      </c>
      <c r="G164" s="14" t="str">
        <f>IFERROR(IF(WeightGoal="Increase",E164-F164,F164-E164),"")</f>
        <v/>
      </c>
      <c r="H164" s="14" t="str">
        <f>IFERROR(H163-G164,"")</f>
        <v/>
      </c>
      <c r="I164" s="13" t="str">
        <f>IFERROR(IF(Standard,H164/CalsPerPound,H164/CalsPerPound/2.2),"")</f>
        <v/>
      </c>
      <c r="J164" s="12" t="str">
        <f>IFERROR(WeightToLoseGain-I164,"")</f>
        <v/>
      </c>
      <c r="K164" s="11" t="str">
        <f>IFERROR(IF(B163&lt;&gt;"",J164/(WeightToLoseGain),""),"")</f>
        <v/>
      </c>
      <c r="L164" s="16" t="str">
        <f>IFERROR(IF($D164&lt;&gt;"",L163-(G163/CalsPerPound),""),"")</f>
        <v/>
      </c>
    </row>
    <row r="165" spans="2:12" ht="30" hidden="1" customHeight="1" x14ac:dyDescent="0.35">
      <c r="B165" s="18">
        <f>IFERROR(IF(I164&gt;0,B164+1,""),"")</f>
        <v>44883</v>
      </c>
      <c r="C165" s="17" t="str">
        <f>IFERROR(IF(D165&lt;&gt;"",IF(MOD(D165,7)=1,(D164/7)+1,""),""),"")</f>
        <v/>
      </c>
      <c r="D165" s="17" t="str">
        <f>IFERROR(IF(I164&gt;0,D164+1,""),"")</f>
        <v/>
      </c>
      <c r="E165" s="15" t="str">
        <f>IFERROR(IF(I164&gt;0,#REF!*ActivityFactor+IF(WeightGoal="Maintain",0,IF(WeightGoal="Decrease",-500,IF(WeightGoal="Increase",500))),""),"")</f>
        <v/>
      </c>
      <c r="F165" s="15" t="str">
        <f>IFERROR(#REF!*(ActivityFactor),"")</f>
        <v/>
      </c>
      <c r="G165" s="14" t="str">
        <f>IFERROR(IF(WeightGoal="Increase",E165-F165,F165-E165),"")</f>
        <v/>
      </c>
      <c r="H165" s="14" t="str">
        <f>IFERROR(H164-G165,"")</f>
        <v/>
      </c>
      <c r="I165" s="13" t="str">
        <f>IFERROR(IF(Standard,H165/CalsPerPound,H165/CalsPerPound/2.2),"")</f>
        <v/>
      </c>
      <c r="J165" s="12" t="str">
        <f>IFERROR(WeightToLoseGain-I165,"")</f>
        <v/>
      </c>
      <c r="K165" s="11" t="str">
        <f>IFERROR(IF(B164&lt;&gt;"",J165/(WeightToLoseGain),""),"")</f>
        <v/>
      </c>
      <c r="L165" s="16" t="str">
        <f>IFERROR(IF($D165&lt;&gt;"",L164-(G164/CalsPerPound),""),"")</f>
        <v/>
      </c>
    </row>
    <row r="166" spans="2:12" ht="30" hidden="1" customHeight="1" x14ac:dyDescent="0.35">
      <c r="B166" s="18">
        <f>IFERROR(IF(I165&gt;0,B165+1,""),"")</f>
        <v>44884</v>
      </c>
      <c r="C166" s="17" t="str">
        <f>IFERROR(IF(D166&lt;&gt;"",IF(MOD(D166,7)=1,(D165/7)+1,""),""),"")</f>
        <v/>
      </c>
      <c r="D166" s="17" t="str">
        <f>IFERROR(IF(I165&gt;0,D165+1,""),"")</f>
        <v/>
      </c>
      <c r="E166" s="15" t="str">
        <f>IFERROR(IF(I165&gt;0,#REF!*ActivityFactor+IF(WeightGoal="Maintain",0,IF(WeightGoal="Decrease",-500,IF(WeightGoal="Increase",500))),""),"")</f>
        <v/>
      </c>
      <c r="F166" s="15" t="str">
        <f>IFERROR(#REF!*(ActivityFactor),"")</f>
        <v/>
      </c>
      <c r="G166" s="14" t="str">
        <f>IFERROR(IF(WeightGoal="Increase",E166-F166,F166-E166),"")</f>
        <v/>
      </c>
      <c r="H166" s="14" t="str">
        <f>IFERROR(H165-G166,"")</f>
        <v/>
      </c>
      <c r="I166" s="13" t="str">
        <f>IFERROR(IF(Standard,H166/CalsPerPound,H166/CalsPerPound/2.2),"")</f>
        <v/>
      </c>
      <c r="J166" s="12" t="str">
        <f>IFERROR(WeightToLoseGain-I166,"")</f>
        <v/>
      </c>
      <c r="K166" s="11" t="str">
        <f>IFERROR(IF(B165&lt;&gt;"",J166/(WeightToLoseGain),""),"")</f>
        <v/>
      </c>
      <c r="L166" s="16" t="str">
        <f>IFERROR(IF($D166&lt;&gt;"",L165-(G165/CalsPerPound),""),"")</f>
        <v/>
      </c>
    </row>
    <row r="167" spans="2:12" ht="30" hidden="1" customHeight="1" x14ac:dyDescent="0.35">
      <c r="B167" s="18">
        <f>IFERROR(IF(I166&gt;0,B166+1,""),"")</f>
        <v>44885</v>
      </c>
      <c r="C167" s="17" t="str">
        <f>IFERROR(IF(D167&lt;&gt;"",IF(MOD(D167,7)=1,(D166/7)+1,""),""),"")</f>
        <v/>
      </c>
      <c r="D167" s="17" t="str">
        <f>IFERROR(IF(I166&gt;0,D166+1,""),"")</f>
        <v/>
      </c>
      <c r="E167" s="15" t="str">
        <f>IFERROR(IF(I166&gt;0,#REF!*ActivityFactor+IF(WeightGoal="Maintain",0,IF(WeightGoal="Decrease",-500,IF(WeightGoal="Increase",500))),""),"")</f>
        <v/>
      </c>
      <c r="F167" s="15" t="str">
        <f>IFERROR(#REF!*(ActivityFactor),"")</f>
        <v/>
      </c>
      <c r="G167" s="14" t="str">
        <f>IFERROR(IF(WeightGoal="Increase",E167-F167,F167-E167),"")</f>
        <v/>
      </c>
      <c r="H167" s="14" t="str">
        <f>IFERROR(H166-G167,"")</f>
        <v/>
      </c>
      <c r="I167" s="13" t="str">
        <f>IFERROR(IF(Standard,H167/CalsPerPound,H167/CalsPerPound/2.2),"")</f>
        <v/>
      </c>
      <c r="J167" s="12" t="str">
        <f>IFERROR(WeightToLoseGain-I167,"")</f>
        <v/>
      </c>
      <c r="K167" s="11" t="str">
        <f>IFERROR(IF(B166&lt;&gt;"",J167/(WeightToLoseGain),""),"")</f>
        <v/>
      </c>
      <c r="L167" s="16" t="str">
        <f>IFERROR(IF($D167&lt;&gt;"",L166-(G166/CalsPerPound),""),"")</f>
        <v/>
      </c>
    </row>
    <row r="168" spans="2:12" ht="30" hidden="1" customHeight="1" x14ac:dyDescent="0.35">
      <c r="B168" s="18">
        <f>IFERROR(IF(I167&gt;0,B167+1,""),"")</f>
        <v>44886</v>
      </c>
      <c r="C168" s="17" t="str">
        <f>IFERROR(IF(D168&lt;&gt;"",IF(MOD(D168,7)=1,(D167/7)+1,""),""),"")</f>
        <v/>
      </c>
      <c r="D168" s="17" t="str">
        <f>IFERROR(IF(I167&gt;0,D167+1,""),"")</f>
        <v/>
      </c>
      <c r="E168" s="15" t="str">
        <f>IFERROR(IF(I167&gt;0,#REF!*ActivityFactor+IF(WeightGoal="Maintain",0,IF(WeightGoal="Decrease",-500,IF(WeightGoal="Increase",500))),""),"")</f>
        <v/>
      </c>
      <c r="F168" s="15" t="str">
        <f>IFERROR(#REF!*(ActivityFactor),"")</f>
        <v/>
      </c>
      <c r="G168" s="14" t="str">
        <f>IFERROR(IF(WeightGoal="Increase",E168-F168,F168-E168),"")</f>
        <v/>
      </c>
      <c r="H168" s="14" t="str">
        <f>IFERROR(H167-G168,"")</f>
        <v/>
      </c>
      <c r="I168" s="13" t="str">
        <f>IFERROR(IF(Standard,H168/CalsPerPound,H168/CalsPerPound/2.2),"")</f>
        <v/>
      </c>
      <c r="J168" s="12" t="str">
        <f>IFERROR(WeightToLoseGain-I168,"")</f>
        <v/>
      </c>
      <c r="K168" s="11" t="str">
        <f>IFERROR(IF(B167&lt;&gt;"",J168/(WeightToLoseGain),""),"")</f>
        <v/>
      </c>
      <c r="L168" s="16" t="str">
        <f>IFERROR(IF($D168&lt;&gt;"",L167-(G167/CalsPerPound),""),"")</f>
        <v/>
      </c>
    </row>
    <row r="169" spans="2:12" ht="30" hidden="1" customHeight="1" x14ac:dyDescent="0.35">
      <c r="B169" s="18">
        <f>IFERROR(IF(I168&gt;0,B168+1,""),"")</f>
        <v>44887</v>
      </c>
      <c r="C169" s="17" t="str">
        <f>IFERROR(IF(D169&lt;&gt;"",IF(MOD(D169,7)=1,(D168/7)+1,""),""),"")</f>
        <v/>
      </c>
      <c r="D169" s="17" t="str">
        <f>IFERROR(IF(I168&gt;0,D168+1,""),"")</f>
        <v/>
      </c>
      <c r="E169" s="15" t="str">
        <f>IFERROR(IF(I168&gt;0,#REF!*ActivityFactor+IF(WeightGoal="Maintain",0,IF(WeightGoal="Decrease",-500,IF(WeightGoal="Increase",500))),""),"")</f>
        <v/>
      </c>
      <c r="F169" s="15" t="str">
        <f>IFERROR(#REF!*(ActivityFactor),"")</f>
        <v/>
      </c>
      <c r="G169" s="14" t="str">
        <f>IFERROR(IF(WeightGoal="Increase",E169-F169,F169-E169),"")</f>
        <v/>
      </c>
      <c r="H169" s="14" t="str">
        <f>IFERROR(H168-G169,"")</f>
        <v/>
      </c>
      <c r="I169" s="13" t="str">
        <f>IFERROR(IF(Standard,H169/CalsPerPound,H169/CalsPerPound/2.2),"")</f>
        <v/>
      </c>
      <c r="J169" s="12" t="str">
        <f>IFERROR(WeightToLoseGain-I169,"")</f>
        <v/>
      </c>
      <c r="K169" s="11" t="str">
        <f>IFERROR(IF(B168&lt;&gt;"",J169/(WeightToLoseGain),""),"")</f>
        <v/>
      </c>
      <c r="L169" s="16" t="str">
        <f>IFERROR(IF($D169&lt;&gt;"",L168-(G168/CalsPerPound),""),"")</f>
        <v/>
      </c>
    </row>
    <row r="170" spans="2:12" ht="30" hidden="1" customHeight="1" x14ac:dyDescent="0.35">
      <c r="B170" s="18">
        <f>IFERROR(IF(I169&gt;0,B169+1,""),"")</f>
        <v>44888</v>
      </c>
      <c r="C170" s="17" t="str">
        <f>IFERROR(IF(D170&lt;&gt;"",IF(MOD(D170,7)=1,(D169/7)+1,""),""),"")</f>
        <v/>
      </c>
      <c r="D170" s="17" t="str">
        <f>IFERROR(IF(I169&gt;0,D169+1,""),"")</f>
        <v/>
      </c>
      <c r="E170" s="15" t="str">
        <f>IFERROR(IF(I169&gt;0,#REF!*ActivityFactor+IF(WeightGoal="Maintain",0,IF(WeightGoal="Decrease",-500,IF(WeightGoal="Increase",500))),""),"")</f>
        <v/>
      </c>
      <c r="F170" s="15" t="str">
        <f>IFERROR(#REF!*(ActivityFactor),"")</f>
        <v/>
      </c>
      <c r="G170" s="14" t="str">
        <f>IFERROR(IF(WeightGoal="Increase",E170-F170,F170-E170),"")</f>
        <v/>
      </c>
      <c r="H170" s="14" t="str">
        <f>IFERROR(H169-G170,"")</f>
        <v/>
      </c>
      <c r="I170" s="13" t="str">
        <f>IFERROR(IF(Standard,H170/CalsPerPound,H170/CalsPerPound/2.2),"")</f>
        <v/>
      </c>
      <c r="J170" s="12" t="str">
        <f>IFERROR(WeightToLoseGain-I170,"")</f>
        <v/>
      </c>
      <c r="K170" s="11" t="str">
        <f>IFERROR(IF(B169&lt;&gt;"",J170/(WeightToLoseGain),""),"")</f>
        <v/>
      </c>
      <c r="L170" s="16" t="str">
        <f>IFERROR(IF($D170&lt;&gt;"",L169-(G169/CalsPerPound),""),"")</f>
        <v/>
      </c>
    </row>
    <row r="171" spans="2:12" ht="30" hidden="1" customHeight="1" x14ac:dyDescent="0.35">
      <c r="B171" s="18">
        <f>IFERROR(IF(I170&gt;0,B170+1,""),"")</f>
        <v>44889</v>
      </c>
      <c r="C171" s="17" t="str">
        <f>IFERROR(IF(D171&lt;&gt;"",IF(MOD(D171,7)=1,(D170/7)+1,""),""),"")</f>
        <v/>
      </c>
      <c r="D171" s="17" t="str">
        <f>IFERROR(IF(I170&gt;0,D170+1,""),"")</f>
        <v/>
      </c>
      <c r="E171" s="15" t="str">
        <f>IFERROR(IF(I170&gt;0,#REF!*ActivityFactor+IF(WeightGoal="Maintain",0,IF(WeightGoal="Decrease",-500,IF(WeightGoal="Increase",500))),""),"")</f>
        <v/>
      </c>
      <c r="F171" s="15" t="str">
        <f>IFERROR(#REF!*(ActivityFactor),"")</f>
        <v/>
      </c>
      <c r="G171" s="14" t="str">
        <f>IFERROR(IF(WeightGoal="Increase",E171-F171,F171-E171),"")</f>
        <v/>
      </c>
      <c r="H171" s="14" t="str">
        <f>IFERROR(H170-G171,"")</f>
        <v/>
      </c>
      <c r="I171" s="13" t="str">
        <f>IFERROR(IF(Standard,H171/CalsPerPound,H171/CalsPerPound/2.2),"")</f>
        <v/>
      </c>
      <c r="J171" s="12" t="str">
        <f>IFERROR(WeightToLoseGain-I171,"")</f>
        <v/>
      </c>
      <c r="K171" s="11" t="str">
        <f>IFERROR(IF(B170&lt;&gt;"",J171/(WeightToLoseGain),""),"")</f>
        <v/>
      </c>
      <c r="L171" s="16" t="str">
        <f>IFERROR(IF($D171&lt;&gt;"",L170-(G170/CalsPerPound),""),"")</f>
        <v/>
      </c>
    </row>
    <row r="172" spans="2:12" ht="30" hidden="1" customHeight="1" x14ac:dyDescent="0.35">
      <c r="B172" s="18">
        <f>IFERROR(IF(I171&gt;0,B171+1,""),"")</f>
        <v>44890</v>
      </c>
      <c r="C172" s="17" t="str">
        <f>IFERROR(IF(D172&lt;&gt;"",IF(MOD(D172,7)=1,(D171/7)+1,""),""),"")</f>
        <v/>
      </c>
      <c r="D172" s="17" t="str">
        <f>IFERROR(IF(I171&gt;0,D171+1,""),"")</f>
        <v/>
      </c>
      <c r="E172" s="15" t="str">
        <f>IFERROR(IF(I171&gt;0,#REF!*ActivityFactor+IF(WeightGoal="Maintain",0,IF(WeightGoal="Decrease",-500,IF(WeightGoal="Increase",500))),""),"")</f>
        <v/>
      </c>
      <c r="F172" s="15" t="str">
        <f>IFERROR(#REF!*(ActivityFactor),"")</f>
        <v/>
      </c>
      <c r="G172" s="14" t="str">
        <f>IFERROR(IF(WeightGoal="Increase",E172-F172,F172-E172),"")</f>
        <v/>
      </c>
      <c r="H172" s="14" t="str">
        <f>IFERROR(H171-G172,"")</f>
        <v/>
      </c>
      <c r="I172" s="13" t="str">
        <f>IFERROR(IF(Standard,H172/CalsPerPound,H172/CalsPerPound/2.2),"")</f>
        <v/>
      </c>
      <c r="J172" s="12" t="str">
        <f>IFERROR(WeightToLoseGain-I172,"")</f>
        <v/>
      </c>
      <c r="K172" s="11" t="str">
        <f>IFERROR(IF(B171&lt;&gt;"",J172/(WeightToLoseGain),""),"")</f>
        <v/>
      </c>
      <c r="L172" s="16" t="str">
        <f>IFERROR(IF($D172&lt;&gt;"",L171-(G171/CalsPerPound),""),"")</f>
        <v/>
      </c>
    </row>
    <row r="173" spans="2:12" ht="30" hidden="1" customHeight="1" x14ac:dyDescent="0.35">
      <c r="B173" s="18">
        <f>IFERROR(IF(I172&gt;0,B172+1,""),"")</f>
        <v>44891</v>
      </c>
      <c r="C173" s="17" t="str">
        <f>IFERROR(IF(D173&lt;&gt;"",IF(MOD(D173,7)=1,(D172/7)+1,""),""),"")</f>
        <v/>
      </c>
      <c r="D173" s="17" t="str">
        <f>IFERROR(IF(I172&gt;0,D172+1,""),"")</f>
        <v/>
      </c>
      <c r="E173" s="15" t="str">
        <f>IFERROR(IF(I172&gt;0,#REF!*ActivityFactor+IF(WeightGoal="Maintain",0,IF(WeightGoal="Decrease",-500,IF(WeightGoal="Increase",500))),""),"")</f>
        <v/>
      </c>
      <c r="F173" s="15" t="str">
        <f>IFERROR(#REF!*(ActivityFactor),"")</f>
        <v/>
      </c>
      <c r="G173" s="14" t="str">
        <f>IFERROR(IF(WeightGoal="Increase",E173-F173,F173-E173),"")</f>
        <v/>
      </c>
      <c r="H173" s="14" t="str">
        <f>IFERROR(H172-G173,"")</f>
        <v/>
      </c>
      <c r="I173" s="13" t="str">
        <f>IFERROR(IF(Standard,H173/CalsPerPound,H173/CalsPerPound/2.2),"")</f>
        <v/>
      </c>
      <c r="J173" s="12" t="str">
        <f>IFERROR(WeightToLoseGain-I173,"")</f>
        <v/>
      </c>
      <c r="K173" s="11" t="str">
        <f>IFERROR(IF(B172&lt;&gt;"",J173/(WeightToLoseGain),""),"")</f>
        <v/>
      </c>
      <c r="L173" s="16" t="str">
        <f>IFERROR(IF($D173&lt;&gt;"",L172-(G172/CalsPerPound),""),"")</f>
        <v/>
      </c>
    </row>
    <row r="174" spans="2:12" ht="30" hidden="1" customHeight="1" x14ac:dyDescent="0.35">
      <c r="B174" s="18">
        <f>IFERROR(IF(I173&gt;0,B173+1,""),"")</f>
        <v>44892</v>
      </c>
      <c r="C174" s="17" t="str">
        <f>IFERROR(IF(D174&lt;&gt;"",IF(MOD(D174,7)=1,(D173/7)+1,""),""),"")</f>
        <v/>
      </c>
      <c r="D174" s="17" t="str">
        <f>IFERROR(IF(I173&gt;0,D173+1,""),"")</f>
        <v/>
      </c>
      <c r="E174" s="15" t="str">
        <f>IFERROR(IF(I173&gt;0,#REF!*ActivityFactor+IF(WeightGoal="Maintain",0,IF(WeightGoal="Decrease",-500,IF(WeightGoal="Increase",500))),""),"")</f>
        <v/>
      </c>
      <c r="F174" s="15" t="str">
        <f>IFERROR(#REF!*(ActivityFactor),"")</f>
        <v/>
      </c>
      <c r="G174" s="14" t="str">
        <f>IFERROR(IF(WeightGoal="Increase",E174-F174,F174-E174),"")</f>
        <v/>
      </c>
      <c r="H174" s="14" t="str">
        <f>IFERROR(H173-G174,"")</f>
        <v/>
      </c>
      <c r="I174" s="13" t="str">
        <f>IFERROR(IF(Standard,H174/CalsPerPound,H174/CalsPerPound/2.2),"")</f>
        <v/>
      </c>
      <c r="J174" s="12" t="str">
        <f>IFERROR(WeightToLoseGain-I174,"")</f>
        <v/>
      </c>
      <c r="K174" s="11" t="str">
        <f>IFERROR(IF(B173&lt;&gt;"",J174/(WeightToLoseGain),""),"")</f>
        <v/>
      </c>
      <c r="L174" s="16" t="str">
        <f>IFERROR(IF($D174&lt;&gt;"",L173-(G173/CalsPerPound),""),"")</f>
        <v/>
      </c>
    </row>
    <row r="175" spans="2:12" ht="30" hidden="1" customHeight="1" x14ac:dyDescent="0.35">
      <c r="B175" s="18">
        <f>IFERROR(IF(I174&gt;0,B174+1,""),"")</f>
        <v>44893</v>
      </c>
      <c r="C175" s="17" t="str">
        <f>IFERROR(IF(D175&lt;&gt;"",IF(MOD(D175,7)=1,(D174/7)+1,""),""),"")</f>
        <v/>
      </c>
      <c r="D175" s="17" t="str">
        <f>IFERROR(IF(I174&gt;0,D174+1,""),"")</f>
        <v/>
      </c>
      <c r="E175" s="15" t="str">
        <f>IFERROR(IF(I174&gt;0,#REF!*ActivityFactor+IF(WeightGoal="Maintain",0,IF(WeightGoal="Decrease",-500,IF(WeightGoal="Increase",500))),""),"")</f>
        <v/>
      </c>
      <c r="F175" s="15" t="str">
        <f>IFERROR(#REF!*(ActivityFactor),"")</f>
        <v/>
      </c>
      <c r="G175" s="14" t="str">
        <f>IFERROR(IF(WeightGoal="Increase",E175-F175,F175-E175),"")</f>
        <v/>
      </c>
      <c r="H175" s="14" t="str">
        <f>IFERROR(H174-G175,"")</f>
        <v/>
      </c>
      <c r="I175" s="13" t="str">
        <f>IFERROR(IF(Standard,H175/CalsPerPound,H175/CalsPerPound/2.2),"")</f>
        <v/>
      </c>
      <c r="J175" s="12" t="str">
        <f>IFERROR(WeightToLoseGain-I175,"")</f>
        <v/>
      </c>
      <c r="K175" s="11" t="str">
        <f>IFERROR(IF(B174&lt;&gt;"",J175/(WeightToLoseGain),""),"")</f>
        <v/>
      </c>
      <c r="L175" s="16" t="str">
        <f>IFERROR(IF($D175&lt;&gt;"",L174-(G174/CalsPerPound),""),"")</f>
        <v/>
      </c>
    </row>
    <row r="176" spans="2:12" ht="30" hidden="1" customHeight="1" x14ac:dyDescent="0.35">
      <c r="B176" s="18">
        <f>IFERROR(IF(I175&gt;0,B175+1,""),"")</f>
        <v>44894</v>
      </c>
      <c r="C176" s="17" t="str">
        <f>IFERROR(IF(D176&lt;&gt;"",IF(MOD(D176,7)=1,(D175/7)+1,""),""),"")</f>
        <v/>
      </c>
      <c r="D176" s="17" t="str">
        <f>IFERROR(IF(I175&gt;0,D175+1,""),"")</f>
        <v/>
      </c>
      <c r="E176" s="15" t="str">
        <f>IFERROR(IF(I175&gt;0,#REF!*ActivityFactor+IF(WeightGoal="Maintain",0,IF(WeightGoal="Decrease",-500,IF(WeightGoal="Increase",500))),""),"")</f>
        <v/>
      </c>
      <c r="F176" s="15" t="str">
        <f>IFERROR(#REF!*(ActivityFactor),"")</f>
        <v/>
      </c>
      <c r="G176" s="14" t="str">
        <f>IFERROR(IF(WeightGoal="Increase",E176-F176,F176-E176),"")</f>
        <v/>
      </c>
      <c r="H176" s="14" t="str">
        <f>IFERROR(H175-G176,"")</f>
        <v/>
      </c>
      <c r="I176" s="13" t="str">
        <f>IFERROR(IF(Standard,H176/CalsPerPound,H176/CalsPerPound/2.2),"")</f>
        <v/>
      </c>
      <c r="J176" s="12" t="str">
        <f>IFERROR(WeightToLoseGain-I176,"")</f>
        <v/>
      </c>
      <c r="K176" s="11" t="str">
        <f>IFERROR(IF(B175&lt;&gt;"",J176/(WeightToLoseGain),""),"")</f>
        <v/>
      </c>
      <c r="L176" s="16" t="str">
        <f>IFERROR(IF($D176&lt;&gt;"",L175-(G175/CalsPerPound),""),"")</f>
        <v/>
      </c>
    </row>
    <row r="177" spans="2:12" ht="30" hidden="1" customHeight="1" x14ac:dyDescent="0.35">
      <c r="B177" s="18">
        <f>IFERROR(IF(I176&gt;0,B176+1,""),"")</f>
        <v>44895</v>
      </c>
      <c r="C177" s="17" t="str">
        <f>IFERROR(IF(D177&lt;&gt;"",IF(MOD(D177,7)=1,(D176/7)+1,""),""),"")</f>
        <v/>
      </c>
      <c r="D177" s="17" t="str">
        <f>IFERROR(IF(I176&gt;0,D176+1,""),"")</f>
        <v/>
      </c>
      <c r="E177" s="15" t="str">
        <f>IFERROR(IF(I176&gt;0,#REF!*ActivityFactor+IF(WeightGoal="Maintain",0,IF(WeightGoal="Decrease",-500,IF(WeightGoal="Increase",500))),""),"")</f>
        <v/>
      </c>
      <c r="F177" s="15" t="str">
        <f>IFERROR(#REF!*(ActivityFactor),"")</f>
        <v/>
      </c>
      <c r="G177" s="14" t="str">
        <f>IFERROR(IF(WeightGoal="Increase",E177-F177,F177-E177),"")</f>
        <v/>
      </c>
      <c r="H177" s="14" t="str">
        <f>IFERROR(H176-G177,"")</f>
        <v/>
      </c>
      <c r="I177" s="13" t="str">
        <f>IFERROR(IF(Standard,H177/CalsPerPound,H177/CalsPerPound/2.2),"")</f>
        <v/>
      </c>
      <c r="J177" s="12" t="str">
        <f>IFERROR(WeightToLoseGain-I177,"")</f>
        <v/>
      </c>
      <c r="K177" s="11" t="str">
        <f>IFERROR(IF(B176&lt;&gt;"",J177/(WeightToLoseGain),""),"")</f>
        <v/>
      </c>
      <c r="L177" s="16" t="str">
        <f>IFERROR(IF($D177&lt;&gt;"",L176-(G176/CalsPerPound),""),"")</f>
        <v/>
      </c>
    </row>
    <row r="178" spans="2:12" ht="30" hidden="1" customHeight="1" x14ac:dyDescent="0.35">
      <c r="B178" s="18">
        <f>IFERROR(IF(I177&gt;0,B177+1,""),"")</f>
        <v>44896</v>
      </c>
      <c r="C178" s="17" t="str">
        <f>IFERROR(IF(D178&lt;&gt;"",IF(MOD(D178,7)=1,(D177/7)+1,""),""),"")</f>
        <v/>
      </c>
      <c r="D178" s="17" t="str">
        <f>IFERROR(IF(I177&gt;0,D177+1,""),"")</f>
        <v/>
      </c>
      <c r="E178" s="15" t="str">
        <f>IFERROR(IF(I177&gt;0,#REF!*ActivityFactor+IF(WeightGoal="Maintain",0,IF(WeightGoal="Decrease",-500,IF(WeightGoal="Increase",500))),""),"")</f>
        <v/>
      </c>
      <c r="F178" s="15" t="str">
        <f>IFERROR(#REF!*(ActivityFactor),"")</f>
        <v/>
      </c>
      <c r="G178" s="14" t="str">
        <f>IFERROR(IF(WeightGoal="Increase",E178-F178,F178-E178),"")</f>
        <v/>
      </c>
      <c r="H178" s="14" t="str">
        <f>IFERROR(H177-G178,"")</f>
        <v/>
      </c>
      <c r="I178" s="13" t="str">
        <f>IFERROR(IF(Standard,H178/CalsPerPound,H178/CalsPerPound/2.2),"")</f>
        <v/>
      </c>
      <c r="J178" s="12" t="str">
        <f>IFERROR(WeightToLoseGain-I178,"")</f>
        <v/>
      </c>
      <c r="K178" s="11" t="str">
        <f>IFERROR(IF(B177&lt;&gt;"",J178/(WeightToLoseGain),""),"")</f>
        <v/>
      </c>
      <c r="L178" s="16" t="str">
        <f>IFERROR(IF($D178&lt;&gt;"",L177-(G177/CalsPerPound),""),"")</f>
        <v/>
      </c>
    </row>
    <row r="179" spans="2:12" ht="30" hidden="1" customHeight="1" x14ac:dyDescent="0.35">
      <c r="B179" s="18">
        <f>IFERROR(IF(I178&gt;0,B178+1,""),"")</f>
        <v>44897</v>
      </c>
      <c r="C179" s="17" t="str">
        <f>IFERROR(IF(D179&lt;&gt;"",IF(MOD(D179,7)=1,(D178/7)+1,""),""),"")</f>
        <v/>
      </c>
      <c r="D179" s="17" t="str">
        <f>IFERROR(IF(I178&gt;0,D178+1,""),"")</f>
        <v/>
      </c>
      <c r="E179" s="15" t="str">
        <f>IFERROR(IF(I178&gt;0,#REF!*ActivityFactor+IF(WeightGoal="Maintain",0,IF(WeightGoal="Decrease",-500,IF(WeightGoal="Increase",500))),""),"")</f>
        <v/>
      </c>
      <c r="F179" s="15" t="str">
        <f>IFERROR(#REF!*(ActivityFactor),"")</f>
        <v/>
      </c>
      <c r="G179" s="14" t="str">
        <f>IFERROR(IF(WeightGoal="Increase",E179-F179,F179-E179),"")</f>
        <v/>
      </c>
      <c r="H179" s="14" t="str">
        <f>IFERROR(H178-G179,"")</f>
        <v/>
      </c>
      <c r="I179" s="13" t="str">
        <f>IFERROR(IF(Standard,H179/CalsPerPound,H179/CalsPerPound/2.2),"")</f>
        <v/>
      </c>
      <c r="J179" s="12" t="str">
        <f>IFERROR(WeightToLoseGain-I179,"")</f>
        <v/>
      </c>
      <c r="K179" s="11" t="str">
        <f>IFERROR(IF(B178&lt;&gt;"",J179/(WeightToLoseGain),""),"")</f>
        <v/>
      </c>
      <c r="L179" s="16" t="str">
        <f>IFERROR(IF($D179&lt;&gt;"",L178-(G178/CalsPerPound),""),"")</f>
        <v/>
      </c>
    </row>
    <row r="180" spans="2:12" ht="30" hidden="1" customHeight="1" x14ac:dyDescent="0.35">
      <c r="B180" s="18">
        <f>IFERROR(IF(I179&gt;0,B179+1,""),"")</f>
        <v>44898</v>
      </c>
      <c r="C180" s="17" t="str">
        <f>IFERROR(IF(D180&lt;&gt;"",IF(MOD(D180,7)=1,(D179/7)+1,""),""),"")</f>
        <v/>
      </c>
      <c r="D180" s="17" t="str">
        <f>IFERROR(IF(I179&gt;0,D179+1,""),"")</f>
        <v/>
      </c>
      <c r="E180" s="15" t="str">
        <f>IFERROR(IF(I179&gt;0,#REF!*ActivityFactor+IF(WeightGoal="Maintain",0,IF(WeightGoal="Decrease",-500,IF(WeightGoal="Increase",500))),""),"")</f>
        <v/>
      </c>
      <c r="F180" s="15" t="str">
        <f>IFERROR(#REF!*(ActivityFactor),"")</f>
        <v/>
      </c>
      <c r="G180" s="14" t="str">
        <f>IFERROR(IF(WeightGoal="Increase",E180-F180,F180-E180),"")</f>
        <v/>
      </c>
      <c r="H180" s="14" t="str">
        <f>IFERROR(H179-G180,"")</f>
        <v/>
      </c>
      <c r="I180" s="13" t="str">
        <f>IFERROR(IF(Standard,H180/CalsPerPound,H180/CalsPerPound/2.2),"")</f>
        <v/>
      </c>
      <c r="J180" s="12" t="str">
        <f>IFERROR(WeightToLoseGain-I180,"")</f>
        <v/>
      </c>
      <c r="K180" s="11" t="str">
        <f>IFERROR(IF(B179&lt;&gt;"",J180/(WeightToLoseGain),""),"")</f>
        <v/>
      </c>
      <c r="L180" s="16" t="str">
        <f>IFERROR(IF($D180&lt;&gt;"",L179-(G179/CalsPerPound),""),"")</f>
        <v/>
      </c>
    </row>
    <row r="181" spans="2:12" ht="30" hidden="1" customHeight="1" x14ac:dyDescent="0.35">
      <c r="B181" s="18">
        <f>IFERROR(IF(I180&gt;0,B180+1,""),"")</f>
        <v>44899</v>
      </c>
      <c r="C181" s="17" t="str">
        <f>IFERROR(IF(D181&lt;&gt;"",IF(MOD(D181,7)=1,(D180/7)+1,""),""),"")</f>
        <v/>
      </c>
      <c r="D181" s="17" t="str">
        <f>IFERROR(IF(I180&gt;0,D180+1,""),"")</f>
        <v/>
      </c>
      <c r="E181" s="15" t="str">
        <f>IFERROR(IF(I180&gt;0,#REF!*ActivityFactor+IF(WeightGoal="Maintain",0,IF(WeightGoal="Decrease",-500,IF(WeightGoal="Increase",500))),""),"")</f>
        <v/>
      </c>
      <c r="F181" s="15" t="str">
        <f>IFERROR(#REF!*(ActivityFactor),"")</f>
        <v/>
      </c>
      <c r="G181" s="14" t="str">
        <f>IFERROR(IF(WeightGoal="Increase",E181-F181,F181-E181),"")</f>
        <v/>
      </c>
      <c r="H181" s="14" t="str">
        <f>IFERROR(H180-G181,"")</f>
        <v/>
      </c>
      <c r="I181" s="13" t="str">
        <f>IFERROR(IF(Standard,H181/CalsPerPound,H181/CalsPerPound/2.2),"")</f>
        <v/>
      </c>
      <c r="J181" s="12" t="str">
        <f>IFERROR(WeightToLoseGain-I181,"")</f>
        <v/>
      </c>
      <c r="K181" s="11" t="str">
        <f>IFERROR(IF(B180&lt;&gt;"",J181/(WeightToLoseGain),""),"")</f>
        <v/>
      </c>
      <c r="L181" s="16" t="str">
        <f>IFERROR(IF($D181&lt;&gt;"",L180-(G180/CalsPerPound),""),"")</f>
        <v/>
      </c>
    </row>
    <row r="182" spans="2:12" ht="30" hidden="1" customHeight="1" x14ac:dyDescent="0.35">
      <c r="B182" s="18">
        <f>IFERROR(IF(I181&gt;0,B181+1,""),"")</f>
        <v>44900</v>
      </c>
      <c r="C182" s="17" t="str">
        <f>IFERROR(IF(D182&lt;&gt;"",IF(MOD(D182,7)=1,(D181/7)+1,""),""),"")</f>
        <v/>
      </c>
      <c r="D182" s="17" t="str">
        <f>IFERROR(IF(I181&gt;0,D181+1,""),"")</f>
        <v/>
      </c>
      <c r="E182" s="15" t="str">
        <f>IFERROR(IF(I181&gt;0,#REF!*ActivityFactor+IF(WeightGoal="Maintain",0,IF(WeightGoal="Decrease",-500,IF(WeightGoal="Increase",500))),""),"")</f>
        <v/>
      </c>
      <c r="F182" s="15" t="str">
        <f>IFERROR(#REF!*(ActivityFactor),"")</f>
        <v/>
      </c>
      <c r="G182" s="14" t="str">
        <f>IFERROR(IF(WeightGoal="Increase",E182-F182,F182-E182),"")</f>
        <v/>
      </c>
      <c r="H182" s="14" t="str">
        <f>IFERROR(H181-G182,"")</f>
        <v/>
      </c>
      <c r="I182" s="13" t="str">
        <f>IFERROR(IF(Standard,H182/CalsPerPound,H182/CalsPerPound/2.2),"")</f>
        <v/>
      </c>
      <c r="J182" s="12" t="str">
        <f>IFERROR(WeightToLoseGain-I182,"")</f>
        <v/>
      </c>
      <c r="K182" s="11" t="str">
        <f>IFERROR(IF(B181&lt;&gt;"",J182/(WeightToLoseGain),""),"")</f>
        <v/>
      </c>
      <c r="L182" s="16" t="str">
        <f>IFERROR(IF($D182&lt;&gt;"",L181-(G181/CalsPerPound),""),"")</f>
        <v/>
      </c>
    </row>
    <row r="183" spans="2:12" ht="30" hidden="1" customHeight="1" x14ac:dyDescent="0.35">
      <c r="B183" s="18">
        <f>IFERROR(IF(I182&gt;0,B182+1,""),"")</f>
        <v>44901</v>
      </c>
      <c r="C183" s="17" t="str">
        <f>IFERROR(IF(D183&lt;&gt;"",IF(MOD(D183,7)=1,(D182/7)+1,""),""),"")</f>
        <v/>
      </c>
      <c r="D183" s="17" t="str">
        <f>IFERROR(IF(I182&gt;0,D182+1,""),"")</f>
        <v/>
      </c>
      <c r="E183" s="15" t="str">
        <f>IFERROR(IF(I182&gt;0,#REF!*ActivityFactor+IF(WeightGoal="Maintain",0,IF(WeightGoal="Decrease",-500,IF(WeightGoal="Increase",500))),""),"")</f>
        <v/>
      </c>
      <c r="F183" s="15" t="str">
        <f>IFERROR(#REF!*(ActivityFactor),"")</f>
        <v/>
      </c>
      <c r="G183" s="14" t="str">
        <f>IFERROR(IF(WeightGoal="Increase",E183-F183,F183-E183),"")</f>
        <v/>
      </c>
      <c r="H183" s="14" t="str">
        <f>IFERROR(H182-G183,"")</f>
        <v/>
      </c>
      <c r="I183" s="13" t="str">
        <f>IFERROR(IF(Standard,H183/CalsPerPound,H183/CalsPerPound/2.2),"")</f>
        <v/>
      </c>
      <c r="J183" s="12" t="str">
        <f>IFERROR(WeightToLoseGain-I183,"")</f>
        <v/>
      </c>
      <c r="K183" s="11" t="str">
        <f>IFERROR(IF(B182&lt;&gt;"",J183/(WeightToLoseGain),""),"")</f>
        <v/>
      </c>
      <c r="L183" s="16" t="str">
        <f>IFERROR(IF($D183&lt;&gt;"",L182-(G182/CalsPerPound),""),"")</f>
        <v/>
      </c>
    </row>
    <row r="184" spans="2:12" ht="30" hidden="1" customHeight="1" x14ac:dyDescent="0.35">
      <c r="B184" s="18">
        <f>IFERROR(IF(I183&gt;0,B183+1,""),"")</f>
        <v>44902</v>
      </c>
      <c r="C184" s="17" t="str">
        <f>IFERROR(IF(D184&lt;&gt;"",IF(MOD(D184,7)=1,(D183/7)+1,""),""),"")</f>
        <v/>
      </c>
      <c r="D184" s="17" t="str">
        <f>IFERROR(IF(I183&gt;0,D183+1,""),"")</f>
        <v/>
      </c>
      <c r="E184" s="15" t="str">
        <f>IFERROR(IF(I183&gt;0,#REF!*ActivityFactor+IF(WeightGoal="Maintain",0,IF(WeightGoal="Decrease",-500,IF(WeightGoal="Increase",500))),""),"")</f>
        <v/>
      </c>
      <c r="F184" s="15" t="str">
        <f>IFERROR(#REF!*(ActivityFactor),"")</f>
        <v/>
      </c>
      <c r="G184" s="14" t="str">
        <f>IFERROR(IF(WeightGoal="Increase",E184-F184,F184-E184),"")</f>
        <v/>
      </c>
      <c r="H184" s="14" t="str">
        <f>IFERROR(H183-G184,"")</f>
        <v/>
      </c>
      <c r="I184" s="13" t="str">
        <f>IFERROR(IF(Standard,H184/CalsPerPound,H184/CalsPerPound/2.2),"")</f>
        <v/>
      </c>
      <c r="J184" s="12" t="str">
        <f>IFERROR(WeightToLoseGain-I184,"")</f>
        <v/>
      </c>
      <c r="K184" s="11" t="str">
        <f>IFERROR(IF(B183&lt;&gt;"",J184/(WeightToLoseGain),""),"")</f>
        <v/>
      </c>
      <c r="L184" s="16" t="str">
        <f>IFERROR(IF($D184&lt;&gt;"",L183-(G183/CalsPerPound),""),"")</f>
        <v/>
      </c>
    </row>
    <row r="185" spans="2:12" ht="30" hidden="1" customHeight="1" x14ac:dyDescent="0.35">
      <c r="B185" s="18">
        <f>IFERROR(IF(I184&gt;0,B184+1,""),"")</f>
        <v>44903</v>
      </c>
      <c r="C185" s="17" t="str">
        <f>IFERROR(IF(D185&lt;&gt;"",IF(MOD(D185,7)=1,(D184/7)+1,""),""),"")</f>
        <v/>
      </c>
      <c r="D185" s="17" t="str">
        <f>IFERROR(IF(I184&gt;0,D184+1,""),"")</f>
        <v/>
      </c>
      <c r="E185" s="15" t="str">
        <f>IFERROR(IF(I184&gt;0,#REF!*ActivityFactor+IF(WeightGoal="Maintain",0,IF(WeightGoal="Decrease",-500,IF(WeightGoal="Increase",500))),""),"")</f>
        <v/>
      </c>
      <c r="F185" s="15" t="str">
        <f>IFERROR(#REF!*(ActivityFactor),"")</f>
        <v/>
      </c>
      <c r="G185" s="14" t="str">
        <f>IFERROR(IF(WeightGoal="Increase",E185-F185,F185-E185),"")</f>
        <v/>
      </c>
      <c r="H185" s="14" t="str">
        <f>IFERROR(H184-G185,"")</f>
        <v/>
      </c>
      <c r="I185" s="13" t="str">
        <f>IFERROR(IF(Standard,H185/CalsPerPound,H185/CalsPerPound/2.2),"")</f>
        <v/>
      </c>
      <c r="J185" s="12" t="str">
        <f>IFERROR(WeightToLoseGain-I185,"")</f>
        <v/>
      </c>
      <c r="K185" s="11" t="str">
        <f>IFERROR(IF(B184&lt;&gt;"",J185/(WeightToLoseGain),""),"")</f>
        <v/>
      </c>
      <c r="L185" s="16" t="str">
        <f>IFERROR(IF($D185&lt;&gt;"",L184-(G184/CalsPerPound),""),"")</f>
        <v/>
      </c>
    </row>
    <row r="186" spans="2:12" ht="30" hidden="1" customHeight="1" x14ac:dyDescent="0.35">
      <c r="B186" s="18">
        <f>IFERROR(IF(I185&gt;0,B185+1,""),"")</f>
        <v>44904</v>
      </c>
      <c r="C186" s="17" t="str">
        <f>IFERROR(IF(D186&lt;&gt;"",IF(MOD(D186,7)=1,(D185/7)+1,""),""),"")</f>
        <v/>
      </c>
      <c r="D186" s="17" t="str">
        <f>IFERROR(IF(I185&gt;0,D185+1,""),"")</f>
        <v/>
      </c>
      <c r="E186" s="15" t="str">
        <f>IFERROR(IF(I185&gt;0,#REF!*ActivityFactor+IF(WeightGoal="Maintain",0,IF(WeightGoal="Decrease",-500,IF(WeightGoal="Increase",500))),""),"")</f>
        <v/>
      </c>
      <c r="F186" s="15" t="str">
        <f>IFERROR(#REF!*(ActivityFactor),"")</f>
        <v/>
      </c>
      <c r="G186" s="14" t="str">
        <f>IFERROR(IF(WeightGoal="Increase",E186-F186,F186-E186),"")</f>
        <v/>
      </c>
      <c r="H186" s="14" t="str">
        <f>IFERROR(H185-G186,"")</f>
        <v/>
      </c>
      <c r="I186" s="13" t="str">
        <f>IFERROR(IF(Standard,H186/CalsPerPound,H186/CalsPerPound/2.2),"")</f>
        <v/>
      </c>
      <c r="J186" s="12" t="str">
        <f>IFERROR(WeightToLoseGain-I186,"")</f>
        <v/>
      </c>
      <c r="K186" s="11" t="str">
        <f>IFERROR(IF(B185&lt;&gt;"",J186/(WeightToLoseGain),""),"")</f>
        <v/>
      </c>
      <c r="L186" s="16" t="str">
        <f>IFERROR(IF($D186&lt;&gt;"",L185-(G185/CalsPerPound),""),"")</f>
        <v/>
      </c>
    </row>
    <row r="187" spans="2:12" ht="30" hidden="1" customHeight="1" x14ac:dyDescent="0.35">
      <c r="B187" s="18">
        <f>IFERROR(IF(I186&gt;0,B186+1,""),"")</f>
        <v>44905</v>
      </c>
      <c r="C187" s="17" t="str">
        <f>IFERROR(IF(D187&lt;&gt;"",IF(MOD(D187,7)=1,(D186/7)+1,""),""),"")</f>
        <v/>
      </c>
      <c r="D187" s="17" t="str">
        <f>IFERROR(IF(I186&gt;0,D186+1,""),"")</f>
        <v/>
      </c>
      <c r="E187" s="15" t="str">
        <f>IFERROR(IF(I186&gt;0,#REF!*ActivityFactor+IF(WeightGoal="Maintain",0,IF(WeightGoal="Decrease",-500,IF(WeightGoal="Increase",500))),""),"")</f>
        <v/>
      </c>
      <c r="F187" s="15" t="str">
        <f>IFERROR(#REF!*(ActivityFactor),"")</f>
        <v/>
      </c>
      <c r="G187" s="14" t="str">
        <f>IFERROR(IF(WeightGoal="Increase",E187-F187,F187-E187),"")</f>
        <v/>
      </c>
      <c r="H187" s="14" t="str">
        <f>IFERROR(H186-G187,"")</f>
        <v/>
      </c>
      <c r="I187" s="13" t="str">
        <f>IFERROR(IF(Standard,H187/CalsPerPound,H187/CalsPerPound/2.2),"")</f>
        <v/>
      </c>
      <c r="J187" s="12" t="str">
        <f>IFERROR(WeightToLoseGain-I187,"")</f>
        <v/>
      </c>
      <c r="K187" s="11" t="str">
        <f>IFERROR(IF(B186&lt;&gt;"",J187/(WeightToLoseGain),""),"")</f>
        <v/>
      </c>
      <c r="L187" s="16" t="str">
        <f>IFERROR(IF($D187&lt;&gt;"",L186-(G186/CalsPerPound),""),"")</f>
        <v/>
      </c>
    </row>
    <row r="188" spans="2:12" ht="30" hidden="1" customHeight="1" x14ac:dyDescent="0.35">
      <c r="B188" s="18">
        <f>IFERROR(IF(I187&gt;0,B187+1,""),"")</f>
        <v>44906</v>
      </c>
      <c r="C188" s="17" t="str">
        <f>IFERROR(IF(D188&lt;&gt;"",IF(MOD(D188,7)=1,(D187/7)+1,""),""),"")</f>
        <v/>
      </c>
      <c r="D188" s="17" t="str">
        <f>IFERROR(IF(I187&gt;0,D187+1,""),"")</f>
        <v/>
      </c>
      <c r="E188" s="15" t="str">
        <f>IFERROR(IF(I187&gt;0,#REF!*ActivityFactor+IF(WeightGoal="Maintain",0,IF(WeightGoal="Decrease",-500,IF(WeightGoal="Increase",500))),""),"")</f>
        <v/>
      </c>
      <c r="F188" s="15" t="str">
        <f>IFERROR(#REF!*(ActivityFactor),"")</f>
        <v/>
      </c>
      <c r="G188" s="14" t="str">
        <f>IFERROR(IF(WeightGoal="Increase",E188-F188,F188-E188),"")</f>
        <v/>
      </c>
      <c r="H188" s="14" t="str">
        <f>IFERROR(H187-G188,"")</f>
        <v/>
      </c>
      <c r="I188" s="13" t="str">
        <f>IFERROR(IF(Standard,H188/CalsPerPound,H188/CalsPerPound/2.2),"")</f>
        <v/>
      </c>
      <c r="J188" s="12" t="str">
        <f>IFERROR(WeightToLoseGain-I188,"")</f>
        <v/>
      </c>
      <c r="K188" s="11" t="str">
        <f>IFERROR(IF(B187&lt;&gt;"",J188/(WeightToLoseGain),""),"")</f>
        <v/>
      </c>
      <c r="L188" s="16" t="str">
        <f>IFERROR(IF($D188&lt;&gt;"",L187-(G187/CalsPerPound),""),"")</f>
        <v/>
      </c>
    </row>
    <row r="189" spans="2:12" ht="30" hidden="1" customHeight="1" x14ac:dyDescent="0.35">
      <c r="B189" s="18">
        <f>IFERROR(IF(I188&gt;0,B188+1,""),"")</f>
        <v>44907</v>
      </c>
      <c r="C189" s="17" t="str">
        <f>IFERROR(IF(D189&lt;&gt;"",IF(MOD(D189,7)=1,(D188/7)+1,""),""),"")</f>
        <v/>
      </c>
      <c r="D189" s="17" t="str">
        <f>IFERROR(IF(I188&gt;0,D188+1,""),"")</f>
        <v/>
      </c>
      <c r="E189" s="15" t="str">
        <f>IFERROR(IF(I188&gt;0,#REF!*ActivityFactor+IF(WeightGoal="Maintain",0,IF(WeightGoal="Decrease",-500,IF(WeightGoal="Increase",500))),""),"")</f>
        <v/>
      </c>
      <c r="F189" s="15" t="str">
        <f>IFERROR(#REF!*(ActivityFactor),"")</f>
        <v/>
      </c>
      <c r="G189" s="14" t="str">
        <f>IFERROR(IF(WeightGoal="Increase",E189-F189,F189-E189),"")</f>
        <v/>
      </c>
      <c r="H189" s="14" t="str">
        <f>IFERROR(H188-G189,"")</f>
        <v/>
      </c>
      <c r="I189" s="13" t="str">
        <f>IFERROR(IF(Standard,H189/CalsPerPound,H189/CalsPerPound/2.2),"")</f>
        <v/>
      </c>
      <c r="J189" s="12" t="str">
        <f>IFERROR(WeightToLoseGain-I189,"")</f>
        <v/>
      </c>
      <c r="K189" s="11" t="str">
        <f>IFERROR(IF(B188&lt;&gt;"",J189/(WeightToLoseGain),""),"")</f>
        <v/>
      </c>
      <c r="L189" s="16" t="str">
        <f>IFERROR(IF($D189&lt;&gt;"",L188-(G188/CalsPerPound),""),"")</f>
        <v/>
      </c>
    </row>
    <row r="190" spans="2:12" ht="30" hidden="1" customHeight="1" x14ac:dyDescent="0.35">
      <c r="B190" s="18">
        <f>IFERROR(IF(I189&gt;0,B189+1,""),"")</f>
        <v>44908</v>
      </c>
      <c r="C190" s="17" t="str">
        <f>IFERROR(IF(D190&lt;&gt;"",IF(MOD(D190,7)=1,(D189/7)+1,""),""),"")</f>
        <v/>
      </c>
      <c r="D190" s="17" t="str">
        <f>IFERROR(IF(I189&gt;0,D189+1,""),"")</f>
        <v/>
      </c>
      <c r="E190" s="15" t="str">
        <f>IFERROR(IF(I189&gt;0,#REF!*ActivityFactor+IF(WeightGoal="Maintain",0,IF(WeightGoal="Decrease",-500,IF(WeightGoal="Increase",500))),""),"")</f>
        <v/>
      </c>
      <c r="F190" s="15" t="str">
        <f>IFERROR(#REF!*(ActivityFactor),"")</f>
        <v/>
      </c>
      <c r="G190" s="14" t="str">
        <f>IFERROR(IF(WeightGoal="Increase",E190-F190,F190-E190),"")</f>
        <v/>
      </c>
      <c r="H190" s="14" t="str">
        <f>IFERROR(H189-G190,"")</f>
        <v/>
      </c>
      <c r="I190" s="13" t="str">
        <f>IFERROR(IF(Standard,H190/CalsPerPound,H190/CalsPerPound/2.2),"")</f>
        <v/>
      </c>
      <c r="J190" s="12" t="str">
        <f>IFERROR(WeightToLoseGain-I190,"")</f>
        <v/>
      </c>
      <c r="K190" s="11" t="str">
        <f>IFERROR(IF(B189&lt;&gt;"",J190/(WeightToLoseGain),""),"")</f>
        <v/>
      </c>
      <c r="L190" s="16" t="str">
        <f>IFERROR(IF($D190&lt;&gt;"",L189-(G189/CalsPerPound),""),"")</f>
        <v/>
      </c>
    </row>
    <row r="191" spans="2:12" ht="30" hidden="1" customHeight="1" x14ac:dyDescent="0.35">
      <c r="B191" s="18">
        <f>IFERROR(IF(I190&gt;0,B190+1,""),"")</f>
        <v>44909</v>
      </c>
      <c r="C191" s="17" t="str">
        <f>IFERROR(IF(D191&lt;&gt;"",IF(MOD(D191,7)=1,(D190/7)+1,""),""),"")</f>
        <v/>
      </c>
      <c r="D191" s="17" t="str">
        <f>IFERROR(IF(I190&gt;0,D190+1,""),"")</f>
        <v/>
      </c>
      <c r="E191" s="15" t="str">
        <f>IFERROR(IF(I190&gt;0,#REF!*ActivityFactor+IF(WeightGoal="Maintain",0,IF(WeightGoal="Decrease",-500,IF(WeightGoal="Increase",500))),""),"")</f>
        <v/>
      </c>
      <c r="F191" s="15" t="str">
        <f>IFERROR(#REF!*(ActivityFactor),"")</f>
        <v/>
      </c>
      <c r="G191" s="14" t="str">
        <f>IFERROR(IF(WeightGoal="Increase",E191-F191,F191-E191),"")</f>
        <v/>
      </c>
      <c r="H191" s="14" t="str">
        <f>IFERROR(H190-G191,"")</f>
        <v/>
      </c>
      <c r="I191" s="13" t="str">
        <f>IFERROR(IF(Standard,H191/CalsPerPound,H191/CalsPerPound/2.2),"")</f>
        <v/>
      </c>
      <c r="J191" s="12" t="str">
        <f>IFERROR(WeightToLoseGain-I191,"")</f>
        <v/>
      </c>
      <c r="K191" s="11" t="str">
        <f>IFERROR(IF(B190&lt;&gt;"",J191/(WeightToLoseGain),""),"")</f>
        <v/>
      </c>
      <c r="L191" s="16" t="str">
        <f>IFERROR(IF($D191&lt;&gt;"",L190-(G190/CalsPerPound),""),"")</f>
        <v/>
      </c>
    </row>
    <row r="192" spans="2:12" ht="30" hidden="1" customHeight="1" x14ac:dyDescent="0.35">
      <c r="B192" s="18">
        <f>IFERROR(IF(I191&gt;0,B191+1,""),"")</f>
        <v>44910</v>
      </c>
      <c r="C192" s="17" t="str">
        <f>IFERROR(IF(D192&lt;&gt;"",IF(MOD(D192,7)=1,(D191/7)+1,""),""),"")</f>
        <v/>
      </c>
      <c r="D192" s="17" t="str">
        <f>IFERROR(IF(I191&gt;0,D191+1,""),"")</f>
        <v/>
      </c>
      <c r="E192" s="15" t="str">
        <f>IFERROR(IF(I191&gt;0,#REF!*ActivityFactor+IF(WeightGoal="Maintain",0,IF(WeightGoal="Decrease",-500,IF(WeightGoal="Increase",500))),""),"")</f>
        <v/>
      </c>
      <c r="F192" s="15" t="str">
        <f>IFERROR(#REF!*(ActivityFactor),"")</f>
        <v/>
      </c>
      <c r="G192" s="14" t="str">
        <f>IFERROR(IF(WeightGoal="Increase",E192-F192,F192-E192),"")</f>
        <v/>
      </c>
      <c r="H192" s="14" t="str">
        <f>IFERROR(H191-G192,"")</f>
        <v/>
      </c>
      <c r="I192" s="13" t="str">
        <f>IFERROR(IF(Standard,H192/CalsPerPound,H192/CalsPerPound/2.2),"")</f>
        <v/>
      </c>
      <c r="J192" s="12" t="str">
        <f>IFERROR(WeightToLoseGain-I192,"")</f>
        <v/>
      </c>
      <c r="K192" s="11" t="str">
        <f>IFERROR(IF(B191&lt;&gt;"",J192/(WeightToLoseGain),""),"")</f>
        <v/>
      </c>
      <c r="L192" s="16" t="str">
        <f>IFERROR(IF($D192&lt;&gt;"",L191-(G191/CalsPerPound),""),"")</f>
        <v/>
      </c>
    </row>
    <row r="193" spans="2:12" ht="30" hidden="1" customHeight="1" x14ac:dyDescent="0.35">
      <c r="B193" s="18">
        <f>IFERROR(IF(I192&gt;0,B192+1,""),"")</f>
        <v>44911</v>
      </c>
      <c r="C193" s="17" t="str">
        <f>IFERROR(IF(D193&lt;&gt;"",IF(MOD(D193,7)=1,(D192/7)+1,""),""),"")</f>
        <v/>
      </c>
      <c r="D193" s="17" t="str">
        <f>IFERROR(IF(I192&gt;0,D192+1,""),"")</f>
        <v/>
      </c>
      <c r="E193" s="15" t="str">
        <f>IFERROR(IF(I192&gt;0,#REF!*ActivityFactor+IF(WeightGoal="Maintain",0,IF(WeightGoal="Decrease",-500,IF(WeightGoal="Increase",500))),""),"")</f>
        <v/>
      </c>
      <c r="F193" s="15" t="str">
        <f>IFERROR(#REF!*(ActivityFactor),"")</f>
        <v/>
      </c>
      <c r="G193" s="14" t="str">
        <f>IFERROR(IF(WeightGoal="Increase",E193-F193,F193-E193),"")</f>
        <v/>
      </c>
      <c r="H193" s="14" t="str">
        <f>IFERROR(H192-G193,"")</f>
        <v/>
      </c>
      <c r="I193" s="13" t="str">
        <f>IFERROR(IF(Standard,H193/CalsPerPound,H193/CalsPerPound/2.2),"")</f>
        <v/>
      </c>
      <c r="J193" s="12" t="str">
        <f>IFERROR(WeightToLoseGain-I193,"")</f>
        <v/>
      </c>
      <c r="K193" s="11" t="str">
        <f>IFERROR(IF(B192&lt;&gt;"",J193/(WeightToLoseGain),""),"")</f>
        <v/>
      </c>
      <c r="L193" s="16" t="str">
        <f>IFERROR(IF($D193&lt;&gt;"",L192-(G192/CalsPerPound),""),"")</f>
        <v/>
      </c>
    </row>
    <row r="194" spans="2:12" ht="30" hidden="1" customHeight="1" x14ac:dyDescent="0.35">
      <c r="B194" s="18">
        <f>IFERROR(IF(I193&gt;0,B193+1,""),"")</f>
        <v>44912</v>
      </c>
      <c r="C194" s="17" t="str">
        <f>IFERROR(IF(D194&lt;&gt;"",IF(MOD(D194,7)=1,(D193/7)+1,""),""),"")</f>
        <v/>
      </c>
      <c r="D194" s="17" t="str">
        <f>IFERROR(IF(I193&gt;0,D193+1,""),"")</f>
        <v/>
      </c>
      <c r="E194" s="15" t="str">
        <f>IFERROR(IF(I193&gt;0,#REF!*ActivityFactor+IF(WeightGoal="Maintain",0,IF(WeightGoal="Decrease",-500,IF(WeightGoal="Increase",500))),""),"")</f>
        <v/>
      </c>
      <c r="F194" s="15" t="str">
        <f>IFERROR(#REF!*(ActivityFactor),"")</f>
        <v/>
      </c>
      <c r="G194" s="14" t="str">
        <f>IFERROR(IF(WeightGoal="Increase",E194-F194,F194-E194),"")</f>
        <v/>
      </c>
      <c r="H194" s="14" t="str">
        <f>IFERROR(H193-G194,"")</f>
        <v/>
      </c>
      <c r="I194" s="13" t="str">
        <f>IFERROR(IF(Standard,H194/CalsPerPound,H194/CalsPerPound/2.2),"")</f>
        <v/>
      </c>
      <c r="J194" s="12" t="str">
        <f>IFERROR(WeightToLoseGain-I194,"")</f>
        <v/>
      </c>
      <c r="K194" s="11" t="str">
        <f>IFERROR(IF(B193&lt;&gt;"",J194/(WeightToLoseGain),""),"")</f>
        <v/>
      </c>
      <c r="L194" s="16" t="str">
        <f>IFERROR(IF($D194&lt;&gt;"",L193-(G193/CalsPerPound),""),"")</f>
        <v/>
      </c>
    </row>
    <row r="195" spans="2:12" ht="30" hidden="1" customHeight="1" x14ac:dyDescent="0.35">
      <c r="B195" s="18">
        <f>IFERROR(IF(I194&gt;0,B194+1,""),"")</f>
        <v>44913</v>
      </c>
      <c r="C195" s="17" t="str">
        <f>IFERROR(IF(D195&lt;&gt;"",IF(MOD(D195,7)=1,(D194/7)+1,""),""),"")</f>
        <v/>
      </c>
      <c r="D195" s="17" t="str">
        <f>IFERROR(IF(I194&gt;0,D194+1,""),"")</f>
        <v/>
      </c>
      <c r="E195" s="15" t="str">
        <f>IFERROR(IF(I194&gt;0,#REF!*ActivityFactor+IF(WeightGoal="Maintain",0,IF(WeightGoal="Decrease",-500,IF(WeightGoal="Increase",500))),""),"")</f>
        <v/>
      </c>
      <c r="F195" s="15" t="str">
        <f>IFERROR(#REF!*(ActivityFactor),"")</f>
        <v/>
      </c>
      <c r="G195" s="14" t="str">
        <f>IFERROR(IF(WeightGoal="Increase",E195-F195,F195-E195),"")</f>
        <v/>
      </c>
      <c r="H195" s="14" t="str">
        <f>IFERROR(H194-G195,"")</f>
        <v/>
      </c>
      <c r="I195" s="13" t="str">
        <f>IFERROR(IF(Standard,H195/CalsPerPound,H195/CalsPerPound/2.2),"")</f>
        <v/>
      </c>
      <c r="J195" s="12" t="str">
        <f>IFERROR(WeightToLoseGain-I195,"")</f>
        <v/>
      </c>
      <c r="K195" s="11" t="str">
        <f>IFERROR(IF(B194&lt;&gt;"",J195/(WeightToLoseGain),""),"")</f>
        <v/>
      </c>
      <c r="L195" s="16" t="str">
        <f>IFERROR(IF($D195&lt;&gt;"",L194-(G194/CalsPerPound),""),"")</f>
        <v/>
      </c>
    </row>
    <row r="196" spans="2:12" ht="30" hidden="1" customHeight="1" x14ac:dyDescent="0.35">
      <c r="B196" s="18">
        <f>IFERROR(IF(I195&gt;0,B195+1,""),"")</f>
        <v>44914</v>
      </c>
      <c r="C196" s="17" t="str">
        <f>IFERROR(IF(D196&lt;&gt;"",IF(MOD(D196,7)=1,(D195/7)+1,""),""),"")</f>
        <v/>
      </c>
      <c r="D196" s="17" t="str">
        <f>IFERROR(IF(I195&gt;0,D195+1,""),"")</f>
        <v/>
      </c>
      <c r="E196" s="15" t="str">
        <f>IFERROR(IF(I195&gt;0,#REF!*ActivityFactor+IF(WeightGoal="Maintain",0,IF(WeightGoal="Decrease",-500,IF(WeightGoal="Increase",500))),""),"")</f>
        <v/>
      </c>
      <c r="F196" s="15" t="str">
        <f>IFERROR(#REF!*(ActivityFactor),"")</f>
        <v/>
      </c>
      <c r="G196" s="14" t="str">
        <f>IFERROR(IF(WeightGoal="Increase",E196-F196,F196-E196),"")</f>
        <v/>
      </c>
      <c r="H196" s="14" t="str">
        <f>IFERROR(H195-G196,"")</f>
        <v/>
      </c>
      <c r="I196" s="13" t="str">
        <f>IFERROR(IF(Standard,H196/CalsPerPound,H196/CalsPerPound/2.2),"")</f>
        <v/>
      </c>
      <c r="J196" s="12" t="str">
        <f>IFERROR(WeightToLoseGain-I196,"")</f>
        <v/>
      </c>
      <c r="K196" s="11" t="str">
        <f>IFERROR(IF(B195&lt;&gt;"",J196/(WeightToLoseGain),""),"")</f>
        <v/>
      </c>
      <c r="L196" s="16" t="str">
        <f>IFERROR(IF($D196&lt;&gt;"",L195-(G195/CalsPerPound),""),"")</f>
        <v/>
      </c>
    </row>
    <row r="197" spans="2:12" ht="30" hidden="1" customHeight="1" x14ac:dyDescent="0.35">
      <c r="B197" s="18">
        <f>IFERROR(IF(I196&gt;0,B196+1,""),"")</f>
        <v>44915</v>
      </c>
      <c r="C197" s="17" t="str">
        <f>IFERROR(IF(D197&lt;&gt;"",IF(MOD(D197,7)=1,(D196/7)+1,""),""),"")</f>
        <v/>
      </c>
      <c r="D197" s="17" t="str">
        <f>IFERROR(IF(I196&gt;0,D196+1,""),"")</f>
        <v/>
      </c>
      <c r="E197" s="15" t="str">
        <f>IFERROR(IF(I196&gt;0,#REF!*ActivityFactor+IF(WeightGoal="Maintain",0,IF(WeightGoal="Decrease",-500,IF(WeightGoal="Increase",500))),""),"")</f>
        <v/>
      </c>
      <c r="F197" s="15" t="str">
        <f>IFERROR(#REF!*(ActivityFactor),"")</f>
        <v/>
      </c>
      <c r="G197" s="14" t="str">
        <f>IFERROR(IF(WeightGoal="Increase",E197-F197,F197-E197),"")</f>
        <v/>
      </c>
      <c r="H197" s="14" t="str">
        <f>IFERROR(H196-G197,"")</f>
        <v/>
      </c>
      <c r="I197" s="13" t="str">
        <f>IFERROR(IF(Standard,H197/CalsPerPound,H197/CalsPerPound/2.2),"")</f>
        <v/>
      </c>
      <c r="J197" s="12" t="str">
        <f>IFERROR(WeightToLoseGain-I197,"")</f>
        <v/>
      </c>
      <c r="K197" s="11" t="str">
        <f>IFERROR(IF(B196&lt;&gt;"",J197/(WeightToLoseGain),""),"")</f>
        <v/>
      </c>
      <c r="L197" s="16" t="str">
        <f>IFERROR(IF($D197&lt;&gt;"",L196-(G196/CalsPerPound),""),"")</f>
        <v/>
      </c>
    </row>
    <row r="198" spans="2:12" ht="30" hidden="1" customHeight="1" x14ac:dyDescent="0.35">
      <c r="B198" s="18">
        <f>IFERROR(IF(I197&gt;0,B197+1,""),"")</f>
        <v>44916</v>
      </c>
      <c r="C198" s="17" t="str">
        <f>IFERROR(IF(D198&lt;&gt;"",IF(MOD(D198,7)=1,(D197/7)+1,""),""),"")</f>
        <v/>
      </c>
      <c r="D198" s="17" t="str">
        <f>IFERROR(IF(I197&gt;0,D197+1,""),"")</f>
        <v/>
      </c>
      <c r="E198" s="15" t="str">
        <f>IFERROR(IF(I197&gt;0,#REF!*ActivityFactor+IF(WeightGoal="Maintain",0,IF(WeightGoal="Decrease",-500,IF(WeightGoal="Increase",500))),""),"")</f>
        <v/>
      </c>
      <c r="F198" s="15" t="str">
        <f>IFERROR(#REF!*(ActivityFactor),"")</f>
        <v/>
      </c>
      <c r="G198" s="14" t="str">
        <f>IFERROR(IF(WeightGoal="Increase",E198-F198,F198-E198),"")</f>
        <v/>
      </c>
      <c r="H198" s="14" t="str">
        <f>IFERROR(H197-G198,"")</f>
        <v/>
      </c>
      <c r="I198" s="13" t="str">
        <f>IFERROR(IF(Standard,H198/CalsPerPound,H198/CalsPerPound/2.2),"")</f>
        <v/>
      </c>
      <c r="J198" s="12" t="str">
        <f>IFERROR(WeightToLoseGain-I198,"")</f>
        <v/>
      </c>
      <c r="K198" s="11" t="str">
        <f>IFERROR(IF(B197&lt;&gt;"",J198/(WeightToLoseGain),""),"")</f>
        <v/>
      </c>
      <c r="L198" s="16" t="str">
        <f>IFERROR(IF($D198&lt;&gt;"",L197-(G197/CalsPerPound),""),"")</f>
        <v/>
      </c>
    </row>
    <row r="199" spans="2:12" ht="30" hidden="1" customHeight="1" x14ac:dyDescent="0.35">
      <c r="B199" s="18">
        <f>IFERROR(IF(I198&gt;0,B198+1,""),"")</f>
        <v>44917</v>
      </c>
      <c r="C199" s="17" t="str">
        <f>IFERROR(IF(D199&lt;&gt;"",IF(MOD(D199,7)=1,(D198/7)+1,""),""),"")</f>
        <v/>
      </c>
      <c r="D199" s="17" t="str">
        <f>IFERROR(IF(I198&gt;0,D198+1,""),"")</f>
        <v/>
      </c>
      <c r="E199" s="15" t="str">
        <f>IFERROR(IF(I198&gt;0,#REF!*ActivityFactor+IF(WeightGoal="Maintain",0,IF(WeightGoal="Decrease",-500,IF(WeightGoal="Increase",500))),""),"")</f>
        <v/>
      </c>
      <c r="F199" s="15" t="str">
        <f>IFERROR(#REF!*(ActivityFactor),"")</f>
        <v/>
      </c>
      <c r="G199" s="14" t="str">
        <f>IFERROR(IF(WeightGoal="Increase",E199-F199,F199-E199),"")</f>
        <v/>
      </c>
      <c r="H199" s="14" t="str">
        <f>IFERROR(H198-G199,"")</f>
        <v/>
      </c>
      <c r="I199" s="13" t="str">
        <f>IFERROR(IF(Standard,H199/CalsPerPound,H199/CalsPerPound/2.2),"")</f>
        <v/>
      </c>
      <c r="J199" s="12" t="str">
        <f>IFERROR(WeightToLoseGain-I199,"")</f>
        <v/>
      </c>
      <c r="K199" s="11" t="str">
        <f>IFERROR(IF(B198&lt;&gt;"",J199/(WeightToLoseGain),""),"")</f>
        <v/>
      </c>
      <c r="L199" s="16" t="str">
        <f>IFERROR(IF($D199&lt;&gt;"",L198-(G198/CalsPerPound),""),"")</f>
        <v/>
      </c>
    </row>
    <row r="200" spans="2:12" ht="30" hidden="1" customHeight="1" x14ac:dyDescent="0.35">
      <c r="B200" s="18">
        <f>IFERROR(IF(I199&gt;0,B199+1,""),"")</f>
        <v>44918</v>
      </c>
      <c r="C200" s="17" t="str">
        <f>IFERROR(IF(D200&lt;&gt;"",IF(MOD(D200,7)=1,(D199/7)+1,""),""),"")</f>
        <v/>
      </c>
      <c r="D200" s="17" t="str">
        <f>IFERROR(IF(I199&gt;0,D199+1,""),"")</f>
        <v/>
      </c>
      <c r="E200" s="15" t="str">
        <f>IFERROR(IF(I199&gt;0,#REF!*ActivityFactor+IF(WeightGoal="Maintain",0,IF(WeightGoal="Decrease",-500,IF(WeightGoal="Increase",500))),""),"")</f>
        <v/>
      </c>
      <c r="F200" s="15" t="str">
        <f>IFERROR(#REF!*(ActivityFactor),"")</f>
        <v/>
      </c>
      <c r="G200" s="14" t="str">
        <f>IFERROR(IF(WeightGoal="Increase",E200-F200,F200-E200),"")</f>
        <v/>
      </c>
      <c r="H200" s="14" t="str">
        <f>IFERROR(H199-G200,"")</f>
        <v/>
      </c>
      <c r="I200" s="13" t="str">
        <f>IFERROR(IF(Standard,H200/CalsPerPound,H200/CalsPerPound/2.2),"")</f>
        <v/>
      </c>
      <c r="J200" s="12" t="str">
        <f>IFERROR(WeightToLoseGain-I200,"")</f>
        <v/>
      </c>
      <c r="K200" s="11" t="str">
        <f>IFERROR(IF(B199&lt;&gt;"",J200/(WeightToLoseGain),""),"")</f>
        <v/>
      </c>
      <c r="L200" s="16" t="str">
        <f>IFERROR(IF($D200&lt;&gt;"",L199-(G199/CalsPerPound),""),"")</f>
        <v/>
      </c>
    </row>
    <row r="201" spans="2:12" ht="30" hidden="1" customHeight="1" x14ac:dyDescent="0.35">
      <c r="B201" s="18">
        <f>IFERROR(IF(I200&gt;0,B200+1,""),"")</f>
        <v>44919</v>
      </c>
      <c r="C201" s="17" t="str">
        <f>IFERROR(IF(D201&lt;&gt;"",IF(MOD(D201,7)=1,(D200/7)+1,""),""),"")</f>
        <v/>
      </c>
      <c r="D201" s="17" t="str">
        <f>IFERROR(IF(I200&gt;0,D200+1,""),"")</f>
        <v/>
      </c>
      <c r="E201" s="15" t="str">
        <f>IFERROR(IF(I200&gt;0,#REF!*ActivityFactor+IF(WeightGoal="Maintain",0,IF(WeightGoal="Decrease",-500,IF(WeightGoal="Increase",500))),""),"")</f>
        <v/>
      </c>
      <c r="F201" s="15" t="str">
        <f>IFERROR(#REF!*(ActivityFactor),"")</f>
        <v/>
      </c>
      <c r="G201" s="14" t="str">
        <f>IFERROR(IF(WeightGoal="Increase",E201-F201,F201-E201),"")</f>
        <v/>
      </c>
      <c r="H201" s="14" t="str">
        <f>IFERROR(H200-G201,"")</f>
        <v/>
      </c>
      <c r="I201" s="13" t="str">
        <f>IFERROR(IF(Standard,H201/CalsPerPound,H201/CalsPerPound/2.2),"")</f>
        <v/>
      </c>
      <c r="J201" s="12" t="str">
        <f>IFERROR(WeightToLoseGain-I201,"")</f>
        <v/>
      </c>
      <c r="K201" s="11" t="str">
        <f>IFERROR(IF(B200&lt;&gt;"",J201/(WeightToLoseGain),""),"")</f>
        <v/>
      </c>
      <c r="L201" s="16" t="str">
        <f>IFERROR(IF($D201&lt;&gt;"",L200-(G200/CalsPerPound),""),"")</f>
        <v/>
      </c>
    </row>
    <row r="202" spans="2:12" ht="30" hidden="1" customHeight="1" x14ac:dyDescent="0.35">
      <c r="B202" s="18">
        <f>IFERROR(IF(I201&gt;0,B201+1,""),"")</f>
        <v>44920</v>
      </c>
      <c r="C202" s="17" t="str">
        <f>IFERROR(IF(D202&lt;&gt;"",IF(MOD(D202,7)=1,(D201/7)+1,""),""),"")</f>
        <v/>
      </c>
      <c r="D202" s="17" t="str">
        <f>IFERROR(IF(I201&gt;0,D201+1,""),"")</f>
        <v/>
      </c>
      <c r="E202" s="15" t="str">
        <f>IFERROR(IF(I201&gt;0,#REF!*ActivityFactor+IF(WeightGoal="Maintain",0,IF(WeightGoal="Decrease",-500,IF(WeightGoal="Increase",500))),""),"")</f>
        <v/>
      </c>
      <c r="F202" s="15" t="str">
        <f>IFERROR(#REF!*(ActivityFactor),"")</f>
        <v/>
      </c>
      <c r="G202" s="14" t="str">
        <f>IFERROR(IF(WeightGoal="Increase",E202-F202,F202-E202),"")</f>
        <v/>
      </c>
      <c r="H202" s="14" t="str">
        <f>IFERROR(H201-G202,"")</f>
        <v/>
      </c>
      <c r="I202" s="13" t="str">
        <f>IFERROR(IF(Standard,H202/CalsPerPound,H202/CalsPerPound/2.2),"")</f>
        <v/>
      </c>
      <c r="J202" s="12" t="str">
        <f>IFERROR(WeightToLoseGain-I202,"")</f>
        <v/>
      </c>
      <c r="K202" s="11" t="str">
        <f>IFERROR(IF(B201&lt;&gt;"",J202/(WeightToLoseGain),""),"")</f>
        <v/>
      </c>
      <c r="L202" s="16" t="str">
        <f>IFERROR(IF($D202&lt;&gt;"",L201-(G201/CalsPerPound),""),"")</f>
        <v/>
      </c>
    </row>
    <row r="203" spans="2:12" ht="30" hidden="1" customHeight="1" x14ac:dyDescent="0.35">
      <c r="B203" s="18">
        <f>IFERROR(IF(I202&gt;0,B202+1,""),"")</f>
        <v>44921</v>
      </c>
      <c r="C203" s="17" t="str">
        <f>IFERROR(IF(D203&lt;&gt;"",IF(MOD(D203,7)=1,(D202/7)+1,""),""),"")</f>
        <v/>
      </c>
      <c r="D203" s="17" t="str">
        <f>IFERROR(IF(I202&gt;0,D202+1,""),"")</f>
        <v/>
      </c>
      <c r="E203" s="15" t="str">
        <f>IFERROR(IF(I202&gt;0,#REF!*ActivityFactor+IF(WeightGoal="Maintain",0,IF(WeightGoal="Decrease",-500,IF(WeightGoal="Increase",500))),""),"")</f>
        <v/>
      </c>
      <c r="F203" s="15" t="str">
        <f>IFERROR(#REF!*(ActivityFactor),"")</f>
        <v/>
      </c>
      <c r="G203" s="14" t="str">
        <f>IFERROR(IF(WeightGoal="Increase",E203-F203,F203-E203),"")</f>
        <v/>
      </c>
      <c r="H203" s="14" t="str">
        <f>IFERROR(H202-G203,"")</f>
        <v/>
      </c>
      <c r="I203" s="13" t="str">
        <f>IFERROR(IF(Standard,H203/CalsPerPound,H203/CalsPerPound/2.2),"")</f>
        <v/>
      </c>
      <c r="J203" s="12" t="str">
        <f>IFERROR(WeightToLoseGain-I203,"")</f>
        <v/>
      </c>
      <c r="K203" s="11" t="str">
        <f>IFERROR(IF(B202&lt;&gt;"",J203/(WeightToLoseGain),""),"")</f>
        <v/>
      </c>
      <c r="L203" s="16" t="str">
        <f>IFERROR(IF($D203&lt;&gt;"",L202-(G202/CalsPerPound),""),"")</f>
        <v/>
      </c>
    </row>
    <row r="204" spans="2:12" ht="30" hidden="1" customHeight="1" x14ac:dyDescent="0.35">
      <c r="B204" s="18">
        <f>IFERROR(IF(I203&gt;0,B203+1,""),"")</f>
        <v>44922</v>
      </c>
      <c r="C204" s="17" t="str">
        <f>IFERROR(IF(D204&lt;&gt;"",IF(MOD(D204,7)=1,(D203/7)+1,""),""),"")</f>
        <v/>
      </c>
      <c r="D204" s="17" t="str">
        <f>IFERROR(IF(I203&gt;0,D203+1,""),"")</f>
        <v/>
      </c>
      <c r="E204" s="15" t="str">
        <f>IFERROR(IF(I203&gt;0,#REF!*ActivityFactor+IF(WeightGoal="Maintain",0,IF(WeightGoal="Decrease",-500,IF(WeightGoal="Increase",500))),""),"")</f>
        <v/>
      </c>
      <c r="F204" s="15" t="str">
        <f>IFERROR(#REF!*(ActivityFactor),"")</f>
        <v/>
      </c>
      <c r="G204" s="14" t="str">
        <f>IFERROR(IF(WeightGoal="Increase",E204-F204,F204-E204),"")</f>
        <v/>
      </c>
      <c r="H204" s="14" t="str">
        <f>IFERROR(H203-G204,"")</f>
        <v/>
      </c>
      <c r="I204" s="13" t="str">
        <f>IFERROR(IF(Standard,H204/CalsPerPound,H204/CalsPerPound/2.2),"")</f>
        <v/>
      </c>
      <c r="J204" s="12" t="str">
        <f>IFERROR(WeightToLoseGain-I204,"")</f>
        <v/>
      </c>
      <c r="K204" s="11" t="str">
        <f>IFERROR(IF(B203&lt;&gt;"",J204/(WeightToLoseGain),""),"")</f>
        <v/>
      </c>
      <c r="L204" s="16" t="str">
        <f>IFERROR(IF($D204&lt;&gt;"",L203-(G203/CalsPerPound),""),"")</f>
        <v/>
      </c>
    </row>
    <row r="205" spans="2:12" ht="30" hidden="1" customHeight="1" x14ac:dyDescent="0.35">
      <c r="B205" s="18">
        <f>IFERROR(IF(I204&gt;0,B204+1,""),"")</f>
        <v>44923</v>
      </c>
      <c r="C205" s="17" t="str">
        <f>IFERROR(IF(D205&lt;&gt;"",IF(MOD(D205,7)=1,(D204/7)+1,""),""),"")</f>
        <v/>
      </c>
      <c r="D205" s="17" t="str">
        <f>IFERROR(IF(I204&gt;0,D204+1,""),"")</f>
        <v/>
      </c>
      <c r="E205" s="15" t="str">
        <f>IFERROR(IF(I204&gt;0,#REF!*ActivityFactor+IF(WeightGoal="Maintain",0,IF(WeightGoal="Decrease",-500,IF(WeightGoal="Increase",500))),""),"")</f>
        <v/>
      </c>
      <c r="F205" s="15" t="str">
        <f>IFERROR(#REF!*(ActivityFactor),"")</f>
        <v/>
      </c>
      <c r="G205" s="14" t="str">
        <f>IFERROR(IF(WeightGoal="Increase",E205-F205,F205-E205),"")</f>
        <v/>
      </c>
      <c r="H205" s="14" t="str">
        <f>IFERROR(H204-G205,"")</f>
        <v/>
      </c>
      <c r="I205" s="13" t="str">
        <f>IFERROR(IF(Standard,H205/CalsPerPound,H205/CalsPerPound/2.2),"")</f>
        <v/>
      </c>
      <c r="J205" s="12" t="str">
        <f>IFERROR(WeightToLoseGain-I205,"")</f>
        <v/>
      </c>
      <c r="K205" s="11" t="str">
        <f>IFERROR(IF(B204&lt;&gt;"",J205/(WeightToLoseGain),""),"")</f>
        <v/>
      </c>
      <c r="L205" s="16" t="str">
        <f>IFERROR(IF($D205&lt;&gt;"",L204-(G204/CalsPerPound),""),"")</f>
        <v/>
      </c>
    </row>
    <row r="206" spans="2:12" ht="30" hidden="1" customHeight="1" x14ac:dyDescent="0.35">
      <c r="B206" s="18">
        <f>IFERROR(IF(I205&gt;0,B205+1,""),"")</f>
        <v>44924</v>
      </c>
      <c r="C206" s="17" t="str">
        <f>IFERROR(IF(D206&lt;&gt;"",IF(MOD(D206,7)=1,(D205/7)+1,""),""),"")</f>
        <v/>
      </c>
      <c r="D206" s="17" t="str">
        <f>IFERROR(IF(I205&gt;0,D205+1,""),"")</f>
        <v/>
      </c>
      <c r="E206" s="15" t="str">
        <f>IFERROR(IF(I205&gt;0,#REF!*ActivityFactor+IF(WeightGoal="Maintain",0,IF(WeightGoal="Decrease",-500,IF(WeightGoal="Increase",500))),""),"")</f>
        <v/>
      </c>
      <c r="F206" s="15" t="str">
        <f>IFERROR(#REF!*(ActivityFactor),"")</f>
        <v/>
      </c>
      <c r="G206" s="14" t="str">
        <f>IFERROR(IF(WeightGoal="Increase",E206-F206,F206-E206),"")</f>
        <v/>
      </c>
      <c r="H206" s="14" t="str">
        <f>IFERROR(H205-G206,"")</f>
        <v/>
      </c>
      <c r="I206" s="13" t="str">
        <f>IFERROR(IF(Standard,H206/CalsPerPound,H206/CalsPerPound/2.2),"")</f>
        <v/>
      </c>
      <c r="J206" s="12" t="str">
        <f>IFERROR(WeightToLoseGain-I206,"")</f>
        <v/>
      </c>
      <c r="K206" s="11" t="str">
        <f>IFERROR(IF(B205&lt;&gt;"",J206/(WeightToLoseGain),""),"")</f>
        <v/>
      </c>
      <c r="L206" s="16" t="str">
        <f>IFERROR(IF($D206&lt;&gt;"",L205-(G205/CalsPerPound),""),"")</f>
        <v/>
      </c>
    </row>
    <row r="207" spans="2:12" ht="30" hidden="1" customHeight="1" x14ac:dyDescent="0.35">
      <c r="B207" s="18">
        <f>IFERROR(IF(I206&gt;0,B206+1,""),"")</f>
        <v>44925</v>
      </c>
      <c r="C207" s="17" t="str">
        <f>IFERROR(IF(D207&lt;&gt;"",IF(MOD(D207,7)=1,(D206/7)+1,""),""),"")</f>
        <v/>
      </c>
      <c r="D207" s="17" t="str">
        <f>IFERROR(IF(I206&gt;0,D206+1,""),"")</f>
        <v/>
      </c>
      <c r="E207" s="15" t="str">
        <f>IFERROR(IF(I206&gt;0,#REF!*ActivityFactor+IF(WeightGoal="Maintain",0,IF(WeightGoal="Decrease",-500,IF(WeightGoal="Increase",500))),""),"")</f>
        <v/>
      </c>
      <c r="F207" s="15" t="str">
        <f>IFERROR(#REF!*(ActivityFactor),"")</f>
        <v/>
      </c>
      <c r="G207" s="14" t="str">
        <f>IFERROR(IF(WeightGoal="Increase",E207-F207,F207-E207),"")</f>
        <v/>
      </c>
      <c r="H207" s="14" t="str">
        <f>IFERROR(H206-G207,"")</f>
        <v/>
      </c>
      <c r="I207" s="13" t="str">
        <f>IFERROR(IF(Standard,H207/CalsPerPound,H207/CalsPerPound/2.2),"")</f>
        <v/>
      </c>
      <c r="J207" s="12" t="str">
        <f>IFERROR(WeightToLoseGain-I207,"")</f>
        <v/>
      </c>
      <c r="K207" s="11" t="str">
        <f>IFERROR(IF(B206&lt;&gt;"",J207/(WeightToLoseGain),""),"")</f>
        <v/>
      </c>
      <c r="L207" s="16" t="str">
        <f>IFERROR(IF($D207&lt;&gt;"",L206-(G206/CalsPerPound),""),"")</f>
        <v/>
      </c>
    </row>
    <row r="208" spans="2:12" ht="30" hidden="1" customHeight="1" x14ac:dyDescent="0.35">
      <c r="B208" s="18">
        <f>IFERROR(IF(I207&gt;0,B207+1,""),"")</f>
        <v>44926</v>
      </c>
      <c r="C208" s="17" t="str">
        <f>IFERROR(IF(D208&lt;&gt;"",IF(MOD(D208,7)=1,(D207/7)+1,""),""),"")</f>
        <v/>
      </c>
      <c r="D208" s="17" t="str">
        <f>IFERROR(IF(I207&gt;0,D207+1,""),"")</f>
        <v/>
      </c>
      <c r="E208" s="15" t="str">
        <f>IFERROR(IF(I207&gt;0,#REF!*ActivityFactor+IF(WeightGoal="Maintain",0,IF(WeightGoal="Decrease",-500,IF(WeightGoal="Increase",500))),""),"")</f>
        <v/>
      </c>
      <c r="F208" s="15" t="str">
        <f>IFERROR(#REF!*(ActivityFactor),"")</f>
        <v/>
      </c>
      <c r="G208" s="14" t="str">
        <f>IFERROR(IF(WeightGoal="Increase",E208-F208,F208-E208),"")</f>
        <v/>
      </c>
      <c r="H208" s="14" t="str">
        <f>IFERROR(H207-G208,"")</f>
        <v/>
      </c>
      <c r="I208" s="13" t="str">
        <f>IFERROR(IF(Standard,H208/CalsPerPound,H208/CalsPerPound/2.2),"")</f>
        <v/>
      </c>
      <c r="J208" s="12" t="str">
        <f>IFERROR(WeightToLoseGain-I208,"")</f>
        <v/>
      </c>
      <c r="K208" s="11" t="str">
        <f>IFERROR(IF(B207&lt;&gt;"",J208/(WeightToLoseGain),""),"")</f>
        <v/>
      </c>
      <c r="L208" s="16" t="str">
        <f>IFERROR(IF($D208&lt;&gt;"",L207-(G207/CalsPerPound),""),"")</f>
        <v/>
      </c>
    </row>
    <row r="209" spans="2:12" ht="30" hidden="1" customHeight="1" x14ac:dyDescent="0.35">
      <c r="B209" s="18">
        <f>IFERROR(IF(I208&gt;0,B208+1,""),"")</f>
        <v>44927</v>
      </c>
      <c r="C209" s="17" t="str">
        <f>IFERROR(IF(D209&lt;&gt;"",IF(MOD(D209,7)=1,(D208/7)+1,""),""),"")</f>
        <v/>
      </c>
      <c r="D209" s="17" t="str">
        <f>IFERROR(IF(I208&gt;0,D208+1,""),"")</f>
        <v/>
      </c>
      <c r="E209" s="15" t="str">
        <f>IFERROR(IF(I208&gt;0,#REF!*ActivityFactor+IF(WeightGoal="Maintain",0,IF(WeightGoal="Decrease",-500,IF(WeightGoal="Increase",500))),""),"")</f>
        <v/>
      </c>
      <c r="F209" s="15" t="str">
        <f>IFERROR(#REF!*(ActivityFactor),"")</f>
        <v/>
      </c>
      <c r="G209" s="14" t="str">
        <f>IFERROR(IF(WeightGoal="Increase",E209-F209,F209-E209),"")</f>
        <v/>
      </c>
      <c r="H209" s="14" t="str">
        <f>IFERROR(H208-G209,"")</f>
        <v/>
      </c>
      <c r="I209" s="13" t="str">
        <f>IFERROR(IF(Standard,H209/CalsPerPound,H209/CalsPerPound/2.2),"")</f>
        <v/>
      </c>
      <c r="J209" s="12" t="str">
        <f>IFERROR(WeightToLoseGain-I209,"")</f>
        <v/>
      </c>
      <c r="K209" s="11" t="str">
        <f>IFERROR(IF(B208&lt;&gt;"",J209/(WeightToLoseGain),""),"")</f>
        <v/>
      </c>
      <c r="L209" s="16" t="str">
        <f>IFERROR(IF($D209&lt;&gt;"",L208-(G208/CalsPerPound),""),"")</f>
        <v/>
      </c>
    </row>
    <row r="210" spans="2:12" ht="30" hidden="1" customHeight="1" x14ac:dyDescent="0.35">
      <c r="B210" s="18">
        <f>IFERROR(IF(I209&gt;0,B209+1,""),"")</f>
        <v>44928</v>
      </c>
      <c r="C210" s="17" t="str">
        <f>IFERROR(IF(D210&lt;&gt;"",IF(MOD(D210,7)=1,(D209/7)+1,""),""),"")</f>
        <v/>
      </c>
      <c r="D210" s="17" t="str">
        <f>IFERROR(IF(I209&gt;0,D209+1,""),"")</f>
        <v/>
      </c>
      <c r="E210" s="15" t="str">
        <f>IFERROR(IF(I209&gt;0,#REF!*ActivityFactor+IF(WeightGoal="Maintain",0,IF(WeightGoal="Decrease",-500,IF(WeightGoal="Increase",500))),""),"")</f>
        <v/>
      </c>
      <c r="F210" s="15" t="str">
        <f>IFERROR(#REF!*(ActivityFactor),"")</f>
        <v/>
      </c>
      <c r="G210" s="14" t="str">
        <f>IFERROR(IF(WeightGoal="Increase",E210-F210,F210-E210),"")</f>
        <v/>
      </c>
      <c r="H210" s="14" t="str">
        <f>IFERROR(H209-G210,"")</f>
        <v/>
      </c>
      <c r="I210" s="13" t="str">
        <f>IFERROR(IF(Standard,H210/CalsPerPound,H210/CalsPerPound/2.2),"")</f>
        <v/>
      </c>
      <c r="J210" s="12" t="str">
        <f>IFERROR(WeightToLoseGain-I210,"")</f>
        <v/>
      </c>
      <c r="K210" s="11" t="str">
        <f>IFERROR(IF(B209&lt;&gt;"",J210/(WeightToLoseGain),""),"")</f>
        <v/>
      </c>
      <c r="L210" s="16" t="str">
        <f>IFERROR(IF($D210&lt;&gt;"",L209-(G209/CalsPerPound),""),"")</f>
        <v/>
      </c>
    </row>
    <row r="211" spans="2:12" ht="30" hidden="1" customHeight="1" x14ac:dyDescent="0.35">
      <c r="B211" s="18">
        <f>IFERROR(IF(I210&gt;0,B210+1,""),"")</f>
        <v>44929</v>
      </c>
      <c r="C211" s="17" t="str">
        <f>IFERROR(IF(D211&lt;&gt;"",IF(MOD(D211,7)=1,(D210/7)+1,""),""),"")</f>
        <v/>
      </c>
      <c r="D211" s="17" t="str">
        <f>IFERROR(IF(I210&gt;0,D210+1,""),"")</f>
        <v/>
      </c>
      <c r="E211" s="15" t="str">
        <f>IFERROR(IF(I210&gt;0,#REF!*ActivityFactor+IF(WeightGoal="Maintain",0,IF(WeightGoal="Decrease",-500,IF(WeightGoal="Increase",500))),""),"")</f>
        <v/>
      </c>
      <c r="F211" s="15" t="str">
        <f>IFERROR(#REF!*(ActivityFactor),"")</f>
        <v/>
      </c>
      <c r="G211" s="14" t="str">
        <f>IFERROR(IF(WeightGoal="Increase",E211-F211,F211-E211),"")</f>
        <v/>
      </c>
      <c r="H211" s="14" t="str">
        <f>IFERROR(H210-G211,"")</f>
        <v/>
      </c>
      <c r="I211" s="13" t="str">
        <f>IFERROR(IF(Standard,H211/CalsPerPound,H211/CalsPerPound/2.2),"")</f>
        <v/>
      </c>
      <c r="J211" s="12" t="str">
        <f>IFERROR(WeightToLoseGain-I211,"")</f>
        <v/>
      </c>
      <c r="K211" s="11" t="str">
        <f>IFERROR(IF(B210&lt;&gt;"",J211/(WeightToLoseGain),""),"")</f>
        <v/>
      </c>
      <c r="L211" s="16" t="str">
        <f>IFERROR(IF($D211&lt;&gt;"",L210-(G210/CalsPerPound),""),"")</f>
        <v/>
      </c>
    </row>
    <row r="212" spans="2:12" ht="30" hidden="1" customHeight="1" x14ac:dyDescent="0.35">
      <c r="B212" s="18">
        <f>IFERROR(IF(I211&gt;0,B211+1,""),"")</f>
        <v>44930</v>
      </c>
      <c r="C212" s="17" t="str">
        <f>IFERROR(IF(D212&lt;&gt;"",IF(MOD(D212,7)=1,(D211/7)+1,""),""),"")</f>
        <v/>
      </c>
      <c r="D212" s="17" t="str">
        <f>IFERROR(IF(I211&gt;0,D211+1,""),"")</f>
        <v/>
      </c>
      <c r="E212" s="15" t="str">
        <f>IFERROR(IF(I211&gt;0,#REF!*ActivityFactor+IF(WeightGoal="Maintain",0,IF(WeightGoal="Decrease",-500,IF(WeightGoal="Increase",500))),""),"")</f>
        <v/>
      </c>
      <c r="F212" s="15" t="str">
        <f>IFERROR(#REF!*(ActivityFactor),"")</f>
        <v/>
      </c>
      <c r="G212" s="14" t="str">
        <f>IFERROR(IF(WeightGoal="Increase",E212-F212,F212-E212),"")</f>
        <v/>
      </c>
      <c r="H212" s="14" t="str">
        <f>IFERROR(H211-G212,"")</f>
        <v/>
      </c>
      <c r="I212" s="13" t="str">
        <f>IFERROR(IF(Standard,H212/CalsPerPound,H212/CalsPerPound/2.2),"")</f>
        <v/>
      </c>
      <c r="J212" s="12" t="str">
        <f>IFERROR(WeightToLoseGain-I212,"")</f>
        <v/>
      </c>
      <c r="K212" s="11" t="str">
        <f>IFERROR(IF(B211&lt;&gt;"",J212/(WeightToLoseGain),""),"")</f>
        <v/>
      </c>
      <c r="L212" s="16" t="str">
        <f>IFERROR(IF($D212&lt;&gt;"",L211-(G211/CalsPerPound),""),"")</f>
        <v/>
      </c>
    </row>
    <row r="213" spans="2:12" ht="30" hidden="1" customHeight="1" x14ac:dyDescent="0.35">
      <c r="B213" s="18">
        <f>IFERROR(IF(I212&gt;0,B212+1,""),"")</f>
        <v>44931</v>
      </c>
      <c r="C213" s="17" t="str">
        <f>IFERROR(IF(D213&lt;&gt;"",IF(MOD(D213,7)=1,(D212/7)+1,""),""),"")</f>
        <v/>
      </c>
      <c r="D213" s="17" t="str">
        <f>IFERROR(IF(I212&gt;0,D212+1,""),"")</f>
        <v/>
      </c>
      <c r="E213" s="15" t="str">
        <f>IFERROR(IF(I212&gt;0,#REF!*ActivityFactor+IF(WeightGoal="Maintain",0,IF(WeightGoal="Decrease",-500,IF(WeightGoal="Increase",500))),""),"")</f>
        <v/>
      </c>
      <c r="F213" s="15" t="str">
        <f>IFERROR(#REF!*(ActivityFactor),"")</f>
        <v/>
      </c>
      <c r="G213" s="14" t="str">
        <f>IFERROR(IF(WeightGoal="Increase",E213-F213,F213-E213),"")</f>
        <v/>
      </c>
      <c r="H213" s="14" t="str">
        <f>IFERROR(H212-G213,"")</f>
        <v/>
      </c>
      <c r="I213" s="13" t="str">
        <f>IFERROR(IF(Standard,H213/CalsPerPound,H213/CalsPerPound/2.2),"")</f>
        <v/>
      </c>
      <c r="J213" s="12" t="str">
        <f>IFERROR(WeightToLoseGain-I213,"")</f>
        <v/>
      </c>
      <c r="K213" s="11" t="str">
        <f>IFERROR(IF(B212&lt;&gt;"",J213/(WeightToLoseGain),""),"")</f>
        <v/>
      </c>
      <c r="L213" s="16" t="str">
        <f>IFERROR(IF($D213&lt;&gt;"",L212-(G212/CalsPerPound),""),"")</f>
        <v/>
      </c>
    </row>
    <row r="214" spans="2:12" ht="30" hidden="1" customHeight="1" x14ac:dyDescent="0.35">
      <c r="B214" s="18">
        <f>IFERROR(IF(I213&gt;0,B213+1,""),"")</f>
        <v>44932</v>
      </c>
      <c r="C214" s="17" t="str">
        <f>IFERROR(IF(D214&lt;&gt;"",IF(MOD(D214,7)=1,(D213/7)+1,""),""),"")</f>
        <v/>
      </c>
      <c r="D214" s="17" t="str">
        <f>IFERROR(IF(I213&gt;0,D213+1,""),"")</f>
        <v/>
      </c>
      <c r="E214" s="15" t="str">
        <f>IFERROR(IF(I213&gt;0,#REF!*ActivityFactor+IF(WeightGoal="Maintain",0,IF(WeightGoal="Decrease",-500,IF(WeightGoal="Increase",500))),""),"")</f>
        <v/>
      </c>
      <c r="F214" s="15" t="str">
        <f>IFERROR(#REF!*(ActivityFactor),"")</f>
        <v/>
      </c>
      <c r="G214" s="14" t="str">
        <f>IFERROR(IF(WeightGoal="Increase",E214-F214,F214-E214),"")</f>
        <v/>
      </c>
      <c r="H214" s="14" t="str">
        <f>IFERROR(H213-G214,"")</f>
        <v/>
      </c>
      <c r="I214" s="13" t="str">
        <f>IFERROR(IF(Standard,H214/CalsPerPound,H214/CalsPerPound/2.2),"")</f>
        <v/>
      </c>
      <c r="J214" s="12" t="str">
        <f>IFERROR(WeightToLoseGain-I214,"")</f>
        <v/>
      </c>
      <c r="K214" s="11" t="str">
        <f>IFERROR(IF(B213&lt;&gt;"",J214/(WeightToLoseGain),""),"")</f>
        <v/>
      </c>
      <c r="L214" s="16" t="str">
        <f>IFERROR(IF($D214&lt;&gt;"",L213-(G213/CalsPerPound),""),"")</f>
        <v/>
      </c>
    </row>
    <row r="215" spans="2:12" ht="30" hidden="1" customHeight="1" x14ac:dyDescent="0.35">
      <c r="B215" s="18">
        <f>IFERROR(IF(I214&gt;0,B214+1,""),"")</f>
        <v>44933</v>
      </c>
      <c r="C215" s="17" t="str">
        <f>IFERROR(IF(D215&lt;&gt;"",IF(MOD(D215,7)=1,(D214/7)+1,""),""),"")</f>
        <v/>
      </c>
      <c r="D215" s="17" t="str">
        <f>IFERROR(IF(I214&gt;0,D214+1,""),"")</f>
        <v/>
      </c>
      <c r="E215" s="15" t="str">
        <f>IFERROR(IF(I214&gt;0,#REF!*ActivityFactor+IF(WeightGoal="Maintain",0,IF(WeightGoal="Decrease",-500,IF(WeightGoal="Increase",500))),""),"")</f>
        <v/>
      </c>
      <c r="F215" s="15" t="str">
        <f>IFERROR(#REF!*(ActivityFactor),"")</f>
        <v/>
      </c>
      <c r="G215" s="14" t="str">
        <f>IFERROR(IF(WeightGoal="Increase",E215-F215,F215-E215),"")</f>
        <v/>
      </c>
      <c r="H215" s="14" t="str">
        <f>IFERROR(H214-G215,"")</f>
        <v/>
      </c>
      <c r="I215" s="13" t="str">
        <f>IFERROR(IF(Standard,H215/CalsPerPound,H215/CalsPerPound/2.2),"")</f>
        <v/>
      </c>
      <c r="J215" s="12" t="str">
        <f>IFERROR(WeightToLoseGain-I215,"")</f>
        <v/>
      </c>
      <c r="K215" s="11" t="str">
        <f>IFERROR(IF(B214&lt;&gt;"",J215/(WeightToLoseGain),""),"")</f>
        <v/>
      </c>
      <c r="L215" s="16" t="str">
        <f>IFERROR(IF($D215&lt;&gt;"",L214-(G214/CalsPerPound),""),"")</f>
        <v/>
      </c>
    </row>
    <row r="216" spans="2:12" ht="30" hidden="1" customHeight="1" x14ac:dyDescent="0.35">
      <c r="B216" s="18">
        <f>IFERROR(IF(I215&gt;0,B215+1,""),"")</f>
        <v>44934</v>
      </c>
      <c r="C216" s="17" t="str">
        <f>IFERROR(IF(D216&lt;&gt;"",IF(MOD(D216,7)=1,(D215/7)+1,""),""),"")</f>
        <v/>
      </c>
      <c r="D216" s="17" t="str">
        <f>IFERROR(IF(I215&gt;0,D215+1,""),"")</f>
        <v/>
      </c>
      <c r="E216" s="15" t="str">
        <f>IFERROR(IF(I215&gt;0,#REF!*ActivityFactor+IF(WeightGoal="Maintain",0,IF(WeightGoal="Decrease",-500,IF(WeightGoal="Increase",500))),""),"")</f>
        <v/>
      </c>
      <c r="F216" s="15" t="str">
        <f>IFERROR(#REF!*(ActivityFactor),"")</f>
        <v/>
      </c>
      <c r="G216" s="14" t="str">
        <f>IFERROR(IF(WeightGoal="Increase",E216-F216,F216-E216),"")</f>
        <v/>
      </c>
      <c r="H216" s="14" t="str">
        <f>IFERROR(H215-G216,"")</f>
        <v/>
      </c>
      <c r="I216" s="13" t="str">
        <f>IFERROR(IF(Standard,H216/CalsPerPound,H216/CalsPerPound/2.2),"")</f>
        <v/>
      </c>
      <c r="J216" s="12" t="str">
        <f>IFERROR(WeightToLoseGain-I216,"")</f>
        <v/>
      </c>
      <c r="K216" s="11" t="str">
        <f>IFERROR(IF(B215&lt;&gt;"",J216/(WeightToLoseGain),""),"")</f>
        <v/>
      </c>
      <c r="L216" s="16" t="str">
        <f>IFERROR(IF($D216&lt;&gt;"",L215-(G215/CalsPerPound),""),"")</f>
        <v/>
      </c>
    </row>
    <row r="217" spans="2:12" ht="30" hidden="1" customHeight="1" x14ac:dyDescent="0.35">
      <c r="B217" s="18">
        <f>IFERROR(IF(I216&gt;0,B216+1,""),"")</f>
        <v>44935</v>
      </c>
      <c r="C217" s="17" t="str">
        <f>IFERROR(IF(D217&lt;&gt;"",IF(MOD(D217,7)=1,(D216/7)+1,""),""),"")</f>
        <v/>
      </c>
      <c r="D217" s="17" t="str">
        <f>IFERROR(IF(I216&gt;0,D216+1,""),"")</f>
        <v/>
      </c>
      <c r="E217" s="15" t="str">
        <f>IFERROR(IF(I216&gt;0,#REF!*ActivityFactor+IF(WeightGoal="Maintain",0,IF(WeightGoal="Decrease",-500,IF(WeightGoal="Increase",500))),""),"")</f>
        <v/>
      </c>
      <c r="F217" s="15" t="str">
        <f>IFERROR(#REF!*(ActivityFactor),"")</f>
        <v/>
      </c>
      <c r="G217" s="14" t="str">
        <f>IFERROR(IF(WeightGoal="Increase",E217-F217,F217-E217),"")</f>
        <v/>
      </c>
      <c r="H217" s="14" t="str">
        <f>IFERROR(H216-G217,"")</f>
        <v/>
      </c>
      <c r="I217" s="13" t="str">
        <f>IFERROR(IF(Standard,H217/CalsPerPound,H217/CalsPerPound/2.2),"")</f>
        <v/>
      </c>
      <c r="J217" s="12" t="str">
        <f>IFERROR(WeightToLoseGain-I217,"")</f>
        <v/>
      </c>
      <c r="K217" s="11" t="str">
        <f>IFERROR(IF(B216&lt;&gt;"",J217/(WeightToLoseGain),""),"")</f>
        <v/>
      </c>
      <c r="L217" s="16" t="str">
        <f>IFERROR(IF($D217&lt;&gt;"",L216-(G216/CalsPerPound),""),"")</f>
        <v/>
      </c>
    </row>
    <row r="218" spans="2:12" ht="30" hidden="1" customHeight="1" x14ac:dyDescent="0.35">
      <c r="B218" s="18">
        <f>IFERROR(IF(I217&gt;0,B217+1,""),"")</f>
        <v>44936</v>
      </c>
      <c r="C218" s="17" t="str">
        <f>IFERROR(IF(D218&lt;&gt;"",IF(MOD(D218,7)=1,(D217/7)+1,""),""),"")</f>
        <v/>
      </c>
      <c r="D218" s="17" t="str">
        <f>IFERROR(IF(I217&gt;0,D217+1,""),"")</f>
        <v/>
      </c>
      <c r="E218" s="15" t="str">
        <f>IFERROR(IF(I217&gt;0,#REF!*ActivityFactor+IF(WeightGoal="Maintain",0,IF(WeightGoal="Decrease",-500,IF(WeightGoal="Increase",500))),""),"")</f>
        <v/>
      </c>
      <c r="F218" s="15" t="str">
        <f>IFERROR(#REF!*(ActivityFactor),"")</f>
        <v/>
      </c>
      <c r="G218" s="14" t="str">
        <f>IFERROR(IF(WeightGoal="Increase",E218-F218,F218-E218),"")</f>
        <v/>
      </c>
      <c r="H218" s="14" t="str">
        <f>IFERROR(H217-G218,"")</f>
        <v/>
      </c>
      <c r="I218" s="13" t="str">
        <f>IFERROR(IF(Standard,H218/CalsPerPound,H218/CalsPerPound/2.2),"")</f>
        <v/>
      </c>
      <c r="J218" s="12" t="str">
        <f>IFERROR(WeightToLoseGain-I218,"")</f>
        <v/>
      </c>
      <c r="K218" s="11" t="str">
        <f>IFERROR(IF(B217&lt;&gt;"",J218/(WeightToLoseGain),""),"")</f>
        <v/>
      </c>
      <c r="L218" s="16" t="str">
        <f>IFERROR(IF($D218&lt;&gt;"",L217-(G217/CalsPerPound),""),"")</f>
        <v/>
      </c>
    </row>
    <row r="219" spans="2:12" ht="30" hidden="1" customHeight="1" x14ac:dyDescent="0.35">
      <c r="B219" s="18">
        <f>IFERROR(IF(I218&gt;0,B218+1,""),"")</f>
        <v>44937</v>
      </c>
      <c r="C219" s="17" t="str">
        <f>IFERROR(IF(D219&lt;&gt;"",IF(MOD(D219,7)=1,(D218/7)+1,""),""),"")</f>
        <v/>
      </c>
      <c r="D219" s="17" t="str">
        <f>IFERROR(IF(I218&gt;0,D218+1,""),"")</f>
        <v/>
      </c>
      <c r="E219" s="15" t="str">
        <f>IFERROR(IF(I218&gt;0,#REF!*ActivityFactor+IF(WeightGoal="Maintain",0,IF(WeightGoal="Decrease",-500,IF(WeightGoal="Increase",500))),""),"")</f>
        <v/>
      </c>
      <c r="F219" s="15" t="str">
        <f>IFERROR(#REF!*(ActivityFactor),"")</f>
        <v/>
      </c>
      <c r="G219" s="14" t="str">
        <f>IFERROR(IF(WeightGoal="Increase",E219-F219,F219-E219),"")</f>
        <v/>
      </c>
      <c r="H219" s="14" t="str">
        <f>IFERROR(H218-G219,"")</f>
        <v/>
      </c>
      <c r="I219" s="13" t="str">
        <f>IFERROR(IF(Standard,H219/CalsPerPound,H219/CalsPerPound/2.2),"")</f>
        <v/>
      </c>
      <c r="J219" s="12" t="str">
        <f>IFERROR(WeightToLoseGain-I219,"")</f>
        <v/>
      </c>
      <c r="K219" s="11" t="str">
        <f>IFERROR(IF(B218&lt;&gt;"",J219/(WeightToLoseGain),""),"")</f>
        <v/>
      </c>
      <c r="L219" s="16" t="str">
        <f>IFERROR(IF($D219&lt;&gt;"",L218-(G218/CalsPerPound),""),"")</f>
        <v/>
      </c>
    </row>
    <row r="220" spans="2:12" ht="30" hidden="1" customHeight="1" x14ac:dyDescent="0.35">
      <c r="B220" s="18">
        <f>IFERROR(IF(I219&gt;0,B219+1,""),"")</f>
        <v>44938</v>
      </c>
      <c r="C220" s="17" t="str">
        <f>IFERROR(IF(D220&lt;&gt;"",IF(MOD(D220,7)=1,(D219/7)+1,""),""),"")</f>
        <v/>
      </c>
      <c r="D220" s="17" t="str">
        <f>IFERROR(IF(I219&gt;0,D219+1,""),"")</f>
        <v/>
      </c>
      <c r="E220" s="15" t="str">
        <f>IFERROR(IF(I219&gt;0,#REF!*ActivityFactor+IF(WeightGoal="Maintain",0,IF(WeightGoal="Decrease",-500,IF(WeightGoal="Increase",500))),""),"")</f>
        <v/>
      </c>
      <c r="F220" s="15" t="str">
        <f>IFERROR(#REF!*(ActivityFactor),"")</f>
        <v/>
      </c>
      <c r="G220" s="14" t="str">
        <f>IFERROR(IF(WeightGoal="Increase",E220-F220,F220-E220),"")</f>
        <v/>
      </c>
      <c r="H220" s="14" t="str">
        <f>IFERROR(H219-G220,"")</f>
        <v/>
      </c>
      <c r="I220" s="13" t="str">
        <f>IFERROR(IF(Standard,H220/CalsPerPound,H220/CalsPerPound/2.2),"")</f>
        <v/>
      </c>
      <c r="J220" s="12" t="str">
        <f>IFERROR(WeightToLoseGain-I220,"")</f>
        <v/>
      </c>
      <c r="K220" s="11" t="str">
        <f>IFERROR(IF(B219&lt;&gt;"",J220/(WeightToLoseGain),""),"")</f>
        <v/>
      </c>
      <c r="L220" s="16" t="str">
        <f>IFERROR(IF($D220&lt;&gt;"",L219-(G219/CalsPerPound),""),"")</f>
        <v/>
      </c>
    </row>
    <row r="221" spans="2:12" ht="30" hidden="1" customHeight="1" x14ac:dyDescent="0.35">
      <c r="B221" s="18">
        <f>IFERROR(IF(I220&gt;0,B220+1,""),"")</f>
        <v>44939</v>
      </c>
      <c r="C221" s="17" t="str">
        <f>IFERROR(IF(D221&lt;&gt;"",IF(MOD(D221,7)=1,(D220/7)+1,""),""),"")</f>
        <v/>
      </c>
      <c r="D221" s="17" t="str">
        <f>IFERROR(IF(I220&gt;0,D220+1,""),"")</f>
        <v/>
      </c>
      <c r="E221" s="15" t="str">
        <f>IFERROR(IF(I220&gt;0,#REF!*ActivityFactor+IF(WeightGoal="Maintain",0,IF(WeightGoal="Decrease",-500,IF(WeightGoal="Increase",500))),""),"")</f>
        <v/>
      </c>
      <c r="F221" s="15" t="str">
        <f>IFERROR(#REF!*(ActivityFactor),"")</f>
        <v/>
      </c>
      <c r="G221" s="14" t="str">
        <f>IFERROR(IF(WeightGoal="Increase",E221-F221,F221-E221),"")</f>
        <v/>
      </c>
      <c r="H221" s="14" t="str">
        <f>IFERROR(H220-G221,"")</f>
        <v/>
      </c>
      <c r="I221" s="13" t="str">
        <f>IFERROR(IF(Standard,H221/CalsPerPound,H221/CalsPerPound/2.2),"")</f>
        <v/>
      </c>
      <c r="J221" s="12" t="str">
        <f>IFERROR(WeightToLoseGain-I221,"")</f>
        <v/>
      </c>
      <c r="K221" s="11" t="str">
        <f>IFERROR(IF(B220&lt;&gt;"",J221/(WeightToLoseGain),""),"")</f>
        <v/>
      </c>
      <c r="L221" s="16" t="str">
        <f>IFERROR(IF($D221&lt;&gt;"",L220-(G220/CalsPerPound),""),"")</f>
        <v/>
      </c>
    </row>
    <row r="222" spans="2:12" ht="30" hidden="1" customHeight="1" x14ac:dyDescent="0.35">
      <c r="B222" s="18">
        <f>IFERROR(IF(I221&gt;0,B221+1,""),"")</f>
        <v>44940</v>
      </c>
      <c r="C222" s="17" t="str">
        <f>IFERROR(IF(D222&lt;&gt;"",IF(MOD(D222,7)=1,(D221/7)+1,""),""),"")</f>
        <v/>
      </c>
      <c r="D222" s="17" t="str">
        <f>IFERROR(IF(I221&gt;0,D221+1,""),"")</f>
        <v/>
      </c>
      <c r="E222" s="15" t="str">
        <f>IFERROR(IF(I221&gt;0,#REF!*ActivityFactor+IF(WeightGoal="Maintain",0,IF(WeightGoal="Decrease",-500,IF(WeightGoal="Increase",500))),""),"")</f>
        <v/>
      </c>
      <c r="F222" s="15" t="str">
        <f>IFERROR(#REF!*(ActivityFactor),"")</f>
        <v/>
      </c>
      <c r="G222" s="14" t="str">
        <f>IFERROR(IF(WeightGoal="Increase",E222-F222,F222-E222),"")</f>
        <v/>
      </c>
      <c r="H222" s="14" t="str">
        <f>IFERROR(H221-G222,"")</f>
        <v/>
      </c>
      <c r="I222" s="13" t="str">
        <f>IFERROR(IF(Standard,H222/CalsPerPound,H222/CalsPerPound/2.2),"")</f>
        <v/>
      </c>
      <c r="J222" s="12" t="str">
        <f>IFERROR(WeightToLoseGain-I222,"")</f>
        <v/>
      </c>
      <c r="K222" s="11" t="str">
        <f>IFERROR(IF(B221&lt;&gt;"",J222/(WeightToLoseGain),""),"")</f>
        <v/>
      </c>
      <c r="L222" s="16" t="str">
        <f>IFERROR(IF($D222&lt;&gt;"",L221-(G221/CalsPerPound),""),"")</f>
        <v/>
      </c>
    </row>
    <row r="223" spans="2:12" ht="30" hidden="1" customHeight="1" x14ac:dyDescent="0.35">
      <c r="B223" s="18">
        <f>IFERROR(IF(I222&gt;0,B222+1,""),"")</f>
        <v>44941</v>
      </c>
      <c r="C223" s="17" t="str">
        <f>IFERROR(IF(D223&lt;&gt;"",IF(MOD(D223,7)=1,(D222/7)+1,""),""),"")</f>
        <v/>
      </c>
      <c r="D223" s="17" t="str">
        <f>IFERROR(IF(I222&gt;0,D222+1,""),"")</f>
        <v/>
      </c>
      <c r="E223" s="15" t="str">
        <f>IFERROR(IF(I222&gt;0,#REF!*ActivityFactor+IF(WeightGoal="Maintain",0,IF(WeightGoal="Decrease",-500,IF(WeightGoal="Increase",500))),""),"")</f>
        <v/>
      </c>
      <c r="F223" s="15" t="str">
        <f>IFERROR(#REF!*(ActivityFactor),"")</f>
        <v/>
      </c>
      <c r="G223" s="14" t="str">
        <f>IFERROR(IF(WeightGoal="Increase",E223-F223,F223-E223),"")</f>
        <v/>
      </c>
      <c r="H223" s="14" t="str">
        <f>IFERROR(H222-G223,"")</f>
        <v/>
      </c>
      <c r="I223" s="13" t="str">
        <f>IFERROR(IF(Standard,H223/CalsPerPound,H223/CalsPerPound/2.2),"")</f>
        <v/>
      </c>
      <c r="J223" s="12" t="str">
        <f>IFERROR(WeightToLoseGain-I223,"")</f>
        <v/>
      </c>
      <c r="K223" s="11" t="str">
        <f>IFERROR(IF(B222&lt;&gt;"",J223/(WeightToLoseGain),""),"")</f>
        <v/>
      </c>
      <c r="L223" s="16" t="str">
        <f>IFERROR(IF($D223&lt;&gt;"",L222-(G222/CalsPerPound),""),"")</f>
        <v/>
      </c>
    </row>
    <row r="224" spans="2:12" ht="30" hidden="1" customHeight="1" x14ac:dyDescent="0.35">
      <c r="B224" s="18">
        <f>IFERROR(IF(I223&gt;0,B223+1,""),"")</f>
        <v>44942</v>
      </c>
      <c r="C224" s="17" t="str">
        <f>IFERROR(IF(D224&lt;&gt;"",IF(MOD(D224,7)=1,(D223/7)+1,""),""),"")</f>
        <v/>
      </c>
      <c r="D224" s="17" t="str">
        <f>IFERROR(IF(I223&gt;0,D223+1,""),"")</f>
        <v/>
      </c>
      <c r="E224" s="15" t="str">
        <f>IFERROR(IF(I223&gt;0,#REF!*ActivityFactor+IF(WeightGoal="Maintain",0,IF(WeightGoal="Decrease",-500,IF(WeightGoal="Increase",500))),""),"")</f>
        <v/>
      </c>
      <c r="F224" s="15" t="str">
        <f>IFERROR(#REF!*(ActivityFactor),"")</f>
        <v/>
      </c>
      <c r="G224" s="14" t="str">
        <f>IFERROR(IF(WeightGoal="Increase",E224-F224,F224-E224),"")</f>
        <v/>
      </c>
      <c r="H224" s="14" t="str">
        <f>IFERROR(H223-G224,"")</f>
        <v/>
      </c>
      <c r="I224" s="13" t="str">
        <f>IFERROR(IF(Standard,H224/CalsPerPound,H224/CalsPerPound/2.2),"")</f>
        <v/>
      </c>
      <c r="J224" s="12" t="str">
        <f>IFERROR(WeightToLoseGain-I224,"")</f>
        <v/>
      </c>
      <c r="K224" s="11" t="str">
        <f>IFERROR(IF(B223&lt;&gt;"",J224/(WeightToLoseGain),""),"")</f>
        <v/>
      </c>
      <c r="L224" s="16" t="str">
        <f>IFERROR(IF($D224&lt;&gt;"",L223-(G223/CalsPerPound),""),"")</f>
        <v/>
      </c>
    </row>
    <row r="225" spans="2:12" ht="30" hidden="1" customHeight="1" x14ac:dyDescent="0.35">
      <c r="B225" s="18">
        <f>IFERROR(IF(I224&gt;0,B224+1,""),"")</f>
        <v>44943</v>
      </c>
      <c r="C225" s="17" t="str">
        <f>IFERROR(IF(D225&lt;&gt;"",IF(MOD(D225,7)=1,(D224/7)+1,""),""),"")</f>
        <v/>
      </c>
      <c r="D225" s="17" t="str">
        <f>IFERROR(IF(I224&gt;0,D224+1,""),"")</f>
        <v/>
      </c>
      <c r="E225" s="15" t="str">
        <f>IFERROR(IF(I224&gt;0,#REF!*ActivityFactor+IF(WeightGoal="Maintain",0,IF(WeightGoal="Decrease",-500,IF(WeightGoal="Increase",500))),""),"")</f>
        <v/>
      </c>
      <c r="F225" s="15" t="str">
        <f>IFERROR(#REF!*(ActivityFactor),"")</f>
        <v/>
      </c>
      <c r="G225" s="14" t="str">
        <f>IFERROR(IF(WeightGoal="Increase",E225-F225,F225-E225),"")</f>
        <v/>
      </c>
      <c r="H225" s="14" t="str">
        <f>IFERROR(H224-G225,"")</f>
        <v/>
      </c>
      <c r="I225" s="13" t="str">
        <f>IFERROR(IF(Standard,H225/CalsPerPound,H225/CalsPerPound/2.2),"")</f>
        <v/>
      </c>
      <c r="J225" s="12" t="str">
        <f>IFERROR(WeightToLoseGain-I225,"")</f>
        <v/>
      </c>
      <c r="K225" s="11" t="str">
        <f>IFERROR(IF(B224&lt;&gt;"",J225/(WeightToLoseGain),""),"")</f>
        <v/>
      </c>
      <c r="L225" s="16" t="str">
        <f>IFERROR(IF($D225&lt;&gt;"",L224-(G224/CalsPerPound),""),"")</f>
        <v/>
      </c>
    </row>
    <row r="226" spans="2:12" ht="30" hidden="1" customHeight="1" x14ac:dyDescent="0.35">
      <c r="B226" s="18">
        <f>IFERROR(IF(I225&gt;0,B225+1,""),"")</f>
        <v>44944</v>
      </c>
      <c r="C226" s="17" t="str">
        <f>IFERROR(IF(D226&lt;&gt;"",IF(MOD(D226,7)=1,(D225/7)+1,""),""),"")</f>
        <v/>
      </c>
      <c r="D226" s="17" t="str">
        <f>IFERROR(IF(I225&gt;0,D225+1,""),"")</f>
        <v/>
      </c>
      <c r="E226" s="15" t="str">
        <f>IFERROR(IF(I225&gt;0,#REF!*ActivityFactor+IF(WeightGoal="Maintain",0,IF(WeightGoal="Decrease",-500,IF(WeightGoal="Increase",500))),""),"")</f>
        <v/>
      </c>
      <c r="F226" s="15" t="str">
        <f>IFERROR(#REF!*(ActivityFactor),"")</f>
        <v/>
      </c>
      <c r="G226" s="14" t="str">
        <f>IFERROR(IF(WeightGoal="Increase",E226-F226,F226-E226),"")</f>
        <v/>
      </c>
      <c r="H226" s="14" t="str">
        <f>IFERROR(H225-G226,"")</f>
        <v/>
      </c>
      <c r="I226" s="13" t="str">
        <f>IFERROR(IF(Standard,H226/CalsPerPound,H226/CalsPerPound/2.2),"")</f>
        <v/>
      </c>
      <c r="J226" s="12" t="str">
        <f>IFERROR(WeightToLoseGain-I226,"")</f>
        <v/>
      </c>
      <c r="K226" s="11" t="str">
        <f>IFERROR(IF(B225&lt;&gt;"",J226/(WeightToLoseGain),""),"")</f>
        <v/>
      </c>
      <c r="L226" s="16" t="str">
        <f>IFERROR(IF($D226&lt;&gt;"",L225-(G225/CalsPerPound),""),"")</f>
        <v/>
      </c>
    </row>
    <row r="227" spans="2:12" ht="30" hidden="1" customHeight="1" x14ac:dyDescent="0.35">
      <c r="B227" s="18">
        <f>IFERROR(IF(I226&gt;0,B226+1,""),"")</f>
        <v>44945</v>
      </c>
      <c r="C227" s="17" t="str">
        <f>IFERROR(IF(D227&lt;&gt;"",IF(MOD(D227,7)=1,(D226/7)+1,""),""),"")</f>
        <v/>
      </c>
      <c r="D227" s="17" t="str">
        <f>IFERROR(IF(I226&gt;0,D226+1,""),"")</f>
        <v/>
      </c>
      <c r="E227" s="15" t="str">
        <f>IFERROR(IF(I226&gt;0,#REF!*ActivityFactor+IF(WeightGoal="Maintain",0,IF(WeightGoal="Decrease",-500,IF(WeightGoal="Increase",500))),""),"")</f>
        <v/>
      </c>
      <c r="F227" s="15" t="str">
        <f>IFERROR(#REF!*(ActivityFactor),"")</f>
        <v/>
      </c>
      <c r="G227" s="14" t="str">
        <f>IFERROR(IF(WeightGoal="Increase",E227-F227,F227-E227),"")</f>
        <v/>
      </c>
      <c r="H227" s="14" t="str">
        <f>IFERROR(H226-G227,"")</f>
        <v/>
      </c>
      <c r="I227" s="13" t="str">
        <f>IFERROR(IF(Standard,H227/CalsPerPound,H227/CalsPerPound/2.2),"")</f>
        <v/>
      </c>
      <c r="J227" s="12" t="str">
        <f>IFERROR(WeightToLoseGain-I227,"")</f>
        <v/>
      </c>
      <c r="K227" s="11" t="str">
        <f>IFERROR(IF(B226&lt;&gt;"",J227/(WeightToLoseGain),""),"")</f>
        <v/>
      </c>
      <c r="L227" s="16" t="str">
        <f>IFERROR(IF($D227&lt;&gt;"",L226-(G226/CalsPerPound),""),"")</f>
        <v/>
      </c>
    </row>
    <row r="228" spans="2:12" ht="30" hidden="1" customHeight="1" x14ac:dyDescent="0.35">
      <c r="B228" s="18">
        <f>IFERROR(IF(I227&gt;0,B227+1,""),"")</f>
        <v>44946</v>
      </c>
      <c r="C228" s="17" t="str">
        <f>IFERROR(IF(D228&lt;&gt;"",IF(MOD(D228,7)=1,(D227/7)+1,""),""),"")</f>
        <v/>
      </c>
      <c r="D228" s="17" t="str">
        <f>IFERROR(IF(I227&gt;0,D227+1,""),"")</f>
        <v/>
      </c>
      <c r="E228" s="15" t="str">
        <f>IFERROR(IF(I227&gt;0,#REF!*ActivityFactor+IF(WeightGoal="Maintain",0,IF(WeightGoal="Decrease",-500,IF(WeightGoal="Increase",500))),""),"")</f>
        <v/>
      </c>
      <c r="F228" s="15" t="str">
        <f>IFERROR(#REF!*(ActivityFactor),"")</f>
        <v/>
      </c>
      <c r="G228" s="14" t="str">
        <f>IFERROR(IF(WeightGoal="Increase",E228-F228,F228-E228),"")</f>
        <v/>
      </c>
      <c r="H228" s="14" t="str">
        <f>IFERROR(H227-G228,"")</f>
        <v/>
      </c>
      <c r="I228" s="13" t="str">
        <f>IFERROR(IF(Standard,H228/CalsPerPound,H228/CalsPerPound/2.2),"")</f>
        <v/>
      </c>
      <c r="J228" s="12" t="str">
        <f>IFERROR(WeightToLoseGain-I228,"")</f>
        <v/>
      </c>
      <c r="K228" s="11" t="str">
        <f>IFERROR(IF(B227&lt;&gt;"",J228/(WeightToLoseGain),""),"")</f>
        <v/>
      </c>
      <c r="L228" s="16" t="str">
        <f>IFERROR(IF($D228&lt;&gt;"",L227-(G227/CalsPerPound),""),"")</f>
        <v/>
      </c>
    </row>
    <row r="229" spans="2:12" ht="30" hidden="1" customHeight="1" x14ac:dyDescent="0.35">
      <c r="B229" s="18">
        <f>IFERROR(IF(I228&gt;0,B228+1,""),"")</f>
        <v>44947</v>
      </c>
      <c r="C229" s="17" t="str">
        <f>IFERROR(IF(D229&lt;&gt;"",IF(MOD(D229,7)=1,(D228/7)+1,""),""),"")</f>
        <v/>
      </c>
      <c r="D229" s="17" t="str">
        <f>IFERROR(IF(I228&gt;0,D228+1,""),"")</f>
        <v/>
      </c>
      <c r="E229" s="15" t="str">
        <f>IFERROR(IF(I228&gt;0,#REF!*ActivityFactor+IF(WeightGoal="Maintain",0,IF(WeightGoal="Decrease",-500,IF(WeightGoal="Increase",500))),""),"")</f>
        <v/>
      </c>
      <c r="F229" s="15" t="str">
        <f>IFERROR(#REF!*(ActivityFactor),"")</f>
        <v/>
      </c>
      <c r="G229" s="14" t="str">
        <f>IFERROR(IF(WeightGoal="Increase",E229-F229,F229-E229),"")</f>
        <v/>
      </c>
      <c r="H229" s="14" t="str">
        <f>IFERROR(H228-G229,"")</f>
        <v/>
      </c>
      <c r="I229" s="13" t="str">
        <f>IFERROR(IF(Standard,H229/CalsPerPound,H229/CalsPerPound/2.2),"")</f>
        <v/>
      </c>
      <c r="J229" s="12" t="str">
        <f>IFERROR(WeightToLoseGain-I229,"")</f>
        <v/>
      </c>
      <c r="K229" s="11" t="str">
        <f>IFERROR(IF(B228&lt;&gt;"",J229/(WeightToLoseGain),""),"")</f>
        <v/>
      </c>
      <c r="L229" s="16" t="str">
        <f>IFERROR(IF($D229&lt;&gt;"",L228-(G228/CalsPerPound),""),"")</f>
        <v/>
      </c>
    </row>
    <row r="230" spans="2:12" ht="30" hidden="1" customHeight="1" x14ac:dyDescent="0.35">
      <c r="B230" s="18">
        <f>IFERROR(IF(I229&gt;0,B229+1,""),"")</f>
        <v>44948</v>
      </c>
      <c r="C230" s="17" t="str">
        <f>IFERROR(IF(D230&lt;&gt;"",IF(MOD(D230,7)=1,(D229/7)+1,""),""),"")</f>
        <v/>
      </c>
      <c r="D230" s="17" t="str">
        <f>IFERROR(IF(I229&gt;0,D229+1,""),"")</f>
        <v/>
      </c>
      <c r="E230" s="15" t="str">
        <f>IFERROR(IF(I229&gt;0,#REF!*ActivityFactor+IF(WeightGoal="Maintain",0,IF(WeightGoal="Decrease",-500,IF(WeightGoal="Increase",500))),""),"")</f>
        <v/>
      </c>
      <c r="F230" s="15" t="str">
        <f>IFERROR(#REF!*(ActivityFactor),"")</f>
        <v/>
      </c>
      <c r="G230" s="14" t="str">
        <f>IFERROR(IF(WeightGoal="Increase",E230-F230,F230-E230),"")</f>
        <v/>
      </c>
      <c r="H230" s="14" t="str">
        <f>IFERROR(H229-G230,"")</f>
        <v/>
      </c>
      <c r="I230" s="13" t="str">
        <f>IFERROR(IF(Standard,H230/CalsPerPound,H230/CalsPerPound/2.2),"")</f>
        <v/>
      </c>
      <c r="J230" s="12" t="str">
        <f>IFERROR(WeightToLoseGain-I230,"")</f>
        <v/>
      </c>
      <c r="K230" s="11" t="str">
        <f>IFERROR(IF(B229&lt;&gt;"",J230/(WeightToLoseGain),""),"")</f>
        <v/>
      </c>
      <c r="L230" s="16" t="str">
        <f>IFERROR(IF($D230&lt;&gt;"",L229-(G229/CalsPerPound),""),"")</f>
        <v/>
      </c>
    </row>
    <row r="231" spans="2:12" ht="30" hidden="1" customHeight="1" x14ac:dyDescent="0.35">
      <c r="B231" s="18">
        <f>IFERROR(IF(I230&gt;0,B230+1,""),"")</f>
        <v>44949</v>
      </c>
      <c r="C231" s="17" t="str">
        <f>IFERROR(IF(D231&lt;&gt;"",IF(MOD(D231,7)=1,(D230/7)+1,""),""),"")</f>
        <v/>
      </c>
      <c r="D231" s="17" t="str">
        <f>IFERROR(IF(I230&gt;0,D230+1,""),"")</f>
        <v/>
      </c>
      <c r="E231" s="15" t="str">
        <f>IFERROR(IF(I230&gt;0,#REF!*ActivityFactor+IF(WeightGoal="Maintain",0,IF(WeightGoal="Decrease",-500,IF(WeightGoal="Increase",500))),""),"")</f>
        <v/>
      </c>
      <c r="F231" s="15" t="str">
        <f>IFERROR(#REF!*(ActivityFactor),"")</f>
        <v/>
      </c>
      <c r="G231" s="14" t="str">
        <f>IFERROR(IF(WeightGoal="Increase",E231-F231,F231-E231),"")</f>
        <v/>
      </c>
      <c r="H231" s="14" t="str">
        <f>IFERROR(H230-G231,"")</f>
        <v/>
      </c>
      <c r="I231" s="13" t="str">
        <f>IFERROR(IF(Standard,H231/CalsPerPound,H231/CalsPerPound/2.2),"")</f>
        <v/>
      </c>
      <c r="J231" s="12" t="str">
        <f>IFERROR(WeightToLoseGain-I231,"")</f>
        <v/>
      </c>
      <c r="K231" s="11" t="str">
        <f>IFERROR(IF(B230&lt;&gt;"",J231/(WeightToLoseGain),""),"")</f>
        <v/>
      </c>
      <c r="L231" s="16" t="str">
        <f>IFERROR(IF($D231&lt;&gt;"",L230-(G230/CalsPerPound),""),"")</f>
        <v/>
      </c>
    </row>
    <row r="232" spans="2:12" ht="30" hidden="1" customHeight="1" x14ac:dyDescent="0.35">
      <c r="B232" s="18">
        <f>IFERROR(IF(I231&gt;0,B231+1,""),"")</f>
        <v>44950</v>
      </c>
      <c r="C232" s="17" t="str">
        <f>IFERROR(IF(D232&lt;&gt;"",IF(MOD(D232,7)=1,(D231/7)+1,""),""),"")</f>
        <v/>
      </c>
      <c r="D232" s="17" t="str">
        <f>IFERROR(IF(I231&gt;0,D231+1,""),"")</f>
        <v/>
      </c>
      <c r="E232" s="15" t="str">
        <f>IFERROR(IF(I231&gt;0,#REF!*ActivityFactor+IF(WeightGoal="Maintain",0,IF(WeightGoal="Decrease",-500,IF(WeightGoal="Increase",500))),""),"")</f>
        <v/>
      </c>
      <c r="F232" s="15" t="str">
        <f>IFERROR(#REF!*(ActivityFactor),"")</f>
        <v/>
      </c>
      <c r="G232" s="14" t="str">
        <f>IFERROR(IF(WeightGoal="Increase",E232-F232,F232-E232),"")</f>
        <v/>
      </c>
      <c r="H232" s="14" t="str">
        <f>IFERROR(H231-G232,"")</f>
        <v/>
      </c>
      <c r="I232" s="13" t="str">
        <f>IFERROR(IF(Standard,H232/CalsPerPound,H232/CalsPerPound/2.2),"")</f>
        <v/>
      </c>
      <c r="J232" s="12" t="str">
        <f>IFERROR(WeightToLoseGain-I232,"")</f>
        <v/>
      </c>
      <c r="K232" s="11" t="str">
        <f>IFERROR(IF(B231&lt;&gt;"",J232/(WeightToLoseGain),""),"")</f>
        <v/>
      </c>
      <c r="L232" s="16" t="str">
        <f>IFERROR(IF($D232&lt;&gt;"",L231-(G231/CalsPerPound),""),"")</f>
        <v/>
      </c>
    </row>
    <row r="233" spans="2:12" ht="30" hidden="1" customHeight="1" x14ac:dyDescent="0.35">
      <c r="B233" s="18">
        <f>IFERROR(IF(I232&gt;0,B232+1,""),"")</f>
        <v>44951</v>
      </c>
      <c r="C233" s="17" t="str">
        <f>IFERROR(IF(D233&lt;&gt;"",IF(MOD(D233,7)=1,(D232/7)+1,""),""),"")</f>
        <v/>
      </c>
      <c r="D233" s="17" t="str">
        <f>IFERROR(IF(I232&gt;0,D232+1,""),"")</f>
        <v/>
      </c>
      <c r="E233" s="15" t="str">
        <f>IFERROR(IF(I232&gt;0,#REF!*ActivityFactor+IF(WeightGoal="Maintain",0,IF(WeightGoal="Decrease",-500,IF(WeightGoal="Increase",500))),""),"")</f>
        <v/>
      </c>
      <c r="F233" s="15" t="str">
        <f>IFERROR(#REF!*(ActivityFactor),"")</f>
        <v/>
      </c>
      <c r="G233" s="14" t="str">
        <f>IFERROR(IF(WeightGoal="Increase",E233-F233,F233-E233),"")</f>
        <v/>
      </c>
      <c r="H233" s="14" t="str">
        <f>IFERROR(H232-G233,"")</f>
        <v/>
      </c>
      <c r="I233" s="13" t="str">
        <f>IFERROR(IF(Standard,H233/CalsPerPound,H233/CalsPerPound/2.2),"")</f>
        <v/>
      </c>
      <c r="J233" s="12" t="str">
        <f>IFERROR(WeightToLoseGain-I233,"")</f>
        <v/>
      </c>
      <c r="K233" s="11" t="str">
        <f>IFERROR(IF(B232&lt;&gt;"",J233/(WeightToLoseGain),""),"")</f>
        <v/>
      </c>
      <c r="L233" s="16" t="str">
        <f>IFERROR(IF($D233&lt;&gt;"",L232-(G232/CalsPerPound),""),"")</f>
        <v/>
      </c>
    </row>
    <row r="234" spans="2:12" ht="30" hidden="1" customHeight="1" x14ac:dyDescent="0.35">
      <c r="B234" s="18">
        <f>IFERROR(IF(I233&gt;0,B233+1,""),"")</f>
        <v>44952</v>
      </c>
      <c r="C234" s="17" t="str">
        <f>IFERROR(IF(D234&lt;&gt;"",IF(MOD(D234,7)=1,(D233/7)+1,""),""),"")</f>
        <v/>
      </c>
      <c r="D234" s="17" t="str">
        <f>IFERROR(IF(I233&gt;0,D233+1,""),"")</f>
        <v/>
      </c>
      <c r="E234" s="15" t="str">
        <f>IFERROR(IF(I233&gt;0,#REF!*ActivityFactor+IF(WeightGoal="Maintain",0,IF(WeightGoal="Decrease",-500,IF(WeightGoal="Increase",500))),""),"")</f>
        <v/>
      </c>
      <c r="F234" s="15" t="str">
        <f>IFERROR(#REF!*(ActivityFactor),"")</f>
        <v/>
      </c>
      <c r="G234" s="14" t="str">
        <f>IFERROR(IF(WeightGoal="Increase",E234-F234,F234-E234),"")</f>
        <v/>
      </c>
      <c r="H234" s="14" t="str">
        <f>IFERROR(H233-G234,"")</f>
        <v/>
      </c>
      <c r="I234" s="13" t="str">
        <f>IFERROR(IF(Standard,H234/CalsPerPound,H234/CalsPerPound/2.2),"")</f>
        <v/>
      </c>
      <c r="J234" s="12" t="str">
        <f>IFERROR(WeightToLoseGain-I234,"")</f>
        <v/>
      </c>
      <c r="K234" s="11" t="str">
        <f>IFERROR(IF(B233&lt;&gt;"",J234/(WeightToLoseGain),""),"")</f>
        <v/>
      </c>
      <c r="L234" s="16" t="str">
        <f>IFERROR(IF($D234&lt;&gt;"",L233-(G233/CalsPerPound),""),"")</f>
        <v/>
      </c>
    </row>
    <row r="235" spans="2:12" ht="30" hidden="1" customHeight="1" x14ac:dyDescent="0.35">
      <c r="B235" s="18">
        <f>IFERROR(IF(I234&gt;0,B234+1,""),"")</f>
        <v>44953</v>
      </c>
      <c r="C235" s="17" t="str">
        <f>IFERROR(IF(D235&lt;&gt;"",IF(MOD(D235,7)=1,(D234/7)+1,""),""),"")</f>
        <v/>
      </c>
      <c r="D235" s="17" t="str">
        <f>IFERROR(IF(I234&gt;0,D234+1,""),"")</f>
        <v/>
      </c>
      <c r="E235" s="15" t="str">
        <f>IFERROR(IF(I234&gt;0,#REF!*ActivityFactor+IF(WeightGoal="Maintain",0,IF(WeightGoal="Decrease",-500,IF(WeightGoal="Increase",500))),""),"")</f>
        <v/>
      </c>
      <c r="F235" s="15" t="str">
        <f>IFERROR(#REF!*(ActivityFactor),"")</f>
        <v/>
      </c>
      <c r="G235" s="14" t="str">
        <f>IFERROR(IF(WeightGoal="Increase",E235-F235,F235-E235),"")</f>
        <v/>
      </c>
      <c r="H235" s="14" t="str">
        <f>IFERROR(H234-G235,"")</f>
        <v/>
      </c>
      <c r="I235" s="13" t="str">
        <f>IFERROR(IF(Standard,H235/CalsPerPound,H235/CalsPerPound/2.2),"")</f>
        <v/>
      </c>
      <c r="J235" s="12" t="str">
        <f>IFERROR(WeightToLoseGain-I235,"")</f>
        <v/>
      </c>
      <c r="K235" s="11" t="str">
        <f>IFERROR(IF(B234&lt;&gt;"",J235/(WeightToLoseGain),""),"")</f>
        <v/>
      </c>
      <c r="L235" s="16" t="str">
        <f>IFERROR(IF($D235&lt;&gt;"",L234-(G234/CalsPerPound),""),"")</f>
        <v/>
      </c>
    </row>
    <row r="236" spans="2:12" ht="30" hidden="1" customHeight="1" x14ac:dyDescent="0.35">
      <c r="B236" s="18">
        <f>IFERROR(IF(I235&gt;0,B235+1,""),"")</f>
        <v>44954</v>
      </c>
      <c r="C236" s="17" t="str">
        <f>IFERROR(IF(D236&lt;&gt;"",IF(MOD(D236,7)=1,(D235/7)+1,""),""),"")</f>
        <v/>
      </c>
      <c r="D236" s="17" t="str">
        <f>IFERROR(IF(I235&gt;0,D235+1,""),"")</f>
        <v/>
      </c>
      <c r="E236" s="15" t="str">
        <f>IFERROR(IF(I235&gt;0,#REF!*ActivityFactor+IF(WeightGoal="Maintain",0,IF(WeightGoal="Decrease",-500,IF(WeightGoal="Increase",500))),""),"")</f>
        <v/>
      </c>
      <c r="F236" s="15" t="str">
        <f>IFERROR(#REF!*(ActivityFactor),"")</f>
        <v/>
      </c>
      <c r="G236" s="14" t="str">
        <f>IFERROR(IF(WeightGoal="Increase",E236-F236,F236-E236),"")</f>
        <v/>
      </c>
      <c r="H236" s="14" t="str">
        <f>IFERROR(H235-G236,"")</f>
        <v/>
      </c>
      <c r="I236" s="13" t="str">
        <f>IFERROR(IF(Standard,H236/CalsPerPound,H236/CalsPerPound/2.2),"")</f>
        <v/>
      </c>
      <c r="J236" s="12" t="str">
        <f>IFERROR(WeightToLoseGain-I236,"")</f>
        <v/>
      </c>
      <c r="K236" s="11" t="str">
        <f>IFERROR(IF(B235&lt;&gt;"",J236/(WeightToLoseGain),""),"")</f>
        <v/>
      </c>
      <c r="L236" s="16" t="str">
        <f>IFERROR(IF($D236&lt;&gt;"",L235-(G235/CalsPerPound),""),"")</f>
        <v/>
      </c>
    </row>
    <row r="237" spans="2:12" ht="30" hidden="1" customHeight="1" x14ac:dyDescent="0.35">
      <c r="B237" s="18">
        <f>IFERROR(IF(I236&gt;0,B236+1,""),"")</f>
        <v>44955</v>
      </c>
      <c r="C237" s="17" t="str">
        <f>IFERROR(IF(D237&lt;&gt;"",IF(MOD(D237,7)=1,(D236/7)+1,""),""),"")</f>
        <v/>
      </c>
      <c r="D237" s="17" t="str">
        <f>IFERROR(IF(I236&gt;0,D236+1,""),"")</f>
        <v/>
      </c>
      <c r="E237" s="15" t="str">
        <f>IFERROR(IF(I236&gt;0,#REF!*ActivityFactor+IF(WeightGoal="Maintain",0,IF(WeightGoal="Decrease",-500,IF(WeightGoal="Increase",500))),""),"")</f>
        <v/>
      </c>
      <c r="F237" s="15" t="str">
        <f>IFERROR(#REF!*(ActivityFactor),"")</f>
        <v/>
      </c>
      <c r="G237" s="14" t="str">
        <f>IFERROR(IF(WeightGoal="Increase",E237-F237,F237-E237),"")</f>
        <v/>
      </c>
      <c r="H237" s="14" t="str">
        <f>IFERROR(H236-G237,"")</f>
        <v/>
      </c>
      <c r="I237" s="13" t="str">
        <f>IFERROR(IF(Standard,H237/CalsPerPound,H237/CalsPerPound/2.2),"")</f>
        <v/>
      </c>
      <c r="J237" s="12" t="str">
        <f>IFERROR(WeightToLoseGain-I237,"")</f>
        <v/>
      </c>
      <c r="K237" s="11" t="str">
        <f>IFERROR(IF(B236&lt;&gt;"",J237/(WeightToLoseGain),""),"")</f>
        <v/>
      </c>
      <c r="L237" s="16" t="str">
        <f>IFERROR(IF($D237&lt;&gt;"",L236-(G236/CalsPerPound),""),"")</f>
        <v/>
      </c>
    </row>
    <row r="238" spans="2:12" ht="30" hidden="1" customHeight="1" x14ac:dyDescent="0.35">
      <c r="B238" s="18">
        <f>IFERROR(IF(I237&gt;0,B237+1,""),"")</f>
        <v>44956</v>
      </c>
      <c r="C238" s="17" t="str">
        <f>IFERROR(IF(D238&lt;&gt;"",IF(MOD(D238,7)=1,(D237/7)+1,""),""),"")</f>
        <v/>
      </c>
      <c r="D238" s="17" t="str">
        <f>IFERROR(IF(I237&gt;0,D237+1,""),"")</f>
        <v/>
      </c>
      <c r="E238" s="15" t="str">
        <f>IFERROR(IF(I237&gt;0,#REF!*ActivityFactor+IF(WeightGoal="Maintain",0,IF(WeightGoal="Decrease",-500,IF(WeightGoal="Increase",500))),""),"")</f>
        <v/>
      </c>
      <c r="F238" s="15" t="str">
        <f>IFERROR(#REF!*(ActivityFactor),"")</f>
        <v/>
      </c>
      <c r="G238" s="14" t="str">
        <f>IFERROR(IF(WeightGoal="Increase",E238-F238,F238-E238),"")</f>
        <v/>
      </c>
      <c r="H238" s="14" t="str">
        <f>IFERROR(H237-G238,"")</f>
        <v/>
      </c>
      <c r="I238" s="13" t="str">
        <f>IFERROR(IF(Standard,H238/CalsPerPound,H238/CalsPerPound/2.2),"")</f>
        <v/>
      </c>
      <c r="J238" s="12" t="str">
        <f>IFERROR(WeightToLoseGain-I238,"")</f>
        <v/>
      </c>
      <c r="K238" s="11" t="str">
        <f>IFERROR(IF(B237&lt;&gt;"",J238/(WeightToLoseGain),""),"")</f>
        <v/>
      </c>
      <c r="L238" s="16" t="str">
        <f>IFERROR(IF($D238&lt;&gt;"",L237-(G237/CalsPerPound),""),"")</f>
        <v/>
      </c>
    </row>
    <row r="239" spans="2:12" ht="30" hidden="1" customHeight="1" x14ac:dyDescent="0.35">
      <c r="B239" s="18">
        <f>IFERROR(IF(I238&gt;0,B238+1,""),"")</f>
        <v>44957</v>
      </c>
      <c r="C239" s="17" t="str">
        <f>IFERROR(IF(D239&lt;&gt;"",IF(MOD(D239,7)=1,(D238/7)+1,""),""),"")</f>
        <v/>
      </c>
      <c r="D239" s="17" t="str">
        <f>IFERROR(IF(I238&gt;0,D238+1,""),"")</f>
        <v/>
      </c>
      <c r="E239" s="15" t="str">
        <f>IFERROR(IF(I238&gt;0,#REF!*ActivityFactor+IF(WeightGoal="Maintain",0,IF(WeightGoal="Decrease",-500,IF(WeightGoal="Increase",500))),""),"")</f>
        <v/>
      </c>
      <c r="F239" s="15" t="str">
        <f>IFERROR(#REF!*(ActivityFactor),"")</f>
        <v/>
      </c>
      <c r="G239" s="14" t="str">
        <f>IFERROR(IF(WeightGoal="Increase",E239-F239,F239-E239),"")</f>
        <v/>
      </c>
      <c r="H239" s="14" t="str">
        <f>IFERROR(H238-G239,"")</f>
        <v/>
      </c>
      <c r="I239" s="13" t="str">
        <f>IFERROR(IF(Standard,H239/CalsPerPound,H239/CalsPerPound/2.2),"")</f>
        <v/>
      </c>
      <c r="J239" s="12" t="str">
        <f>IFERROR(WeightToLoseGain-I239,"")</f>
        <v/>
      </c>
      <c r="K239" s="11" t="str">
        <f>IFERROR(IF(B238&lt;&gt;"",J239/(WeightToLoseGain),""),"")</f>
        <v/>
      </c>
      <c r="L239" s="16" t="str">
        <f>IFERROR(IF($D239&lt;&gt;"",L238-(G238/CalsPerPound),""),"")</f>
        <v/>
      </c>
    </row>
    <row r="240" spans="2:12" ht="30" hidden="1" customHeight="1" x14ac:dyDescent="0.35">
      <c r="B240" s="18">
        <f>IFERROR(IF(I239&gt;0,B239+1,""),"")</f>
        <v>44958</v>
      </c>
      <c r="C240" s="17" t="str">
        <f>IFERROR(IF(D240&lt;&gt;"",IF(MOD(D240,7)=1,(D239/7)+1,""),""),"")</f>
        <v/>
      </c>
      <c r="D240" s="17" t="str">
        <f>IFERROR(IF(I239&gt;0,D239+1,""),"")</f>
        <v/>
      </c>
      <c r="E240" s="15" t="str">
        <f>IFERROR(IF(I239&gt;0,#REF!*ActivityFactor+IF(WeightGoal="Maintain",0,IF(WeightGoal="Decrease",-500,IF(WeightGoal="Increase",500))),""),"")</f>
        <v/>
      </c>
      <c r="F240" s="15" t="str">
        <f>IFERROR(#REF!*(ActivityFactor),"")</f>
        <v/>
      </c>
      <c r="G240" s="14" t="str">
        <f>IFERROR(IF(WeightGoal="Increase",E240-F240,F240-E240),"")</f>
        <v/>
      </c>
      <c r="H240" s="14" t="str">
        <f>IFERROR(H239-G240,"")</f>
        <v/>
      </c>
      <c r="I240" s="13" t="str">
        <f>IFERROR(IF(Standard,H240/CalsPerPound,H240/CalsPerPound/2.2),"")</f>
        <v/>
      </c>
      <c r="J240" s="12" t="str">
        <f>IFERROR(WeightToLoseGain-I240,"")</f>
        <v/>
      </c>
      <c r="K240" s="11" t="str">
        <f>IFERROR(IF(B239&lt;&gt;"",J240/(WeightToLoseGain),""),"")</f>
        <v/>
      </c>
      <c r="L240" s="16" t="str">
        <f>IFERROR(IF($D240&lt;&gt;"",L239-(G239/CalsPerPound),""),"")</f>
        <v/>
      </c>
    </row>
    <row r="241" spans="2:12" ht="30" hidden="1" customHeight="1" x14ac:dyDescent="0.35">
      <c r="B241" s="18">
        <f>IFERROR(IF(I240&gt;0,B240+1,""),"")</f>
        <v>44959</v>
      </c>
      <c r="C241" s="17" t="str">
        <f>IFERROR(IF(D241&lt;&gt;"",IF(MOD(D241,7)=1,(D240/7)+1,""),""),"")</f>
        <v/>
      </c>
      <c r="D241" s="17" t="str">
        <f>IFERROR(IF(I240&gt;0,D240+1,""),"")</f>
        <v/>
      </c>
      <c r="E241" s="15" t="str">
        <f>IFERROR(IF(I240&gt;0,#REF!*ActivityFactor+IF(WeightGoal="Maintain",0,IF(WeightGoal="Decrease",-500,IF(WeightGoal="Increase",500))),""),"")</f>
        <v/>
      </c>
      <c r="F241" s="15" t="str">
        <f>IFERROR(#REF!*(ActivityFactor),"")</f>
        <v/>
      </c>
      <c r="G241" s="14" t="str">
        <f>IFERROR(IF(WeightGoal="Increase",E241-F241,F241-E241),"")</f>
        <v/>
      </c>
      <c r="H241" s="14" t="str">
        <f>IFERROR(H240-G241,"")</f>
        <v/>
      </c>
      <c r="I241" s="13" t="str">
        <f>IFERROR(IF(Standard,H241/CalsPerPound,H241/CalsPerPound/2.2),"")</f>
        <v/>
      </c>
      <c r="J241" s="12" t="str">
        <f>IFERROR(WeightToLoseGain-I241,"")</f>
        <v/>
      </c>
      <c r="K241" s="11" t="str">
        <f>IFERROR(IF(B240&lt;&gt;"",J241/(WeightToLoseGain),""),"")</f>
        <v/>
      </c>
      <c r="L241" s="16" t="str">
        <f>IFERROR(IF($D241&lt;&gt;"",L240-(G240/CalsPerPound),""),"")</f>
        <v/>
      </c>
    </row>
    <row r="242" spans="2:12" ht="30" hidden="1" customHeight="1" x14ac:dyDescent="0.35">
      <c r="B242" s="18">
        <f>IFERROR(IF(I241&gt;0,B241+1,""),"")</f>
        <v>44960</v>
      </c>
      <c r="C242" s="17" t="str">
        <f>IFERROR(IF(D242&lt;&gt;"",IF(MOD(D242,7)=1,(D241/7)+1,""),""),"")</f>
        <v/>
      </c>
      <c r="D242" s="17" t="str">
        <f>IFERROR(IF(I241&gt;0,D241+1,""),"")</f>
        <v/>
      </c>
      <c r="E242" s="15" t="str">
        <f>IFERROR(IF(I241&gt;0,#REF!*ActivityFactor+IF(WeightGoal="Maintain",0,IF(WeightGoal="Decrease",-500,IF(WeightGoal="Increase",500))),""),"")</f>
        <v/>
      </c>
      <c r="F242" s="15" t="str">
        <f>IFERROR(#REF!*(ActivityFactor),"")</f>
        <v/>
      </c>
      <c r="G242" s="14" t="str">
        <f>IFERROR(IF(WeightGoal="Increase",E242-F242,F242-E242),"")</f>
        <v/>
      </c>
      <c r="H242" s="14" t="str">
        <f>IFERROR(H241-G242,"")</f>
        <v/>
      </c>
      <c r="I242" s="13" t="str">
        <f>IFERROR(IF(Standard,H242/CalsPerPound,H242/CalsPerPound/2.2),"")</f>
        <v/>
      </c>
      <c r="J242" s="12" t="str">
        <f>IFERROR(WeightToLoseGain-I242,"")</f>
        <v/>
      </c>
      <c r="K242" s="11" t="str">
        <f>IFERROR(IF(B241&lt;&gt;"",J242/(WeightToLoseGain),""),"")</f>
        <v/>
      </c>
      <c r="L242" s="16" t="str">
        <f>IFERROR(IF($D242&lt;&gt;"",L241-(G241/CalsPerPound),""),"")</f>
        <v/>
      </c>
    </row>
    <row r="243" spans="2:12" ht="30" hidden="1" customHeight="1" x14ac:dyDescent="0.35">
      <c r="B243" s="18">
        <f>IFERROR(IF(I242&gt;0,B242+1,""),"")</f>
        <v>44961</v>
      </c>
      <c r="C243" s="17" t="str">
        <f>IFERROR(IF(D243&lt;&gt;"",IF(MOD(D243,7)=1,(D242/7)+1,""),""),"")</f>
        <v/>
      </c>
      <c r="D243" s="17" t="str">
        <f>IFERROR(IF(I242&gt;0,D242+1,""),"")</f>
        <v/>
      </c>
      <c r="E243" s="15" t="str">
        <f>IFERROR(IF(I242&gt;0,#REF!*ActivityFactor+IF(WeightGoal="Maintain",0,IF(WeightGoal="Decrease",-500,IF(WeightGoal="Increase",500))),""),"")</f>
        <v/>
      </c>
      <c r="F243" s="15" t="str">
        <f>IFERROR(#REF!*(ActivityFactor),"")</f>
        <v/>
      </c>
      <c r="G243" s="14" t="str">
        <f>IFERROR(IF(WeightGoal="Increase",E243-F243,F243-E243),"")</f>
        <v/>
      </c>
      <c r="H243" s="14" t="str">
        <f>IFERROR(H242-G243,"")</f>
        <v/>
      </c>
      <c r="I243" s="13" t="str">
        <f>IFERROR(IF(Standard,H243/CalsPerPound,H243/CalsPerPound/2.2),"")</f>
        <v/>
      </c>
      <c r="J243" s="12" t="str">
        <f>IFERROR(WeightToLoseGain-I243,"")</f>
        <v/>
      </c>
      <c r="K243" s="11" t="str">
        <f>IFERROR(IF(B242&lt;&gt;"",J243/(WeightToLoseGain),""),"")</f>
        <v/>
      </c>
      <c r="L243" s="16" t="str">
        <f>IFERROR(IF($D243&lt;&gt;"",L242-(G242/CalsPerPound),""),"")</f>
        <v/>
      </c>
    </row>
    <row r="244" spans="2:12" ht="30" hidden="1" customHeight="1" x14ac:dyDescent="0.35">
      <c r="B244" s="18">
        <f>IFERROR(IF(I243&gt;0,B243+1,""),"")</f>
        <v>44962</v>
      </c>
      <c r="C244" s="17" t="str">
        <f>IFERROR(IF(D244&lt;&gt;"",IF(MOD(D244,7)=1,(D243/7)+1,""),""),"")</f>
        <v/>
      </c>
      <c r="D244" s="17" t="str">
        <f>IFERROR(IF(I243&gt;0,D243+1,""),"")</f>
        <v/>
      </c>
      <c r="E244" s="15" t="str">
        <f>IFERROR(IF(I243&gt;0,#REF!*ActivityFactor+IF(WeightGoal="Maintain",0,IF(WeightGoal="Decrease",-500,IF(WeightGoal="Increase",500))),""),"")</f>
        <v/>
      </c>
      <c r="F244" s="15" t="str">
        <f>IFERROR(#REF!*(ActivityFactor),"")</f>
        <v/>
      </c>
      <c r="G244" s="14" t="str">
        <f>IFERROR(IF(WeightGoal="Increase",E244-F244,F244-E244),"")</f>
        <v/>
      </c>
      <c r="H244" s="14" t="str">
        <f>IFERROR(H243-G244,"")</f>
        <v/>
      </c>
      <c r="I244" s="13" t="str">
        <f>IFERROR(IF(Standard,H244/CalsPerPound,H244/CalsPerPound/2.2),"")</f>
        <v/>
      </c>
      <c r="J244" s="12" t="str">
        <f>IFERROR(WeightToLoseGain-I244,"")</f>
        <v/>
      </c>
      <c r="K244" s="11" t="str">
        <f>IFERROR(IF(B243&lt;&gt;"",J244/(WeightToLoseGain),""),"")</f>
        <v/>
      </c>
      <c r="L244" s="16" t="str">
        <f>IFERROR(IF($D244&lt;&gt;"",L243-(G243/CalsPerPound),""),"")</f>
        <v/>
      </c>
    </row>
    <row r="245" spans="2:12" ht="30" hidden="1" customHeight="1" x14ac:dyDescent="0.35">
      <c r="B245" s="18">
        <f>IFERROR(IF(I244&gt;0,B244+1,""),"")</f>
        <v>44963</v>
      </c>
      <c r="C245" s="17" t="str">
        <f>IFERROR(IF(D245&lt;&gt;"",IF(MOD(D245,7)=1,(D244/7)+1,""),""),"")</f>
        <v/>
      </c>
      <c r="D245" s="17" t="str">
        <f>IFERROR(IF(I244&gt;0,D244+1,""),"")</f>
        <v/>
      </c>
      <c r="E245" s="15" t="str">
        <f>IFERROR(IF(I244&gt;0,#REF!*ActivityFactor+IF(WeightGoal="Maintain",0,IF(WeightGoal="Decrease",-500,IF(WeightGoal="Increase",500))),""),"")</f>
        <v/>
      </c>
      <c r="F245" s="15" t="str">
        <f>IFERROR(#REF!*(ActivityFactor),"")</f>
        <v/>
      </c>
      <c r="G245" s="14" t="str">
        <f>IFERROR(IF(WeightGoal="Increase",E245-F245,F245-E245),"")</f>
        <v/>
      </c>
      <c r="H245" s="14" t="str">
        <f>IFERROR(H244-G245,"")</f>
        <v/>
      </c>
      <c r="I245" s="13" t="str">
        <f>IFERROR(IF(Standard,H245/CalsPerPound,H245/CalsPerPound/2.2),"")</f>
        <v/>
      </c>
      <c r="J245" s="12" t="str">
        <f>IFERROR(WeightToLoseGain-I245,"")</f>
        <v/>
      </c>
      <c r="K245" s="11" t="str">
        <f>IFERROR(IF(B244&lt;&gt;"",J245/(WeightToLoseGain),""),"")</f>
        <v/>
      </c>
      <c r="L245" s="16" t="str">
        <f>IFERROR(IF($D245&lt;&gt;"",L244-(G244/CalsPerPound),""),"")</f>
        <v/>
      </c>
    </row>
    <row r="246" spans="2:12" ht="30" hidden="1" customHeight="1" x14ac:dyDescent="0.35">
      <c r="B246" s="18">
        <f>IFERROR(IF(I245&gt;0,B245+1,""),"")</f>
        <v>44964</v>
      </c>
      <c r="C246" s="17" t="str">
        <f>IFERROR(IF(D246&lt;&gt;"",IF(MOD(D246,7)=1,(D245/7)+1,""),""),"")</f>
        <v/>
      </c>
      <c r="D246" s="17" t="str">
        <f>IFERROR(IF(I245&gt;0,D245+1,""),"")</f>
        <v/>
      </c>
      <c r="E246" s="15" t="str">
        <f>IFERROR(IF(I245&gt;0,#REF!*ActivityFactor+IF(WeightGoal="Maintain",0,IF(WeightGoal="Decrease",-500,IF(WeightGoal="Increase",500))),""),"")</f>
        <v/>
      </c>
      <c r="F246" s="15" t="str">
        <f>IFERROR(#REF!*(ActivityFactor),"")</f>
        <v/>
      </c>
      <c r="G246" s="14" t="str">
        <f>IFERROR(IF(WeightGoal="Increase",E246-F246,F246-E246),"")</f>
        <v/>
      </c>
      <c r="H246" s="14" t="str">
        <f>IFERROR(H245-G246,"")</f>
        <v/>
      </c>
      <c r="I246" s="13" t="str">
        <f>IFERROR(IF(Standard,H246/CalsPerPound,H246/CalsPerPound/2.2),"")</f>
        <v/>
      </c>
      <c r="J246" s="12" t="str">
        <f>IFERROR(WeightToLoseGain-I246,"")</f>
        <v/>
      </c>
      <c r="K246" s="11" t="str">
        <f>IFERROR(IF(B245&lt;&gt;"",J246/(WeightToLoseGain),""),"")</f>
        <v/>
      </c>
      <c r="L246" s="16" t="str">
        <f>IFERROR(IF($D246&lt;&gt;"",L245-(G245/CalsPerPound),""),"")</f>
        <v/>
      </c>
    </row>
    <row r="247" spans="2:12" ht="30" hidden="1" customHeight="1" x14ac:dyDescent="0.35">
      <c r="B247" s="18">
        <f>IFERROR(IF(I246&gt;0,B246+1,""),"")</f>
        <v>44965</v>
      </c>
      <c r="C247" s="17" t="str">
        <f>IFERROR(IF(D247&lt;&gt;"",IF(MOD(D247,7)=1,(D246/7)+1,""),""),"")</f>
        <v/>
      </c>
      <c r="D247" s="17" t="str">
        <f>IFERROR(IF(I246&gt;0,D246+1,""),"")</f>
        <v/>
      </c>
      <c r="E247" s="15" t="str">
        <f>IFERROR(IF(I246&gt;0,#REF!*ActivityFactor+IF(WeightGoal="Maintain",0,IF(WeightGoal="Decrease",-500,IF(WeightGoal="Increase",500))),""),"")</f>
        <v/>
      </c>
      <c r="F247" s="15" t="str">
        <f>IFERROR(#REF!*(ActivityFactor),"")</f>
        <v/>
      </c>
      <c r="G247" s="14" t="str">
        <f>IFERROR(IF(WeightGoal="Increase",E247-F247,F247-E247),"")</f>
        <v/>
      </c>
      <c r="H247" s="14" t="str">
        <f>IFERROR(H246-G247,"")</f>
        <v/>
      </c>
      <c r="I247" s="13" t="str">
        <f>IFERROR(IF(Standard,H247/CalsPerPound,H247/CalsPerPound/2.2),"")</f>
        <v/>
      </c>
      <c r="J247" s="12" t="str">
        <f>IFERROR(WeightToLoseGain-I247,"")</f>
        <v/>
      </c>
      <c r="K247" s="11" t="str">
        <f>IFERROR(IF(B246&lt;&gt;"",J247/(WeightToLoseGain),""),"")</f>
        <v/>
      </c>
      <c r="L247" s="16" t="str">
        <f>IFERROR(IF($D247&lt;&gt;"",L246-(G246/CalsPerPound),""),"")</f>
        <v/>
      </c>
    </row>
    <row r="248" spans="2:12" ht="30" hidden="1" customHeight="1" x14ac:dyDescent="0.35">
      <c r="B248" s="18">
        <f>IFERROR(IF(I247&gt;0,B247+1,""),"")</f>
        <v>44966</v>
      </c>
      <c r="C248" s="17" t="str">
        <f>IFERROR(IF(D248&lt;&gt;"",IF(MOD(D248,7)=1,(D247/7)+1,""),""),"")</f>
        <v/>
      </c>
      <c r="D248" s="17" t="str">
        <f>IFERROR(IF(I247&gt;0,D247+1,""),"")</f>
        <v/>
      </c>
      <c r="E248" s="15" t="str">
        <f>IFERROR(IF(I247&gt;0,#REF!*ActivityFactor+IF(WeightGoal="Maintain",0,IF(WeightGoal="Decrease",-500,IF(WeightGoal="Increase",500))),""),"")</f>
        <v/>
      </c>
      <c r="F248" s="15" t="str">
        <f>IFERROR(#REF!*(ActivityFactor),"")</f>
        <v/>
      </c>
      <c r="G248" s="14" t="str">
        <f>IFERROR(IF(WeightGoal="Increase",E248-F248,F248-E248),"")</f>
        <v/>
      </c>
      <c r="H248" s="14" t="str">
        <f>IFERROR(H247-G248,"")</f>
        <v/>
      </c>
      <c r="I248" s="13" t="str">
        <f>IFERROR(IF(Standard,H248/CalsPerPound,H248/CalsPerPound/2.2),"")</f>
        <v/>
      </c>
      <c r="J248" s="12" t="str">
        <f>IFERROR(WeightToLoseGain-I248,"")</f>
        <v/>
      </c>
      <c r="K248" s="11" t="str">
        <f>IFERROR(IF(B247&lt;&gt;"",J248/(WeightToLoseGain),""),"")</f>
        <v/>
      </c>
      <c r="L248" s="16" t="str">
        <f>IFERROR(IF($D248&lt;&gt;"",L247-(G247/CalsPerPound),""),"")</f>
        <v/>
      </c>
    </row>
    <row r="249" spans="2:12" ht="30" hidden="1" customHeight="1" x14ac:dyDescent="0.35">
      <c r="B249" s="18">
        <f>IFERROR(IF(I248&gt;0,B248+1,""),"")</f>
        <v>44967</v>
      </c>
      <c r="C249" s="17" t="str">
        <f>IFERROR(IF(D249&lt;&gt;"",IF(MOD(D249,7)=1,(D248/7)+1,""),""),"")</f>
        <v/>
      </c>
      <c r="D249" s="17" t="str">
        <f>IFERROR(IF(I248&gt;0,D248+1,""),"")</f>
        <v/>
      </c>
      <c r="E249" s="15" t="str">
        <f>IFERROR(IF(I248&gt;0,#REF!*ActivityFactor+IF(WeightGoal="Maintain",0,IF(WeightGoal="Decrease",-500,IF(WeightGoal="Increase",500))),""),"")</f>
        <v/>
      </c>
      <c r="F249" s="15" t="str">
        <f>IFERROR(#REF!*(ActivityFactor),"")</f>
        <v/>
      </c>
      <c r="G249" s="14" t="str">
        <f>IFERROR(IF(WeightGoal="Increase",E249-F249,F249-E249),"")</f>
        <v/>
      </c>
      <c r="H249" s="14" t="str">
        <f>IFERROR(H248-G249,"")</f>
        <v/>
      </c>
      <c r="I249" s="13" t="str">
        <f>IFERROR(IF(Standard,H249/CalsPerPound,H249/CalsPerPound/2.2),"")</f>
        <v/>
      </c>
      <c r="J249" s="12" t="str">
        <f>IFERROR(WeightToLoseGain-I249,"")</f>
        <v/>
      </c>
      <c r="K249" s="11" t="str">
        <f>IFERROR(IF(B248&lt;&gt;"",J249/(WeightToLoseGain),""),"")</f>
        <v/>
      </c>
      <c r="L249" s="16" t="str">
        <f>IFERROR(IF($D249&lt;&gt;"",L248-(G248/CalsPerPound),""),"")</f>
        <v/>
      </c>
    </row>
    <row r="250" spans="2:12" ht="30" hidden="1" customHeight="1" x14ac:dyDescent="0.35">
      <c r="B250" s="18">
        <f>IFERROR(IF(I249&gt;0,B249+1,""),"")</f>
        <v>44968</v>
      </c>
      <c r="C250" s="17" t="str">
        <f>IFERROR(IF(D250&lt;&gt;"",IF(MOD(D250,7)=1,(D249/7)+1,""),""),"")</f>
        <v/>
      </c>
      <c r="D250" s="17" t="str">
        <f>IFERROR(IF(I249&gt;0,D249+1,""),"")</f>
        <v/>
      </c>
      <c r="E250" s="15" t="str">
        <f>IFERROR(IF(I249&gt;0,#REF!*ActivityFactor+IF(WeightGoal="Maintain",0,IF(WeightGoal="Decrease",-500,IF(WeightGoal="Increase",500))),""),"")</f>
        <v/>
      </c>
      <c r="F250" s="15" t="str">
        <f>IFERROR(#REF!*(ActivityFactor),"")</f>
        <v/>
      </c>
      <c r="G250" s="14" t="str">
        <f>IFERROR(IF(WeightGoal="Increase",E250-F250,F250-E250),"")</f>
        <v/>
      </c>
      <c r="H250" s="14" t="str">
        <f>IFERROR(H249-G250,"")</f>
        <v/>
      </c>
      <c r="I250" s="13" t="str">
        <f>IFERROR(IF(Standard,H250/CalsPerPound,H250/CalsPerPound/2.2),"")</f>
        <v/>
      </c>
      <c r="J250" s="12" t="str">
        <f>IFERROR(WeightToLoseGain-I250,"")</f>
        <v/>
      </c>
      <c r="K250" s="11" t="str">
        <f>IFERROR(IF(B249&lt;&gt;"",J250/(WeightToLoseGain),""),"")</f>
        <v/>
      </c>
      <c r="L250" s="16" t="str">
        <f>IFERROR(IF($D250&lt;&gt;"",L249-(G249/CalsPerPound),""),"")</f>
        <v/>
      </c>
    </row>
    <row r="251" spans="2:12" ht="30" hidden="1" customHeight="1" x14ac:dyDescent="0.35">
      <c r="B251" s="18">
        <f>IFERROR(IF(I250&gt;0,B250+1,""),"")</f>
        <v>44969</v>
      </c>
      <c r="C251" s="17" t="str">
        <f>IFERROR(IF(D251&lt;&gt;"",IF(MOD(D251,7)=1,(D250/7)+1,""),""),"")</f>
        <v/>
      </c>
      <c r="D251" s="17" t="str">
        <f>IFERROR(IF(I250&gt;0,D250+1,""),"")</f>
        <v/>
      </c>
      <c r="E251" s="15" t="str">
        <f>IFERROR(IF(I250&gt;0,#REF!*ActivityFactor+IF(WeightGoal="Maintain",0,IF(WeightGoal="Decrease",-500,IF(WeightGoal="Increase",500))),""),"")</f>
        <v/>
      </c>
      <c r="F251" s="15" t="str">
        <f>IFERROR(#REF!*(ActivityFactor),"")</f>
        <v/>
      </c>
      <c r="G251" s="14" t="str">
        <f>IFERROR(IF(WeightGoal="Increase",E251-F251,F251-E251),"")</f>
        <v/>
      </c>
      <c r="H251" s="14" t="str">
        <f>IFERROR(H250-G251,"")</f>
        <v/>
      </c>
      <c r="I251" s="13" t="str">
        <f>IFERROR(IF(Standard,H251/CalsPerPound,H251/CalsPerPound/2.2),"")</f>
        <v/>
      </c>
      <c r="J251" s="12" t="str">
        <f>IFERROR(WeightToLoseGain-I251,"")</f>
        <v/>
      </c>
      <c r="K251" s="11" t="str">
        <f>IFERROR(IF(B250&lt;&gt;"",J251/(WeightToLoseGain),""),"")</f>
        <v/>
      </c>
      <c r="L251" s="16" t="str">
        <f>IFERROR(IF($D251&lt;&gt;"",L250-(G250/CalsPerPound),""),"")</f>
        <v/>
      </c>
    </row>
    <row r="252" spans="2:12" ht="30" hidden="1" customHeight="1" x14ac:dyDescent="0.35">
      <c r="B252" s="18">
        <f>IFERROR(IF(I251&gt;0,B251+1,""),"")</f>
        <v>44970</v>
      </c>
      <c r="C252" s="17" t="str">
        <f>IFERROR(IF(D252&lt;&gt;"",IF(MOD(D252,7)=1,(D251/7)+1,""),""),"")</f>
        <v/>
      </c>
      <c r="D252" s="17" t="str">
        <f>IFERROR(IF(I251&gt;0,D251+1,""),"")</f>
        <v/>
      </c>
      <c r="E252" s="15" t="str">
        <f>IFERROR(IF(I251&gt;0,#REF!*ActivityFactor+IF(WeightGoal="Maintain",0,IF(WeightGoal="Decrease",-500,IF(WeightGoal="Increase",500))),""),"")</f>
        <v/>
      </c>
      <c r="F252" s="15" t="str">
        <f>IFERROR(#REF!*(ActivityFactor),"")</f>
        <v/>
      </c>
      <c r="G252" s="14" t="str">
        <f>IFERROR(IF(WeightGoal="Increase",E252-F252,F252-E252),"")</f>
        <v/>
      </c>
      <c r="H252" s="14" t="str">
        <f>IFERROR(H251-G252,"")</f>
        <v/>
      </c>
      <c r="I252" s="13" t="str">
        <f>IFERROR(IF(Standard,H252/CalsPerPound,H252/CalsPerPound/2.2),"")</f>
        <v/>
      </c>
      <c r="J252" s="12" t="str">
        <f>IFERROR(WeightToLoseGain-I252,"")</f>
        <v/>
      </c>
      <c r="K252" s="11" t="str">
        <f>IFERROR(IF(B251&lt;&gt;"",J252/(WeightToLoseGain),""),"")</f>
        <v/>
      </c>
      <c r="L252" s="16" t="str">
        <f>IFERROR(IF($D252&lt;&gt;"",L251-(G251/CalsPerPound),""),"")</f>
        <v/>
      </c>
    </row>
    <row r="253" spans="2:12" ht="30" hidden="1" customHeight="1" x14ac:dyDescent="0.35">
      <c r="B253" s="18">
        <f>IFERROR(IF(I252&gt;0,B252+1,""),"")</f>
        <v>44971</v>
      </c>
      <c r="C253" s="17" t="str">
        <f>IFERROR(IF(D253&lt;&gt;"",IF(MOD(D253,7)=1,(D252/7)+1,""),""),"")</f>
        <v/>
      </c>
      <c r="D253" s="17" t="str">
        <f>IFERROR(IF(I252&gt;0,D252+1,""),"")</f>
        <v/>
      </c>
      <c r="E253" s="15" t="str">
        <f>IFERROR(IF(I252&gt;0,#REF!*ActivityFactor+IF(WeightGoal="Maintain",0,IF(WeightGoal="Decrease",-500,IF(WeightGoal="Increase",500))),""),"")</f>
        <v/>
      </c>
      <c r="F253" s="15" t="str">
        <f>IFERROR(#REF!*(ActivityFactor),"")</f>
        <v/>
      </c>
      <c r="G253" s="14" t="str">
        <f>IFERROR(IF(WeightGoal="Increase",E253-F253,F253-E253),"")</f>
        <v/>
      </c>
      <c r="H253" s="14" t="str">
        <f>IFERROR(H252-G253,"")</f>
        <v/>
      </c>
      <c r="I253" s="13" t="str">
        <f>IFERROR(IF(Standard,H253/CalsPerPound,H253/CalsPerPound/2.2),"")</f>
        <v/>
      </c>
      <c r="J253" s="12" t="str">
        <f>IFERROR(WeightToLoseGain-I253,"")</f>
        <v/>
      </c>
      <c r="K253" s="11" t="str">
        <f>IFERROR(IF(B252&lt;&gt;"",J253/(WeightToLoseGain),""),"")</f>
        <v/>
      </c>
      <c r="L253" s="16" t="str">
        <f>IFERROR(IF($D253&lt;&gt;"",L252-(G252/CalsPerPound),""),"")</f>
        <v/>
      </c>
    </row>
    <row r="254" spans="2:12" ht="30" hidden="1" customHeight="1" x14ac:dyDescent="0.35">
      <c r="B254" s="18">
        <f>IFERROR(IF(I253&gt;0,B253+1,""),"")</f>
        <v>44972</v>
      </c>
      <c r="C254" s="17" t="str">
        <f>IFERROR(IF(D254&lt;&gt;"",IF(MOD(D254,7)=1,(D253/7)+1,""),""),"")</f>
        <v/>
      </c>
      <c r="D254" s="17" t="str">
        <f>IFERROR(IF(I253&gt;0,D253+1,""),"")</f>
        <v/>
      </c>
      <c r="E254" s="15" t="str">
        <f>IFERROR(IF(I253&gt;0,#REF!*ActivityFactor+IF(WeightGoal="Maintain",0,IF(WeightGoal="Decrease",-500,IF(WeightGoal="Increase",500))),""),"")</f>
        <v/>
      </c>
      <c r="F254" s="15" t="str">
        <f>IFERROR(#REF!*(ActivityFactor),"")</f>
        <v/>
      </c>
      <c r="G254" s="14" t="str">
        <f>IFERROR(IF(WeightGoal="Increase",E254-F254,F254-E254),"")</f>
        <v/>
      </c>
      <c r="H254" s="14" t="str">
        <f>IFERROR(H253-G254,"")</f>
        <v/>
      </c>
      <c r="I254" s="13" t="str">
        <f>IFERROR(IF(Standard,H254/CalsPerPound,H254/CalsPerPound/2.2),"")</f>
        <v/>
      </c>
      <c r="J254" s="12" t="str">
        <f>IFERROR(WeightToLoseGain-I254,"")</f>
        <v/>
      </c>
      <c r="K254" s="11" t="str">
        <f>IFERROR(IF(B253&lt;&gt;"",J254/(WeightToLoseGain),""),"")</f>
        <v/>
      </c>
      <c r="L254" s="16" t="str">
        <f>IFERROR(IF($D254&lt;&gt;"",L253-(G253/CalsPerPound),""),"")</f>
        <v/>
      </c>
    </row>
    <row r="255" spans="2:12" ht="30" hidden="1" customHeight="1" x14ac:dyDescent="0.35">
      <c r="B255" s="18">
        <f>IFERROR(IF(I254&gt;0,B254+1,""),"")</f>
        <v>44973</v>
      </c>
      <c r="C255" s="17" t="str">
        <f>IFERROR(IF(D255&lt;&gt;"",IF(MOD(D255,7)=1,(D254/7)+1,""),""),"")</f>
        <v/>
      </c>
      <c r="D255" s="17" t="str">
        <f>IFERROR(IF(I254&gt;0,D254+1,""),"")</f>
        <v/>
      </c>
      <c r="E255" s="15" t="str">
        <f>IFERROR(IF(I254&gt;0,#REF!*ActivityFactor+IF(WeightGoal="Maintain",0,IF(WeightGoal="Decrease",-500,IF(WeightGoal="Increase",500))),""),"")</f>
        <v/>
      </c>
      <c r="F255" s="15" t="str">
        <f>IFERROR(#REF!*(ActivityFactor),"")</f>
        <v/>
      </c>
      <c r="G255" s="14" t="str">
        <f>IFERROR(IF(WeightGoal="Increase",E255-F255,F255-E255),"")</f>
        <v/>
      </c>
      <c r="H255" s="14" t="str">
        <f>IFERROR(H254-G255,"")</f>
        <v/>
      </c>
      <c r="I255" s="13" t="str">
        <f>IFERROR(IF(Standard,H255/CalsPerPound,H255/CalsPerPound/2.2),"")</f>
        <v/>
      </c>
      <c r="J255" s="12" t="str">
        <f>IFERROR(WeightToLoseGain-I255,"")</f>
        <v/>
      </c>
      <c r="K255" s="11" t="str">
        <f>IFERROR(IF(B254&lt;&gt;"",J255/(WeightToLoseGain),""),"")</f>
        <v/>
      </c>
      <c r="L255" s="16" t="str">
        <f>IFERROR(IF($D255&lt;&gt;"",L254-(G254/CalsPerPound),""),"")</f>
        <v/>
      </c>
    </row>
    <row r="256" spans="2:12" ht="30" hidden="1" customHeight="1" x14ac:dyDescent="0.35">
      <c r="B256" s="18">
        <f>IFERROR(IF(I255&gt;0,B255+1,""),"")</f>
        <v>44974</v>
      </c>
      <c r="C256" s="17" t="str">
        <f>IFERROR(IF(D256&lt;&gt;"",IF(MOD(D256,7)=1,(D255/7)+1,""),""),"")</f>
        <v/>
      </c>
      <c r="D256" s="17" t="str">
        <f>IFERROR(IF(I255&gt;0,D255+1,""),"")</f>
        <v/>
      </c>
      <c r="E256" s="15" t="str">
        <f>IFERROR(IF(I255&gt;0,#REF!*ActivityFactor+IF(WeightGoal="Maintain",0,IF(WeightGoal="Decrease",-500,IF(WeightGoal="Increase",500))),""),"")</f>
        <v/>
      </c>
      <c r="F256" s="15" t="str">
        <f>IFERROR(#REF!*(ActivityFactor),"")</f>
        <v/>
      </c>
      <c r="G256" s="14" t="str">
        <f>IFERROR(IF(WeightGoal="Increase",E256-F256,F256-E256),"")</f>
        <v/>
      </c>
      <c r="H256" s="14" t="str">
        <f>IFERROR(H255-G256,"")</f>
        <v/>
      </c>
      <c r="I256" s="13" t="str">
        <f>IFERROR(IF(Standard,H256/CalsPerPound,H256/CalsPerPound/2.2),"")</f>
        <v/>
      </c>
      <c r="J256" s="12" t="str">
        <f>IFERROR(WeightToLoseGain-I256,"")</f>
        <v/>
      </c>
      <c r="K256" s="11" t="str">
        <f>IFERROR(IF(B255&lt;&gt;"",J256/(WeightToLoseGain),""),"")</f>
        <v/>
      </c>
      <c r="L256" s="16" t="str">
        <f>IFERROR(IF($D256&lt;&gt;"",L255-(G255/CalsPerPound),""),"")</f>
        <v/>
      </c>
    </row>
    <row r="257" spans="2:12" ht="30" hidden="1" customHeight="1" x14ac:dyDescent="0.35">
      <c r="B257" s="18">
        <f>IFERROR(IF(I256&gt;0,B256+1,""),"")</f>
        <v>44975</v>
      </c>
      <c r="C257" s="17" t="str">
        <f>IFERROR(IF(D257&lt;&gt;"",IF(MOD(D257,7)=1,(D256/7)+1,""),""),"")</f>
        <v/>
      </c>
      <c r="D257" s="17" t="str">
        <f>IFERROR(IF(I256&gt;0,D256+1,""),"")</f>
        <v/>
      </c>
      <c r="E257" s="15" t="str">
        <f>IFERROR(IF(I256&gt;0,#REF!*ActivityFactor+IF(WeightGoal="Maintain",0,IF(WeightGoal="Decrease",-500,IF(WeightGoal="Increase",500))),""),"")</f>
        <v/>
      </c>
      <c r="F257" s="15" t="str">
        <f>IFERROR(#REF!*(ActivityFactor),"")</f>
        <v/>
      </c>
      <c r="G257" s="14" t="str">
        <f>IFERROR(IF(WeightGoal="Increase",E257-F257,F257-E257),"")</f>
        <v/>
      </c>
      <c r="H257" s="14" t="str">
        <f>IFERROR(H256-G257,"")</f>
        <v/>
      </c>
      <c r="I257" s="13" t="str">
        <f>IFERROR(IF(Standard,H257/CalsPerPound,H257/CalsPerPound/2.2),"")</f>
        <v/>
      </c>
      <c r="J257" s="12" t="str">
        <f>IFERROR(WeightToLoseGain-I257,"")</f>
        <v/>
      </c>
      <c r="K257" s="11" t="str">
        <f>IFERROR(IF(B256&lt;&gt;"",J257/(WeightToLoseGain),""),"")</f>
        <v/>
      </c>
      <c r="L257" s="16" t="str">
        <f>IFERROR(IF($D257&lt;&gt;"",L256-(G256/CalsPerPound),""),"")</f>
        <v/>
      </c>
    </row>
    <row r="258" spans="2:12" ht="30" hidden="1" customHeight="1" x14ac:dyDescent="0.35">
      <c r="B258" s="18">
        <f>IFERROR(IF(I257&gt;0,B257+1,""),"")</f>
        <v>44976</v>
      </c>
      <c r="C258" s="17" t="str">
        <f>IFERROR(IF(D258&lt;&gt;"",IF(MOD(D258,7)=1,(D257/7)+1,""),""),"")</f>
        <v/>
      </c>
      <c r="D258" s="17" t="str">
        <f>IFERROR(IF(I257&gt;0,D257+1,""),"")</f>
        <v/>
      </c>
      <c r="E258" s="15" t="str">
        <f>IFERROR(IF(I257&gt;0,#REF!*ActivityFactor+IF(WeightGoal="Maintain",0,IF(WeightGoal="Decrease",-500,IF(WeightGoal="Increase",500))),""),"")</f>
        <v/>
      </c>
      <c r="F258" s="15" t="str">
        <f>IFERROR(#REF!*(ActivityFactor),"")</f>
        <v/>
      </c>
      <c r="G258" s="14" t="str">
        <f>IFERROR(IF(WeightGoal="Increase",E258-F258,F258-E258),"")</f>
        <v/>
      </c>
      <c r="H258" s="14" t="str">
        <f>IFERROR(H257-G258,"")</f>
        <v/>
      </c>
      <c r="I258" s="13" t="str">
        <f>IFERROR(IF(Standard,H258/CalsPerPound,H258/CalsPerPound/2.2),"")</f>
        <v/>
      </c>
      <c r="J258" s="12" t="str">
        <f>IFERROR(WeightToLoseGain-I258,"")</f>
        <v/>
      </c>
      <c r="K258" s="11" t="str">
        <f>IFERROR(IF(B257&lt;&gt;"",J258/(WeightToLoseGain),""),"")</f>
        <v/>
      </c>
      <c r="L258" s="16" t="str">
        <f>IFERROR(IF($D258&lt;&gt;"",L257-(G257/CalsPerPound),""),"")</f>
        <v/>
      </c>
    </row>
    <row r="259" spans="2:12" ht="30" hidden="1" customHeight="1" x14ac:dyDescent="0.35">
      <c r="B259" s="18">
        <f>IFERROR(IF(I258&gt;0,B258+1,""),"")</f>
        <v>44977</v>
      </c>
      <c r="C259" s="17" t="str">
        <f>IFERROR(IF(D259&lt;&gt;"",IF(MOD(D259,7)=1,(D258/7)+1,""),""),"")</f>
        <v/>
      </c>
      <c r="D259" s="17" t="str">
        <f>IFERROR(IF(I258&gt;0,D258+1,""),"")</f>
        <v/>
      </c>
      <c r="E259" s="15" t="str">
        <f>IFERROR(IF(I258&gt;0,#REF!*ActivityFactor+IF(WeightGoal="Maintain",0,IF(WeightGoal="Decrease",-500,IF(WeightGoal="Increase",500))),""),"")</f>
        <v/>
      </c>
      <c r="F259" s="15" t="str">
        <f>IFERROR(#REF!*(ActivityFactor),"")</f>
        <v/>
      </c>
      <c r="G259" s="14" t="str">
        <f>IFERROR(IF(WeightGoal="Increase",E259-F259,F259-E259),"")</f>
        <v/>
      </c>
      <c r="H259" s="14" t="str">
        <f>IFERROR(H258-G259,"")</f>
        <v/>
      </c>
      <c r="I259" s="13" t="str">
        <f>IFERROR(IF(Standard,H259/CalsPerPound,H259/CalsPerPound/2.2),"")</f>
        <v/>
      </c>
      <c r="J259" s="12" t="str">
        <f>IFERROR(WeightToLoseGain-I259,"")</f>
        <v/>
      </c>
      <c r="K259" s="11" t="str">
        <f>IFERROR(IF(B258&lt;&gt;"",J259/(WeightToLoseGain),""),"")</f>
        <v/>
      </c>
      <c r="L259" s="16" t="str">
        <f>IFERROR(IF($D259&lt;&gt;"",L258-(G258/CalsPerPound),""),"")</f>
        <v/>
      </c>
    </row>
    <row r="260" spans="2:12" ht="30" hidden="1" customHeight="1" x14ac:dyDescent="0.35">
      <c r="B260" s="18">
        <f>IFERROR(IF(I259&gt;0,B259+1,""),"")</f>
        <v>44978</v>
      </c>
      <c r="C260" s="17" t="str">
        <f>IFERROR(IF(D260&lt;&gt;"",IF(MOD(D260,7)=1,(D259/7)+1,""),""),"")</f>
        <v/>
      </c>
      <c r="D260" s="17" t="str">
        <f>IFERROR(IF(I259&gt;0,D259+1,""),"")</f>
        <v/>
      </c>
      <c r="E260" s="15" t="str">
        <f>IFERROR(IF(I259&gt;0,#REF!*ActivityFactor+IF(WeightGoal="Maintain",0,IF(WeightGoal="Decrease",-500,IF(WeightGoal="Increase",500))),""),"")</f>
        <v/>
      </c>
      <c r="F260" s="15" t="str">
        <f>IFERROR(#REF!*(ActivityFactor),"")</f>
        <v/>
      </c>
      <c r="G260" s="14" t="str">
        <f>IFERROR(IF(WeightGoal="Increase",E260-F260,F260-E260),"")</f>
        <v/>
      </c>
      <c r="H260" s="14" t="str">
        <f>IFERROR(H259-G260,"")</f>
        <v/>
      </c>
      <c r="I260" s="13" t="str">
        <f>IFERROR(IF(Standard,H260/CalsPerPound,H260/CalsPerPound/2.2),"")</f>
        <v/>
      </c>
      <c r="J260" s="12" t="str">
        <f>IFERROR(WeightToLoseGain-I260,"")</f>
        <v/>
      </c>
      <c r="K260" s="11" t="str">
        <f>IFERROR(IF(B259&lt;&gt;"",J260/(WeightToLoseGain),""),"")</f>
        <v/>
      </c>
      <c r="L260" s="16" t="str">
        <f>IFERROR(IF($D260&lt;&gt;"",L259-(G259/CalsPerPound),""),"")</f>
        <v/>
      </c>
    </row>
    <row r="261" spans="2:12" ht="30" hidden="1" customHeight="1" x14ac:dyDescent="0.35">
      <c r="B261" s="18">
        <f>IFERROR(IF(I260&gt;0,B260+1,""),"")</f>
        <v>44979</v>
      </c>
      <c r="C261" s="17" t="str">
        <f>IFERROR(IF(D261&lt;&gt;"",IF(MOD(D261,7)=1,(D260/7)+1,""),""),"")</f>
        <v/>
      </c>
      <c r="D261" s="17" t="str">
        <f>IFERROR(IF(I260&gt;0,D260+1,""),"")</f>
        <v/>
      </c>
      <c r="E261" s="15" t="str">
        <f>IFERROR(IF(I260&gt;0,#REF!*ActivityFactor+IF(WeightGoal="Maintain",0,IF(WeightGoal="Decrease",-500,IF(WeightGoal="Increase",500))),""),"")</f>
        <v/>
      </c>
      <c r="F261" s="15" t="str">
        <f>IFERROR(#REF!*(ActivityFactor),"")</f>
        <v/>
      </c>
      <c r="G261" s="14" t="str">
        <f>IFERROR(IF(WeightGoal="Increase",E261-F261,F261-E261),"")</f>
        <v/>
      </c>
      <c r="H261" s="14" t="str">
        <f>IFERROR(H260-G261,"")</f>
        <v/>
      </c>
      <c r="I261" s="13" t="str">
        <f>IFERROR(IF(Standard,H261/CalsPerPound,H261/CalsPerPound/2.2),"")</f>
        <v/>
      </c>
      <c r="J261" s="12" t="str">
        <f>IFERROR(WeightToLoseGain-I261,"")</f>
        <v/>
      </c>
      <c r="K261" s="11" t="str">
        <f>IFERROR(IF(B260&lt;&gt;"",J261/(WeightToLoseGain),""),"")</f>
        <v/>
      </c>
      <c r="L261" s="16" t="str">
        <f>IFERROR(IF($D261&lt;&gt;"",L260-(G260/CalsPerPound),""),"")</f>
        <v/>
      </c>
    </row>
    <row r="262" spans="2:12" ht="30" hidden="1" customHeight="1" x14ac:dyDescent="0.35">
      <c r="B262" s="18">
        <f>IFERROR(IF(I261&gt;0,B261+1,""),"")</f>
        <v>44980</v>
      </c>
      <c r="C262" s="17" t="str">
        <f>IFERROR(IF(D262&lt;&gt;"",IF(MOD(D262,7)=1,(D261/7)+1,""),""),"")</f>
        <v/>
      </c>
      <c r="D262" s="17" t="str">
        <f>IFERROR(IF(I261&gt;0,D261+1,""),"")</f>
        <v/>
      </c>
      <c r="E262" s="15" t="str">
        <f>IFERROR(IF(I261&gt;0,#REF!*ActivityFactor+IF(WeightGoal="Maintain",0,IF(WeightGoal="Decrease",-500,IF(WeightGoal="Increase",500))),""),"")</f>
        <v/>
      </c>
      <c r="F262" s="15" t="str">
        <f>IFERROR(#REF!*(ActivityFactor),"")</f>
        <v/>
      </c>
      <c r="G262" s="14" t="str">
        <f>IFERROR(IF(WeightGoal="Increase",E262-F262,F262-E262),"")</f>
        <v/>
      </c>
      <c r="H262" s="14" t="str">
        <f>IFERROR(H261-G262,"")</f>
        <v/>
      </c>
      <c r="I262" s="13" t="str">
        <f>IFERROR(IF(Standard,H262/CalsPerPound,H262/CalsPerPound/2.2),"")</f>
        <v/>
      </c>
      <c r="J262" s="12" t="str">
        <f>IFERROR(WeightToLoseGain-I262,"")</f>
        <v/>
      </c>
      <c r="K262" s="11" t="str">
        <f>IFERROR(IF(B261&lt;&gt;"",J262/(WeightToLoseGain),""),"")</f>
        <v/>
      </c>
      <c r="L262" s="16" t="str">
        <f>IFERROR(IF($D262&lt;&gt;"",L261-(G261/CalsPerPound),""),"")</f>
        <v/>
      </c>
    </row>
    <row r="263" spans="2:12" ht="30" hidden="1" customHeight="1" x14ac:dyDescent="0.35">
      <c r="B263" s="18">
        <f>IFERROR(IF(I262&gt;0,B262+1,""),"")</f>
        <v>44981</v>
      </c>
      <c r="C263" s="17" t="str">
        <f>IFERROR(IF(D263&lt;&gt;"",IF(MOD(D263,7)=1,(D262/7)+1,""),""),"")</f>
        <v/>
      </c>
      <c r="D263" s="17" t="str">
        <f>IFERROR(IF(I262&gt;0,D262+1,""),"")</f>
        <v/>
      </c>
      <c r="E263" s="15" t="str">
        <f>IFERROR(IF(I262&gt;0,#REF!*ActivityFactor+IF(WeightGoal="Maintain",0,IF(WeightGoal="Decrease",-500,IF(WeightGoal="Increase",500))),""),"")</f>
        <v/>
      </c>
      <c r="F263" s="15" t="str">
        <f>IFERROR(#REF!*(ActivityFactor),"")</f>
        <v/>
      </c>
      <c r="G263" s="14" t="str">
        <f>IFERROR(IF(WeightGoal="Increase",E263-F263,F263-E263),"")</f>
        <v/>
      </c>
      <c r="H263" s="14" t="str">
        <f>IFERROR(H262-G263,"")</f>
        <v/>
      </c>
      <c r="I263" s="13" t="str">
        <f>IFERROR(IF(Standard,H263/CalsPerPound,H263/CalsPerPound/2.2),"")</f>
        <v/>
      </c>
      <c r="J263" s="12" t="str">
        <f>IFERROR(WeightToLoseGain-I263,"")</f>
        <v/>
      </c>
      <c r="K263" s="11" t="str">
        <f>IFERROR(IF(B262&lt;&gt;"",J263/(WeightToLoseGain),""),"")</f>
        <v/>
      </c>
      <c r="L263" s="16" t="str">
        <f>IFERROR(IF($D263&lt;&gt;"",L262-(G262/CalsPerPound),""),"")</f>
        <v/>
      </c>
    </row>
    <row r="264" spans="2:12" ht="30" hidden="1" customHeight="1" x14ac:dyDescent="0.35">
      <c r="B264" s="18">
        <f>IFERROR(IF(I263&gt;0,B263+1,""),"")</f>
        <v>44982</v>
      </c>
      <c r="C264" s="17" t="str">
        <f>IFERROR(IF(D264&lt;&gt;"",IF(MOD(D264,7)=1,(D263/7)+1,""),""),"")</f>
        <v/>
      </c>
      <c r="D264" s="17" t="str">
        <f>IFERROR(IF(I263&gt;0,D263+1,""),"")</f>
        <v/>
      </c>
      <c r="E264" s="15" t="str">
        <f>IFERROR(IF(I263&gt;0,#REF!*ActivityFactor+IF(WeightGoal="Maintain",0,IF(WeightGoal="Decrease",-500,IF(WeightGoal="Increase",500))),""),"")</f>
        <v/>
      </c>
      <c r="F264" s="15" t="str">
        <f>IFERROR(#REF!*(ActivityFactor),"")</f>
        <v/>
      </c>
      <c r="G264" s="14" t="str">
        <f>IFERROR(IF(WeightGoal="Increase",E264-F264,F264-E264),"")</f>
        <v/>
      </c>
      <c r="H264" s="14" t="str">
        <f>IFERROR(H263-G264,"")</f>
        <v/>
      </c>
      <c r="I264" s="13" t="str">
        <f>IFERROR(IF(Standard,H264/CalsPerPound,H264/CalsPerPound/2.2),"")</f>
        <v/>
      </c>
      <c r="J264" s="12" t="str">
        <f>IFERROR(WeightToLoseGain-I264,"")</f>
        <v/>
      </c>
      <c r="K264" s="11" t="str">
        <f>IFERROR(IF(B263&lt;&gt;"",J264/(WeightToLoseGain),""),"")</f>
        <v/>
      </c>
      <c r="L264" s="16" t="str">
        <f>IFERROR(IF($D264&lt;&gt;"",L263-(G263/CalsPerPound),""),"")</f>
        <v/>
      </c>
    </row>
    <row r="265" spans="2:12" ht="30" hidden="1" customHeight="1" x14ac:dyDescent="0.35">
      <c r="B265" s="18">
        <f>IFERROR(IF(I264&gt;0,B264+1,""),"")</f>
        <v>44983</v>
      </c>
      <c r="C265" s="17" t="str">
        <f>IFERROR(IF(D265&lt;&gt;"",IF(MOD(D265,7)=1,(D264/7)+1,""),""),"")</f>
        <v/>
      </c>
      <c r="D265" s="17" t="str">
        <f>IFERROR(IF(I264&gt;0,D264+1,""),"")</f>
        <v/>
      </c>
      <c r="E265" s="15" t="str">
        <f>IFERROR(IF(I264&gt;0,#REF!*ActivityFactor+IF(WeightGoal="Maintain",0,IF(WeightGoal="Decrease",-500,IF(WeightGoal="Increase",500))),""),"")</f>
        <v/>
      </c>
      <c r="F265" s="15" t="str">
        <f>IFERROR(#REF!*(ActivityFactor),"")</f>
        <v/>
      </c>
      <c r="G265" s="14" t="str">
        <f>IFERROR(IF(WeightGoal="Increase",E265-F265,F265-E265),"")</f>
        <v/>
      </c>
      <c r="H265" s="14" t="str">
        <f>IFERROR(H264-G265,"")</f>
        <v/>
      </c>
      <c r="I265" s="13" t="str">
        <f>IFERROR(IF(Standard,H265/CalsPerPound,H265/CalsPerPound/2.2),"")</f>
        <v/>
      </c>
      <c r="J265" s="12" t="str">
        <f>IFERROR(WeightToLoseGain-I265,"")</f>
        <v/>
      </c>
      <c r="K265" s="11" t="str">
        <f>IFERROR(IF(B264&lt;&gt;"",J265/(WeightToLoseGain),""),"")</f>
        <v/>
      </c>
      <c r="L265" s="16" t="str">
        <f>IFERROR(IF($D265&lt;&gt;"",L264-(G264/CalsPerPound),""),"")</f>
        <v/>
      </c>
    </row>
    <row r="266" spans="2:12" ht="30" hidden="1" customHeight="1" x14ac:dyDescent="0.35">
      <c r="B266" s="18">
        <f>IFERROR(IF(I265&gt;0,B265+1,""),"")</f>
        <v>44984</v>
      </c>
      <c r="C266" s="17" t="str">
        <f>IFERROR(IF(D266&lt;&gt;"",IF(MOD(D266,7)=1,(D265/7)+1,""),""),"")</f>
        <v/>
      </c>
      <c r="D266" s="17" t="str">
        <f>IFERROR(IF(I265&gt;0,D265+1,""),"")</f>
        <v/>
      </c>
      <c r="E266" s="15" t="str">
        <f>IFERROR(IF(I265&gt;0,#REF!*ActivityFactor+IF(WeightGoal="Maintain",0,IF(WeightGoal="Decrease",-500,IF(WeightGoal="Increase",500))),""),"")</f>
        <v/>
      </c>
      <c r="F266" s="15" t="str">
        <f>IFERROR(#REF!*(ActivityFactor),"")</f>
        <v/>
      </c>
      <c r="G266" s="14" t="str">
        <f>IFERROR(IF(WeightGoal="Increase",E266-F266,F266-E266),"")</f>
        <v/>
      </c>
      <c r="H266" s="14" t="str">
        <f>IFERROR(H265-G266,"")</f>
        <v/>
      </c>
      <c r="I266" s="13" t="str">
        <f>IFERROR(IF(Standard,H266/CalsPerPound,H266/CalsPerPound/2.2),"")</f>
        <v/>
      </c>
      <c r="J266" s="12" t="str">
        <f>IFERROR(WeightToLoseGain-I266,"")</f>
        <v/>
      </c>
      <c r="K266" s="11" t="str">
        <f>IFERROR(IF(B265&lt;&gt;"",J266/(WeightToLoseGain),""),"")</f>
        <v/>
      </c>
      <c r="L266" s="16" t="str">
        <f>IFERROR(IF($D266&lt;&gt;"",L265-(G265/CalsPerPound),""),"")</f>
        <v/>
      </c>
    </row>
    <row r="267" spans="2:12" ht="30" hidden="1" customHeight="1" x14ac:dyDescent="0.35">
      <c r="B267" s="18">
        <f>IFERROR(IF(I266&gt;0,B266+1,""),"")</f>
        <v>44985</v>
      </c>
      <c r="C267" s="17" t="str">
        <f>IFERROR(IF(D267&lt;&gt;"",IF(MOD(D267,7)=1,(D266/7)+1,""),""),"")</f>
        <v/>
      </c>
      <c r="D267" s="17" t="str">
        <f>IFERROR(IF(I266&gt;0,D266+1,""),"")</f>
        <v/>
      </c>
      <c r="E267" s="15" t="str">
        <f>IFERROR(IF(I266&gt;0,#REF!*ActivityFactor+IF(WeightGoal="Maintain",0,IF(WeightGoal="Decrease",-500,IF(WeightGoal="Increase",500))),""),"")</f>
        <v/>
      </c>
      <c r="F267" s="15" t="str">
        <f>IFERROR(#REF!*(ActivityFactor),"")</f>
        <v/>
      </c>
      <c r="G267" s="14" t="str">
        <f>IFERROR(IF(WeightGoal="Increase",E267-F267,F267-E267),"")</f>
        <v/>
      </c>
      <c r="H267" s="14" t="str">
        <f>IFERROR(H266-G267,"")</f>
        <v/>
      </c>
      <c r="I267" s="13" t="str">
        <f>IFERROR(IF(Standard,H267/CalsPerPound,H267/CalsPerPound/2.2),"")</f>
        <v/>
      </c>
      <c r="J267" s="12" t="str">
        <f>IFERROR(WeightToLoseGain-I267,"")</f>
        <v/>
      </c>
      <c r="K267" s="11" t="str">
        <f>IFERROR(IF(B266&lt;&gt;"",J267/(WeightToLoseGain),""),"")</f>
        <v/>
      </c>
      <c r="L267" s="16" t="str">
        <f>IFERROR(IF($D267&lt;&gt;"",L266-(G266/CalsPerPound),""),"")</f>
        <v/>
      </c>
    </row>
    <row r="268" spans="2:12" ht="30" hidden="1" customHeight="1" x14ac:dyDescent="0.35">
      <c r="B268" s="18">
        <f>IFERROR(IF(I267&gt;0,B267+1,""),"")</f>
        <v>44986</v>
      </c>
      <c r="C268" s="17" t="str">
        <f>IFERROR(IF(D268&lt;&gt;"",IF(MOD(D268,7)=1,(D267/7)+1,""),""),"")</f>
        <v/>
      </c>
      <c r="D268" s="17" t="str">
        <f>IFERROR(IF(I267&gt;0,D267+1,""),"")</f>
        <v/>
      </c>
      <c r="E268" s="15" t="str">
        <f>IFERROR(IF(I267&gt;0,#REF!*ActivityFactor+IF(WeightGoal="Maintain",0,IF(WeightGoal="Decrease",-500,IF(WeightGoal="Increase",500))),""),"")</f>
        <v/>
      </c>
      <c r="F268" s="15" t="str">
        <f>IFERROR(#REF!*(ActivityFactor),"")</f>
        <v/>
      </c>
      <c r="G268" s="14" t="str">
        <f>IFERROR(IF(WeightGoal="Increase",E268-F268,F268-E268),"")</f>
        <v/>
      </c>
      <c r="H268" s="14" t="str">
        <f>IFERROR(H267-G268,"")</f>
        <v/>
      </c>
      <c r="I268" s="13" t="str">
        <f>IFERROR(IF(Standard,H268/CalsPerPound,H268/CalsPerPound/2.2),"")</f>
        <v/>
      </c>
      <c r="J268" s="12" t="str">
        <f>IFERROR(WeightToLoseGain-I268,"")</f>
        <v/>
      </c>
      <c r="K268" s="11" t="str">
        <f>IFERROR(IF(B267&lt;&gt;"",J268/(WeightToLoseGain),""),"")</f>
        <v/>
      </c>
      <c r="L268" s="16" t="str">
        <f>IFERROR(IF($D268&lt;&gt;"",L267-(G267/CalsPerPound),""),"")</f>
        <v/>
      </c>
    </row>
    <row r="269" spans="2:12" ht="30" hidden="1" customHeight="1" x14ac:dyDescent="0.35">
      <c r="B269" s="18">
        <f>IFERROR(IF(I268&gt;0,B268+1,""),"")</f>
        <v>44987</v>
      </c>
      <c r="C269" s="17" t="str">
        <f>IFERROR(IF(D269&lt;&gt;"",IF(MOD(D269,7)=1,(D268/7)+1,""),""),"")</f>
        <v/>
      </c>
      <c r="D269" s="17" t="str">
        <f>IFERROR(IF(I268&gt;0,D268+1,""),"")</f>
        <v/>
      </c>
      <c r="E269" s="15" t="str">
        <f>IFERROR(IF(I268&gt;0,#REF!*ActivityFactor+IF(WeightGoal="Maintain",0,IF(WeightGoal="Decrease",-500,IF(WeightGoal="Increase",500))),""),"")</f>
        <v/>
      </c>
      <c r="F269" s="15" t="str">
        <f>IFERROR(#REF!*(ActivityFactor),"")</f>
        <v/>
      </c>
      <c r="G269" s="14" t="str">
        <f>IFERROR(IF(WeightGoal="Increase",E269-F269,F269-E269),"")</f>
        <v/>
      </c>
      <c r="H269" s="14" t="str">
        <f>IFERROR(H268-G269,"")</f>
        <v/>
      </c>
      <c r="I269" s="13" t="str">
        <f>IFERROR(IF(Standard,H269/CalsPerPound,H269/CalsPerPound/2.2),"")</f>
        <v/>
      </c>
      <c r="J269" s="12" t="str">
        <f>IFERROR(WeightToLoseGain-I269,"")</f>
        <v/>
      </c>
      <c r="K269" s="11" t="str">
        <f>IFERROR(IF(B268&lt;&gt;"",J269/(WeightToLoseGain),""),"")</f>
        <v/>
      </c>
      <c r="L269" s="16" t="str">
        <f>IFERROR(IF($D269&lt;&gt;"",L268-(G268/CalsPerPound),""),"")</f>
        <v/>
      </c>
    </row>
    <row r="270" spans="2:12" ht="30" hidden="1" customHeight="1" x14ac:dyDescent="0.35">
      <c r="B270" s="18">
        <f>IFERROR(IF(I269&gt;0,B269+1,""),"")</f>
        <v>44988</v>
      </c>
      <c r="C270" s="17" t="str">
        <f>IFERROR(IF(D270&lt;&gt;"",IF(MOD(D270,7)=1,(D269/7)+1,""),""),"")</f>
        <v/>
      </c>
      <c r="D270" s="17" t="str">
        <f>IFERROR(IF(I269&gt;0,D269+1,""),"")</f>
        <v/>
      </c>
      <c r="E270" s="15" t="str">
        <f>IFERROR(IF(I269&gt;0,#REF!*ActivityFactor+IF(WeightGoal="Maintain",0,IF(WeightGoal="Decrease",-500,IF(WeightGoal="Increase",500))),""),"")</f>
        <v/>
      </c>
      <c r="F270" s="15" t="str">
        <f>IFERROR(#REF!*(ActivityFactor),"")</f>
        <v/>
      </c>
      <c r="G270" s="14" t="str">
        <f>IFERROR(IF(WeightGoal="Increase",E270-F270,F270-E270),"")</f>
        <v/>
      </c>
      <c r="H270" s="14" t="str">
        <f>IFERROR(H269-G270,"")</f>
        <v/>
      </c>
      <c r="I270" s="13" t="str">
        <f>IFERROR(IF(Standard,H270/CalsPerPound,H270/CalsPerPound/2.2),"")</f>
        <v/>
      </c>
      <c r="J270" s="12" t="str">
        <f>IFERROR(WeightToLoseGain-I270,"")</f>
        <v/>
      </c>
      <c r="K270" s="11" t="str">
        <f>IFERROR(IF(B269&lt;&gt;"",J270/(WeightToLoseGain),""),"")</f>
        <v/>
      </c>
      <c r="L270" s="16" t="str">
        <f>IFERROR(IF($D270&lt;&gt;"",L269-(G269/CalsPerPound),""),"")</f>
        <v/>
      </c>
    </row>
    <row r="271" spans="2:12" ht="30" hidden="1" customHeight="1" x14ac:dyDescent="0.35">
      <c r="B271" s="18">
        <f>IFERROR(IF(I270&gt;0,B270+1,""),"")</f>
        <v>44989</v>
      </c>
      <c r="C271" s="17" t="str">
        <f>IFERROR(IF(D271&lt;&gt;"",IF(MOD(D271,7)=1,(D270/7)+1,""),""),"")</f>
        <v/>
      </c>
      <c r="D271" s="17" t="str">
        <f>IFERROR(IF(I270&gt;0,D270+1,""),"")</f>
        <v/>
      </c>
      <c r="E271" s="15" t="str">
        <f>IFERROR(IF(I270&gt;0,#REF!*ActivityFactor+IF(WeightGoal="Maintain",0,IF(WeightGoal="Decrease",-500,IF(WeightGoal="Increase",500))),""),"")</f>
        <v/>
      </c>
      <c r="F271" s="15" t="str">
        <f>IFERROR(#REF!*(ActivityFactor),"")</f>
        <v/>
      </c>
      <c r="G271" s="14" t="str">
        <f>IFERROR(IF(WeightGoal="Increase",E271-F271,F271-E271),"")</f>
        <v/>
      </c>
      <c r="H271" s="14" t="str">
        <f>IFERROR(H270-G271,"")</f>
        <v/>
      </c>
      <c r="I271" s="13" t="str">
        <f>IFERROR(IF(Standard,H271/CalsPerPound,H271/CalsPerPound/2.2),"")</f>
        <v/>
      </c>
      <c r="J271" s="12" t="str">
        <f>IFERROR(WeightToLoseGain-I271,"")</f>
        <v/>
      </c>
      <c r="K271" s="11" t="str">
        <f>IFERROR(IF(B270&lt;&gt;"",J271/(WeightToLoseGain),""),"")</f>
        <v/>
      </c>
      <c r="L271" s="16" t="str">
        <f>IFERROR(IF($D271&lt;&gt;"",L270-(G270/CalsPerPound),""),"")</f>
        <v/>
      </c>
    </row>
    <row r="272" spans="2:12" ht="30" hidden="1" customHeight="1" x14ac:dyDescent="0.35">
      <c r="B272" s="18">
        <f>IFERROR(IF(I271&gt;0,B271+1,""),"")</f>
        <v>44990</v>
      </c>
      <c r="C272" s="17" t="str">
        <f>IFERROR(IF(D272&lt;&gt;"",IF(MOD(D272,7)=1,(D271/7)+1,""),""),"")</f>
        <v/>
      </c>
      <c r="D272" s="17" t="str">
        <f>IFERROR(IF(I271&gt;0,D271+1,""),"")</f>
        <v/>
      </c>
      <c r="E272" s="15" t="str">
        <f>IFERROR(IF(I271&gt;0,#REF!*ActivityFactor+IF(WeightGoal="Maintain",0,IF(WeightGoal="Decrease",-500,IF(WeightGoal="Increase",500))),""),"")</f>
        <v/>
      </c>
      <c r="F272" s="15" t="str">
        <f>IFERROR(#REF!*(ActivityFactor),"")</f>
        <v/>
      </c>
      <c r="G272" s="14" t="str">
        <f>IFERROR(IF(WeightGoal="Increase",E272-F272,F272-E272),"")</f>
        <v/>
      </c>
      <c r="H272" s="14" t="str">
        <f>IFERROR(H271-G272,"")</f>
        <v/>
      </c>
      <c r="I272" s="13" t="str">
        <f>IFERROR(IF(Standard,H272/CalsPerPound,H272/CalsPerPound/2.2),"")</f>
        <v/>
      </c>
      <c r="J272" s="12" t="str">
        <f>IFERROR(WeightToLoseGain-I272,"")</f>
        <v/>
      </c>
      <c r="K272" s="11" t="str">
        <f>IFERROR(IF(B271&lt;&gt;"",J272/(WeightToLoseGain),""),"")</f>
        <v/>
      </c>
      <c r="L272" s="16" t="str">
        <f>IFERROR(IF($D272&lt;&gt;"",L271-(G271/CalsPerPound),""),"")</f>
        <v/>
      </c>
    </row>
    <row r="273" spans="2:12" ht="30" hidden="1" customHeight="1" x14ac:dyDescent="0.35">
      <c r="B273" s="18">
        <f>IFERROR(IF(I272&gt;0,B272+1,""),"")</f>
        <v>44991</v>
      </c>
      <c r="C273" s="17" t="str">
        <f>IFERROR(IF(D273&lt;&gt;"",IF(MOD(D273,7)=1,(D272/7)+1,""),""),"")</f>
        <v/>
      </c>
      <c r="D273" s="17" t="str">
        <f>IFERROR(IF(I272&gt;0,D272+1,""),"")</f>
        <v/>
      </c>
      <c r="E273" s="15" t="str">
        <f>IFERROR(IF(I272&gt;0,#REF!*ActivityFactor+IF(WeightGoal="Maintain",0,IF(WeightGoal="Decrease",-500,IF(WeightGoal="Increase",500))),""),"")</f>
        <v/>
      </c>
      <c r="F273" s="15" t="str">
        <f>IFERROR(#REF!*(ActivityFactor),"")</f>
        <v/>
      </c>
      <c r="G273" s="14" t="str">
        <f>IFERROR(IF(WeightGoal="Increase",E273-F273,F273-E273),"")</f>
        <v/>
      </c>
      <c r="H273" s="14" t="str">
        <f>IFERROR(H272-G273,"")</f>
        <v/>
      </c>
      <c r="I273" s="13" t="str">
        <f>IFERROR(IF(Standard,H273/CalsPerPound,H273/CalsPerPound/2.2),"")</f>
        <v/>
      </c>
      <c r="J273" s="12" t="str">
        <f>IFERROR(WeightToLoseGain-I273,"")</f>
        <v/>
      </c>
      <c r="K273" s="11" t="str">
        <f>IFERROR(IF(B272&lt;&gt;"",J273/(WeightToLoseGain),""),"")</f>
        <v/>
      </c>
      <c r="L273" s="16" t="str">
        <f>IFERROR(IF($D273&lt;&gt;"",L272-(G272/CalsPerPound),""),"")</f>
        <v/>
      </c>
    </row>
    <row r="274" spans="2:12" ht="30" hidden="1" customHeight="1" x14ac:dyDescent="0.35">
      <c r="B274" s="18">
        <f>IFERROR(IF(I273&gt;0,B273+1,""),"")</f>
        <v>44992</v>
      </c>
      <c r="C274" s="17" t="str">
        <f>IFERROR(IF(D274&lt;&gt;"",IF(MOD(D274,7)=1,(D273/7)+1,""),""),"")</f>
        <v/>
      </c>
      <c r="D274" s="17" t="str">
        <f>IFERROR(IF(I273&gt;0,D273+1,""),"")</f>
        <v/>
      </c>
      <c r="E274" s="15" t="str">
        <f>IFERROR(IF(I273&gt;0,#REF!*ActivityFactor+IF(WeightGoal="Maintain",0,IF(WeightGoal="Decrease",-500,IF(WeightGoal="Increase",500))),""),"")</f>
        <v/>
      </c>
      <c r="F274" s="15" t="str">
        <f>IFERROR(#REF!*(ActivityFactor),"")</f>
        <v/>
      </c>
      <c r="G274" s="14" t="str">
        <f>IFERROR(IF(WeightGoal="Increase",E274-F274,F274-E274),"")</f>
        <v/>
      </c>
      <c r="H274" s="14" t="str">
        <f>IFERROR(H273-G274,"")</f>
        <v/>
      </c>
      <c r="I274" s="13" t="str">
        <f>IFERROR(IF(Standard,H274/CalsPerPound,H274/CalsPerPound/2.2),"")</f>
        <v/>
      </c>
      <c r="J274" s="12" t="str">
        <f>IFERROR(WeightToLoseGain-I274,"")</f>
        <v/>
      </c>
      <c r="K274" s="11" t="str">
        <f>IFERROR(IF(B273&lt;&gt;"",J274/(WeightToLoseGain),""),"")</f>
        <v/>
      </c>
      <c r="L274" s="16" t="str">
        <f>IFERROR(IF($D274&lt;&gt;"",L273-(G273/CalsPerPound),""),"")</f>
        <v/>
      </c>
    </row>
    <row r="275" spans="2:12" ht="30" hidden="1" customHeight="1" x14ac:dyDescent="0.35">
      <c r="B275" s="18">
        <f>IFERROR(IF(I274&gt;0,B274+1,""),"")</f>
        <v>44993</v>
      </c>
      <c r="C275" s="17" t="str">
        <f>IFERROR(IF(D275&lt;&gt;"",IF(MOD(D275,7)=1,(D274/7)+1,""),""),"")</f>
        <v/>
      </c>
      <c r="D275" s="17" t="str">
        <f>IFERROR(IF(I274&gt;0,D274+1,""),"")</f>
        <v/>
      </c>
      <c r="E275" s="15" t="str">
        <f>IFERROR(IF(I274&gt;0,#REF!*ActivityFactor+IF(WeightGoal="Maintain",0,IF(WeightGoal="Decrease",-500,IF(WeightGoal="Increase",500))),""),"")</f>
        <v/>
      </c>
      <c r="F275" s="15" t="str">
        <f>IFERROR(#REF!*(ActivityFactor),"")</f>
        <v/>
      </c>
      <c r="G275" s="14" t="str">
        <f>IFERROR(IF(WeightGoal="Increase",E275-F275,F275-E275),"")</f>
        <v/>
      </c>
      <c r="H275" s="14" t="str">
        <f>IFERROR(H274-G275,"")</f>
        <v/>
      </c>
      <c r="I275" s="13" t="str">
        <f>IFERROR(IF(Standard,H275/CalsPerPound,H275/CalsPerPound/2.2),"")</f>
        <v/>
      </c>
      <c r="J275" s="12" t="str">
        <f>IFERROR(WeightToLoseGain-I275,"")</f>
        <v/>
      </c>
      <c r="K275" s="11" t="str">
        <f>IFERROR(IF(B274&lt;&gt;"",J275/(WeightToLoseGain),""),"")</f>
        <v/>
      </c>
      <c r="L275" s="16" t="str">
        <f>IFERROR(IF($D275&lt;&gt;"",L274-(G274/CalsPerPound),""),"")</f>
        <v/>
      </c>
    </row>
    <row r="276" spans="2:12" ht="30" hidden="1" customHeight="1" x14ac:dyDescent="0.35">
      <c r="B276" s="18">
        <f>IFERROR(IF(I275&gt;0,B275+1,""),"")</f>
        <v>44994</v>
      </c>
      <c r="C276" s="17" t="str">
        <f>IFERROR(IF(D276&lt;&gt;"",IF(MOD(D276,7)=1,(D275/7)+1,""),""),"")</f>
        <v/>
      </c>
      <c r="D276" s="17" t="str">
        <f>IFERROR(IF(I275&gt;0,D275+1,""),"")</f>
        <v/>
      </c>
      <c r="E276" s="15" t="str">
        <f>IFERROR(IF(I275&gt;0,#REF!*ActivityFactor+IF(WeightGoal="Maintain",0,IF(WeightGoal="Decrease",-500,IF(WeightGoal="Increase",500))),""),"")</f>
        <v/>
      </c>
      <c r="F276" s="15" t="str">
        <f>IFERROR(#REF!*(ActivityFactor),"")</f>
        <v/>
      </c>
      <c r="G276" s="14" t="str">
        <f>IFERROR(IF(WeightGoal="Increase",E276-F276,F276-E276),"")</f>
        <v/>
      </c>
      <c r="H276" s="14" t="str">
        <f>IFERROR(H275-G276,"")</f>
        <v/>
      </c>
      <c r="I276" s="13" t="str">
        <f>IFERROR(IF(Standard,H276/CalsPerPound,H276/CalsPerPound/2.2),"")</f>
        <v/>
      </c>
      <c r="J276" s="12" t="str">
        <f>IFERROR(WeightToLoseGain-I276,"")</f>
        <v/>
      </c>
      <c r="K276" s="11" t="str">
        <f>IFERROR(IF(B275&lt;&gt;"",J276/(WeightToLoseGain),""),"")</f>
        <v/>
      </c>
      <c r="L276" s="16" t="str">
        <f>IFERROR(IF($D276&lt;&gt;"",L275-(G275/CalsPerPound),""),"")</f>
        <v/>
      </c>
    </row>
    <row r="277" spans="2:12" ht="30" hidden="1" customHeight="1" x14ac:dyDescent="0.35">
      <c r="B277" s="18">
        <f>IFERROR(IF(I276&gt;0,B276+1,""),"")</f>
        <v>44995</v>
      </c>
      <c r="C277" s="17" t="str">
        <f>IFERROR(IF(D277&lt;&gt;"",IF(MOD(D277,7)=1,(D276/7)+1,""),""),"")</f>
        <v/>
      </c>
      <c r="D277" s="17" t="str">
        <f>IFERROR(IF(I276&gt;0,D276+1,""),"")</f>
        <v/>
      </c>
      <c r="E277" s="15" t="str">
        <f>IFERROR(IF(I276&gt;0,#REF!*ActivityFactor+IF(WeightGoal="Maintain",0,IF(WeightGoal="Decrease",-500,IF(WeightGoal="Increase",500))),""),"")</f>
        <v/>
      </c>
      <c r="F277" s="15" t="str">
        <f>IFERROR(#REF!*(ActivityFactor),"")</f>
        <v/>
      </c>
      <c r="G277" s="14" t="str">
        <f>IFERROR(IF(WeightGoal="Increase",E277-F277,F277-E277),"")</f>
        <v/>
      </c>
      <c r="H277" s="14" t="str">
        <f>IFERROR(H276-G277,"")</f>
        <v/>
      </c>
      <c r="I277" s="13" t="str">
        <f>IFERROR(IF(Standard,H277/CalsPerPound,H277/CalsPerPound/2.2),"")</f>
        <v/>
      </c>
      <c r="J277" s="12" t="str">
        <f>IFERROR(WeightToLoseGain-I277,"")</f>
        <v/>
      </c>
      <c r="K277" s="11" t="str">
        <f>IFERROR(IF(B276&lt;&gt;"",J277/(WeightToLoseGain),""),"")</f>
        <v/>
      </c>
      <c r="L277" s="16" t="str">
        <f>IFERROR(IF($D277&lt;&gt;"",L276-(G276/CalsPerPound),""),"")</f>
        <v/>
      </c>
    </row>
    <row r="278" spans="2:12" ht="30" hidden="1" customHeight="1" x14ac:dyDescent="0.35">
      <c r="B278" s="18">
        <f>IFERROR(IF(I277&gt;0,B277+1,""),"")</f>
        <v>44996</v>
      </c>
      <c r="C278" s="17" t="str">
        <f>IFERROR(IF(D278&lt;&gt;"",IF(MOD(D278,7)=1,(D277/7)+1,""),""),"")</f>
        <v/>
      </c>
      <c r="D278" s="17" t="str">
        <f>IFERROR(IF(I277&gt;0,D277+1,""),"")</f>
        <v/>
      </c>
      <c r="E278" s="15" t="str">
        <f>IFERROR(IF(I277&gt;0,#REF!*ActivityFactor+IF(WeightGoal="Maintain",0,IF(WeightGoal="Decrease",-500,IF(WeightGoal="Increase",500))),""),"")</f>
        <v/>
      </c>
      <c r="F278" s="15" t="str">
        <f>IFERROR(#REF!*(ActivityFactor),"")</f>
        <v/>
      </c>
      <c r="G278" s="14" t="str">
        <f>IFERROR(IF(WeightGoal="Increase",E278-F278,F278-E278),"")</f>
        <v/>
      </c>
      <c r="H278" s="14" t="str">
        <f>IFERROR(H277-G278,"")</f>
        <v/>
      </c>
      <c r="I278" s="13" t="str">
        <f>IFERROR(IF(Standard,H278/CalsPerPound,H278/CalsPerPound/2.2),"")</f>
        <v/>
      </c>
      <c r="J278" s="12" t="str">
        <f>IFERROR(WeightToLoseGain-I278,"")</f>
        <v/>
      </c>
      <c r="K278" s="11" t="str">
        <f>IFERROR(IF(B277&lt;&gt;"",J278/(WeightToLoseGain),""),"")</f>
        <v/>
      </c>
      <c r="L278" s="16" t="str">
        <f>IFERROR(IF($D278&lt;&gt;"",L277-(G277/CalsPerPound),""),"")</f>
        <v/>
      </c>
    </row>
    <row r="279" spans="2:12" ht="30" hidden="1" customHeight="1" x14ac:dyDescent="0.35">
      <c r="B279" s="18">
        <f>IFERROR(IF(I278&gt;0,B278+1,""),"")</f>
        <v>44997</v>
      </c>
      <c r="C279" s="17" t="str">
        <f>IFERROR(IF(D279&lt;&gt;"",IF(MOD(D279,7)=1,(D278/7)+1,""),""),"")</f>
        <v/>
      </c>
      <c r="D279" s="17" t="str">
        <f>IFERROR(IF(I278&gt;0,D278+1,""),"")</f>
        <v/>
      </c>
      <c r="E279" s="15" t="str">
        <f>IFERROR(IF(I278&gt;0,#REF!*ActivityFactor+IF(WeightGoal="Maintain",0,IF(WeightGoal="Decrease",-500,IF(WeightGoal="Increase",500))),""),"")</f>
        <v/>
      </c>
      <c r="F279" s="15" t="str">
        <f>IFERROR(#REF!*(ActivityFactor),"")</f>
        <v/>
      </c>
      <c r="G279" s="14" t="str">
        <f>IFERROR(IF(WeightGoal="Increase",E279-F279,F279-E279),"")</f>
        <v/>
      </c>
      <c r="H279" s="14" t="str">
        <f>IFERROR(H278-G279,"")</f>
        <v/>
      </c>
      <c r="I279" s="13" t="str">
        <f>IFERROR(IF(Standard,H279/CalsPerPound,H279/CalsPerPound/2.2),"")</f>
        <v/>
      </c>
      <c r="J279" s="12" t="str">
        <f>IFERROR(WeightToLoseGain-I279,"")</f>
        <v/>
      </c>
      <c r="K279" s="11" t="str">
        <f>IFERROR(IF(B278&lt;&gt;"",J279/(WeightToLoseGain),""),"")</f>
        <v/>
      </c>
      <c r="L279" s="16" t="str">
        <f>IFERROR(IF($D279&lt;&gt;"",L278-(G278/CalsPerPound),""),"")</f>
        <v/>
      </c>
    </row>
    <row r="280" spans="2:12" ht="30" hidden="1" customHeight="1" x14ac:dyDescent="0.35">
      <c r="B280" s="18">
        <f>IFERROR(IF(I279&gt;0,B279+1,""),"")</f>
        <v>44998</v>
      </c>
      <c r="C280" s="17" t="str">
        <f>IFERROR(IF(D280&lt;&gt;"",IF(MOD(D280,7)=1,(D279/7)+1,""),""),"")</f>
        <v/>
      </c>
      <c r="D280" s="17" t="str">
        <f>IFERROR(IF(I279&gt;0,D279+1,""),"")</f>
        <v/>
      </c>
      <c r="E280" s="15" t="str">
        <f>IFERROR(IF(I279&gt;0,#REF!*ActivityFactor+IF(WeightGoal="Maintain",0,IF(WeightGoal="Decrease",-500,IF(WeightGoal="Increase",500))),""),"")</f>
        <v/>
      </c>
      <c r="F280" s="15" t="str">
        <f>IFERROR(#REF!*(ActivityFactor),"")</f>
        <v/>
      </c>
      <c r="G280" s="14" t="str">
        <f>IFERROR(IF(WeightGoal="Increase",E280-F280,F280-E280),"")</f>
        <v/>
      </c>
      <c r="H280" s="14" t="str">
        <f>IFERROR(H279-G280,"")</f>
        <v/>
      </c>
      <c r="I280" s="13" t="str">
        <f>IFERROR(IF(Standard,H280/CalsPerPound,H280/CalsPerPound/2.2),"")</f>
        <v/>
      </c>
      <c r="J280" s="12" t="str">
        <f>IFERROR(WeightToLoseGain-I280,"")</f>
        <v/>
      </c>
      <c r="K280" s="11" t="str">
        <f>IFERROR(IF(B279&lt;&gt;"",J280/(WeightToLoseGain),""),"")</f>
        <v/>
      </c>
      <c r="L280" s="16" t="str">
        <f>IFERROR(IF($D280&lt;&gt;"",L279-(G279/CalsPerPound),""),"")</f>
        <v/>
      </c>
    </row>
    <row r="281" spans="2:12" ht="30" hidden="1" customHeight="1" x14ac:dyDescent="0.35">
      <c r="B281" s="18">
        <f>IFERROR(IF(I280&gt;0,B280+1,""),"")</f>
        <v>44999</v>
      </c>
      <c r="C281" s="17" t="str">
        <f>IFERROR(IF(D281&lt;&gt;"",IF(MOD(D281,7)=1,(D280/7)+1,""),""),"")</f>
        <v/>
      </c>
      <c r="D281" s="17" t="str">
        <f>IFERROR(IF(I280&gt;0,D280+1,""),"")</f>
        <v/>
      </c>
      <c r="E281" s="15" t="str">
        <f>IFERROR(IF(I280&gt;0,#REF!*ActivityFactor+IF(WeightGoal="Maintain",0,IF(WeightGoal="Decrease",-500,IF(WeightGoal="Increase",500))),""),"")</f>
        <v/>
      </c>
      <c r="F281" s="15" t="str">
        <f>IFERROR(#REF!*(ActivityFactor),"")</f>
        <v/>
      </c>
      <c r="G281" s="14" t="str">
        <f>IFERROR(IF(WeightGoal="Increase",E281-F281,F281-E281),"")</f>
        <v/>
      </c>
      <c r="H281" s="14" t="str">
        <f>IFERROR(H280-G281,"")</f>
        <v/>
      </c>
      <c r="I281" s="13" t="str">
        <f>IFERROR(IF(Standard,H281/CalsPerPound,H281/CalsPerPound/2.2),"")</f>
        <v/>
      </c>
      <c r="J281" s="12" t="str">
        <f>IFERROR(WeightToLoseGain-I281,"")</f>
        <v/>
      </c>
      <c r="K281" s="11" t="str">
        <f>IFERROR(IF(B280&lt;&gt;"",J281/(WeightToLoseGain),""),"")</f>
        <v/>
      </c>
      <c r="L281" s="16" t="str">
        <f>IFERROR(IF($D281&lt;&gt;"",L280-(G280/CalsPerPound),""),"")</f>
        <v/>
      </c>
    </row>
    <row r="282" spans="2:12" ht="30" hidden="1" customHeight="1" x14ac:dyDescent="0.35">
      <c r="B282" s="18">
        <f>IFERROR(IF(I281&gt;0,B281+1,""),"")</f>
        <v>45000</v>
      </c>
      <c r="C282" s="17" t="str">
        <f>IFERROR(IF(D282&lt;&gt;"",IF(MOD(D282,7)=1,(D281/7)+1,""),""),"")</f>
        <v/>
      </c>
      <c r="D282" s="17" t="str">
        <f>IFERROR(IF(I281&gt;0,D281+1,""),"")</f>
        <v/>
      </c>
      <c r="E282" s="15" t="str">
        <f>IFERROR(IF(I281&gt;0,#REF!*ActivityFactor+IF(WeightGoal="Maintain",0,IF(WeightGoal="Decrease",-500,IF(WeightGoal="Increase",500))),""),"")</f>
        <v/>
      </c>
      <c r="F282" s="15" t="str">
        <f>IFERROR(#REF!*(ActivityFactor),"")</f>
        <v/>
      </c>
      <c r="G282" s="14" t="str">
        <f>IFERROR(IF(WeightGoal="Increase",E282-F282,F282-E282),"")</f>
        <v/>
      </c>
      <c r="H282" s="14" t="str">
        <f>IFERROR(H281-G282,"")</f>
        <v/>
      </c>
      <c r="I282" s="13" t="str">
        <f>IFERROR(IF(Standard,H282/CalsPerPound,H282/CalsPerPound/2.2),"")</f>
        <v/>
      </c>
      <c r="J282" s="12" t="str">
        <f>IFERROR(WeightToLoseGain-I282,"")</f>
        <v/>
      </c>
      <c r="K282" s="11" t="str">
        <f>IFERROR(IF(B281&lt;&gt;"",J282/(WeightToLoseGain),""),"")</f>
        <v/>
      </c>
      <c r="L282" s="16" t="str">
        <f>IFERROR(IF($D282&lt;&gt;"",L281-(G281/CalsPerPound),""),"")</f>
        <v/>
      </c>
    </row>
    <row r="283" spans="2:12" ht="30" hidden="1" customHeight="1" x14ac:dyDescent="0.35">
      <c r="B283" s="18">
        <f>IFERROR(IF(I282&gt;0,B282+1,""),"")</f>
        <v>45001</v>
      </c>
      <c r="C283" s="17" t="str">
        <f>IFERROR(IF(D283&lt;&gt;"",IF(MOD(D283,7)=1,(D282/7)+1,""),""),"")</f>
        <v/>
      </c>
      <c r="D283" s="17" t="str">
        <f>IFERROR(IF(I282&gt;0,D282+1,""),"")</f>
        <v/>
      </c>
      <c r="E283" s="15" t="str">
        <f>IFERROR(IF(I282&gt;0,#REF!*ActivityFactor+IF(WeightGoal="Maintain",0,IF(WeightGoal="Decrease",-500,IF(WeightGoal="Increase",500))),""),"")</f>
        <v/>
      </c>
      <c r="F283" s="15" t="str">
        <f>IFERROR(#REF!*(ActivityFactor),"")</f>
        <v/>
      </c>
      <c r="G283" s="14" t="str">
        <f>IFERROR(IF(WeightGoal="Increase",E283-F283,F283-E283),"")</f>
        <v/>
      </c>
      <c r="H283" s="14" t="str">
        <f>IFERROR(H282-G283,"")</f>
        <v/>
      </c>
      <c r="I283" s="13" t="str">
        <f>IFERROR(IF(Standard,H283/CalsPerPound,H283/CalsPerPound/2.2),"")</f>
        <v/>
      </c>
      <c r="J283" s="12" t="str">
        <f>IFERROR(WeightToLoseGain-I283,"")</f>
        <v/>
      </c>
      <c r="K283" s="11" t="str">
        <f>IFERROR(IF(B282&lt;&gt;"",J283/(WeightToLoseGain),""),"")</f>
        <v/>
      </c>
      <c r="L283" s="16" t="str">
        <f>IFERROR(IF($D283&lt;&gt;"",L282-(G282/CalsPerPound),""),"")</f>
        <v/>
      </c>
    </row>
    <row r="284" spans="2:12" ht="30" hidden="1" customHeight="1" x14ac:dyDescent="0.35">
      <c r="B284" s="18">
        <f>IFERROR(IF(I283&gt;0,B283+1,""),"")</f>
        <v>45002</v>
      </c>
      <c r="C284" s="17" t="str">
        <f>IFERROR(IF(D284&lt;&gt;"",IF(MOD(D284,7)=1,(D283/7)+1,""),""),"")</f>
        <v/>
      </c>
      <c r="D284" s="17" t="str">
        <f>IFERROR(IF(I283&gt;0,D283+1,""),"")</f>
        <v/>
      </c>
      <c r="E284" s="15" t="str">
        <f>IFERROR(IF(I283&gt;0,#REF!*ActivityFactor+IF(WeightGoal="Maintain",0,IF(WeightGoal="Decrease",-500,IF(WeightGoal="Increase",500))),""),"")</f>
        <v/>
      </c>
      <c r="F284" s="15" t="str">
        <f>IFERROR(#REF!*(ActivityFactor),"")</f>
        <v/>
      </c>
      <c r="G284" s="14" t="str">
        <f>IFERROR(IF(WeightGoal="Increase",E284-F284,F284-E284),"")</f>
        <v/>
      </c>
      <c r="H284" s="14" t="str">
        <f>IFERROR(H283-G284,"")</f>
        <v/>
      </c>
      <c r="I284" s="13" t="str">
        <f>IFERROR(IF(Standard,H284/CalsPerPound,H284/CalsPerPound/2.2),"")</f>
        <v/>
      </c>
      <c r="J284" s="12" t="str">
        <f>IFERROR(WeightToLoseGain-I284,"")</f>
        <v/>
      </c>
      <c r="K284" s="11" t="str">
        <f>IFERROR(IF(B283&lt;&gt;"",J284/(WeightToLoseGain),""),"")</f>
        <v/>
      </c>
      <c r="L284" s="16" t="str">
        <f>IFERROR(IF($D284&lt;&gt;"",L283-(G283/CalsPerPound),""),"")</f>
        <v/>
      </c>
    </row>
    <row r="285" spans="2:12" ht="30" hidden="1" customHeight="1" x14ac:dyDescent="0.35">
      <c r="B285" s="18">
        <f>IFERROR(IF(I284&gt;0,B284+1,""),"")</f>
        <v>45003</v>
      </c>
      <c r="C285" s="17" t="str">
        <f>IFERROR(IF(D285&lt;&gt;"",IF(MOD(D285,7)=1,(D284/7)+1,""),""),"")</f>
        <v/>
      </c>
      <c r="D285" s="17" t="str">
        <f>IFERROR(IF(I284&gt;0,D284+1,""),"")</f>
        <v/>
      </c>
      <c r="E285" s="15" t="str">
        <f>IFERROR(IF(I284&gt;0,#REF!*ActivityFactor+IF(WeightGoal="Maintain",0,IF(WeightGoal="Decrease",-500,IF(WeightGoal="Increase",500))),""),"")</f>
        <v/>
      </c>
      <c r="F285" s="15" t="str">
        <f>IFERROR(#REF!*(ActivityFactor),"")</f>
        <v/>
      </c>
      <c r="G285" s="14" t="str">
        <f>IFERROR(IF(WeightGoal="Increase",E285-F285,F285-E285),"")</f>
        <v/>
      </c>
      <c r="H285" s="14" t="str">
        <f>IFERROR(H284-G285,"")</f>
        <v/>
      </c>
      <c r="I285" s="13" t="str">
        <f>IFERROR(IF(Standard,H285/CalsPerPound,H285/CalsPerPound/2.2),"")</f>
        <v/>
      </c>
      <c r="J285" s="12" t="str">
        <f>IFERROR(WeightToLoseGain-I285,"")</f>
        <v/>
      </c>
      <c r="K285" s="11" t="str">
        <f>IFERROR(IF(B284&lt;&gt;"",J285/(WeightToLoseGain),""),"")</f>
        <v/>
      </c>
      <c r="L285" s="16" t="str">
        <f>IFERROR(IF($D285&lt;&gt;"",L284-(G284/CalsPerPound),""),"")</f>
        <v/>
      </c>
    </row>
    <row r="286" spans="2:12" ht="30" hidden="1" customHeight="1" x14ac:dyDescent="0.35">
      <c r="B286" s="18">
        <f>IFERROR(IF(I285&gt;0,B285+1,""),"")</f>
        <v>45004</v>
      </c>
      <c r="C286" s="17" t="str">
        <f>IFERROR(IF(D286&lt;&gt;"",IF(MOD(D286,7)=1,(D285/7)+1,""),""),"")</f>
        <v/>
      </c>
      <c r="D286" s="17" t="str">
        <f>IFERROR(IF(I285&gt;0,D285+1,""),"")</f>
        <v/>
      </c>
      <c r="E286" s="15" t="str">
        <f>IFERROR(IF(I285&gt;0,#REF!*ActivityFactor+IF(WeightGoal="Maintain",0,IF(WeightGoal="Decrease",-500,IF(WeightGoal="Increase",500))),""),"")</f>
        <v/>
      </c>
      <c r="F286" s="15" t="str">
        <f>IFERROR(#REF!*(ActivityFactor),"")</f>
        <v/>
      </c>
      <c r="G286" s="14" t="str">
        <f>IFERROR(IF(WeightGoal="Increase",E286-F286,F286-E286),"")</f>
        <v/>
      </c>
      <c r="H286" s="14" t="str">
        <f>IFERROR(H285-G286,"")</f>
        <v/>
      </c>
      <c r="I286" s="13" t="str">
        <f>IFERROR(IF(Standard,H286/CalsPerPound,H286/CalsPerPound/2.2),"")</f>
        <v/>
      </c>
      <c r="J286" s="12" t="str">
        <f>IFERROR(WeightToLoseGain-I286,"")</f>
        <v/>
      </c>
      <c r="K286" s="11" t="str">
        <f>IFERROR(IF(B285&lt;&gt;"",J286/(WeightToLoseGain),""),"")</f>
        <v/>
      </c>
      <c r="L286" s="16" t="str">
        <f>IFERROR(IF($D286&lt;&gt;"",L285-(G285/CalsPerPound),""),"")</f>
        <v/>
      </c>
    </row>
    <row r="287" spans="2:12" ht="30" hidden="1" customHeight="1" x14ac:dyDescent="0.35">
      <c r="B287" s="18">
        <f>IFERROR(IF(I286&gt;0,B286+1,""),"")</f>
        <v>45005</v>
      </c>
      <c r="C287" s="17" t="str">
        <f>IFERROR(IF(D287&lt;&gt;"",IF(MOD(D287,7)=1,(D286/7)+1,""),""),"")</f>
        <v/>
      </c>
      <c r="D287" s="17" t="str">
        <f>IFERROR(IF(I286&gt;0,D286+1,""),"")</f>
        <v/>
      </c>
      <c r="E287" s="15" t="str">
        <f>IFERROR(IF(I286&gt;0,#REF!*ActivityFactor+IF(WeightGoal="Maintain",0,IF(WeightGoal="Decrease",-500,IF(WeightGoal="Increase",500))),""),"")</f>
        <v/>
      </c>
      <c r="F287" s="15" t="str">
        <f>IFERROR(#REF!*(ActivityFactor),"")</f>
        <v/>
      </c>
      <c r="G287" s="14" t="str">
        <f>IFERROR(IF(WeightGoal="Increase",E287-F287,F287-E287),"")</f>
        <v/>
      </c>
      <c r="H287" s="14" t="str">
        <f>IFERROR(H286-G287,"")</f>
        <v/>
      </c>
      <c r="I287" s="13" t="str">
        <f>IFERROR(IF(Standard,H287/CalsPerPound,H287/CalsPerPound/2.2),"")</f>
        <v/>
      </c>
      <c r="J287" s="12" t="str">
        <f>IFERROR(WeightToLoseGain-I287,"")</f>
        <v/>
      </c>
      <c r="K287" s="11" t="str">
        <f>IFERROR(IF(B286&lt;&gt;"",J287/(WeightToLoseGain),""),"")</f>
        <v/>
      </c>
      <c r="L287" s="16" t="str">
        <f>IFERROR(IF($D287&lt;&gt;"",L286-(G286/CalsPerPound),""),"")</f>
        <v/>
      </c>
    </row>
    <row r="288" spans="2:12" ht="30" hidden="1" customHeight="1" x14ac:dyDescent="0.35">
      <c r="B288" s="18">
        <f>IFERROR(IF(I287&gt;0,B287+1,""),"")</f>
        <v>45006</v>
      </c>
      <c r="C288" s="17" t="str">
        <f>IFERROR(IF(D288&lt;&gt;"",IF(MOD(D288,7)=1,(D287/7)+1,""),""),"")</f>
        <v/>
      </c>
      <c r="D288" s="17" t="str">
        <f>IFERROR(IF(I287&gt;0,D287+1,""),"")</f>
        <v/>
      </c>
      <c r="E288" s="15" t="str">
        <f>IFERROR(IF(I287&gt;0,#REF!*ActivityFactor+IF(WeightGoal="Maintain",0,IF(WeightGoal="Decrease",-500,IF(WeightGoal="Increase",500))),""),"")</f>
        <v/>
      </c>
      <c r="F288" s="15" t="str">
        <f>IFERROR(#REF!*(ActivityFactor),"")</f>
        <v/>
      </c>
      <c r="G288" s="14" t="str">
        <f>IFERROR(IF(WeightGoal="Increase",E288-F288,F288-E288),"")</f>
        <v/>
      </c>
      <c r="H288" s="14" t="str">
        <f>IFERROR(H287-G288,"")</f>
        <v/>
      </c>
      <c r="I288" s="13" t="str">
        <f>IFERROR(IF(Standard,H288/CalsPerPound,H288/CalsPerPound/2.2),"")</f>
        <v/>
      </c>
      <c r="J288" s="12" t="str">
        <f>IFERROR(WeightToLoseGain-I288,"")</f>
        <v/>
      </c>
      <c r="K288" s="11" t="str">
        <f>IFERROR(IF(B287&lt;&gt;"",J288/(WeightToLoseGain),""),"")</f>
        <v/>
      </c>
      <c r="L288" s="16" t="str">
        <f>IFERROR(IF($D288&lt;&gt;"",L287-(G287/CalsPerPound),""),"")</f>
        <v/>
      </c>
    </row>
    <row r="289" spans="2:12" ht="30" hidden="1" customHeight="1" x14ac:dyDescent="0.35">
      <c r="B289" s="18">
        <f>IFERROR(IF(I288&gt;0,B288+1,""),"")</f>
        <v>45007</v>
      </c>
      <c r="C289" s="17" t="str">
        <f>IFERROR(IF(D289&lt;&gt;"",IF(MOD(D289,7)=1,(D288/7)+1,""),""),"")</f>
        <v/>
      </c>
      <c r="D289" s="17" t="str">
        <f>IFERROR(IF(I288&gt;0,D288+1,""),"")</f>
        <v/>
      </c>
      <c r="E289" s="15" t="str">
        <f>IFERROR(IF(I288&gt;0,#REF!*ActivityFactor+IF(WeightGoal="Maintain",0,IF(WeightGoal="Decrease",-500,IF(WeightGoal="Increase",500))),""),"")</f>
        <v/>
      </c>
      <c r="F289" s="15" t="str">
        <f>IFERROR(#REF!*(ActivityFactor),"")</f>
        <v/>
      </c>
      <c r="G289" s="14" t="str">
        <f>IFERROR(IF(WeightGoal="Increase",E289-F289,F289-E289),"")</f>
        <v/>
      </c>
      <c r="H289" s="14" t="str">
        <f>IFERROR(H288-G289,"")</f>
        <v/>
      </c>
      <c r="I289" s="13" t="str">
        <f>IFERROR(IF(Standard,H289/CalsPerPound,H289/CalsPerPound/2.2),"")</f>
        <v/>
      </c>
      <c r="J289" s="12" t="str">
        <f>IFERROR(WeightToLoseGain-I289,"")</f>
        <v/>
      </c>
      <c r="K289" s="11" t="str">
        <f>IFERROR(IF(B288&lt;&gt;"",J289/(WeightToLoseGain),""),"")</f>
        <v/>
      </c>
      <c r="L289" s="16" t="str">
        <f>IFERROR(IF($D289&lt;&gt;"",L288-(G288/CalsPerPound),""),"")</f>
        <v/>
      </c>
    </row>
    <row r="290" spans="2:12" ht="30" hidden="1" customHeight="1" x14ac:dyDescent="0.35">
      <c r="B290" s="18">
        <f>IFERROR(IF(I289&gt;0,B289+1,""),"")</f>
        <v>45008</v>
      </c>
      <c r="C290" s="17" t="str">
        <f>IFERROR(IF(D290&lt;&gt;"",IF(MOD(D290,7)=1,(D289/7)+1,""),""),"")</f>
        <v/>
      </c>
      <c r="D290" s="17" t="str">
        <f>IFERROR(IF(I289&gt;0,D289+1,""),"")</f>
        <v/>
      </c>
      <c r="E290" s="15" t="str">
        <f>IFERROR(IF(I289&gt;0,#REF!*ActivityFactor+IF(WeightGoal="Maintain",0,IF(WeightGoal="Decrease",-500,IF(WeightGoal="Increase",500))),""),"")</f>
        <v/>
      </c>
      <c r="F290" s="15" t="str">
        <f>IFERROR(#REF!*(ActivityFactor),"")</f>
        <v/>
      </c>
      <c r="G290" s="14" t="str">
        <f>IFERROR(IF(WeightGoal="Increase",E290-F290,F290-E290),"")</f>
        <v/>
      </c>
      <c r="H290" s="14" t="str">
        <f>IFERROR(H289-G290,"")</f>
        <v/>
      </c>
      <c r="I290" s="13" t="str">
        <f>IFERROR(IF(Standard,H290/CalsPerPound,H290/CalsPerPound/2.2),"")</f>
        <v/>
      </c>
      <c r="J290" s="12" t="str">
        <f>IFERROR(WeightToLoseGain-I290,"")</f>
        <v/>
      </c>
      <c r="K290" s="11" t="str">
        <f>IFERROR(IF(B289&lt;&gt;"",J290/(WeightToLoseGain),""),"")</f>
        <v/>
      </c>
      <c r="L290" s="16" t="str">
        <f>IFERROR(IF($D290&lt;&gt;"",L289-(G289/CalsPerPound),""),"")</f>
        <v/>
      </c>
    </row>
    <row r="291" spans="2:12" ht="30" hidden="1" customHeight="1" x14ac:dyDescent="0.35">
      <c r="B291" s="18">
        <f>IFERROR(IF(I290&gt;0,B290+1,""),"")</f>
        <v>45009</v>
      </c>
      <c r="C291" s="17" t="str">
        <f>IFERROR(IF(D291&lt;&gt;"",IF(MOD(D291,7)=1,(D290/7)+1,""),""),"")</f>
        <v/>
      </c>
      <c r="D291" s="17" t="str">
        <f>IFERROR(IF(I290&gt;0,D290+1,""),"")</f>
        <v/>
      </c>
      <c r="E291" s="15" t="str">
        <f>IFERROR(IF(I290&gt;0,#REF!*ActivityFactor+IF(WeightGoal="Maintain",0,IF(WeightGoal="Decrease",-500,IF(WeightGoal="Increase",500))),""),"")</f>
        <v/>
      </c>
      <c r="F291" s="15" t="str">
        <f>IFERROR(#REF!*(ActivityFactor),"")</f>
        <v/>
      </c>
      <c r="G291" s="14" t="str">
        <f>IFERROR(IF(WeightGoal="Increase",E291-F291,F291-E291),"")</f>
        <v/>
      </c>
      <c r="H291" s="14" t="str">
        <f>IFERROR(H290-G291,"")</f>
        <v/>
      </c>
      <c r="I291" s="13" t="str">
        <f>IFERROR(IF(Standard,H291/CalsPerPound,H291/CalsPerPound/2.2),"")</f>
        <v/>
      </c>
      <c r="J291" s="12" t="str">
        <f>IFERROR(WeightToLoseGain-I291,"")</f>
        <v/>
      </c>
      <c r="K291" s="11" t="str">
        <f>IFERROR(IF(B290&lt;&gt;"",J291/(WeightToLoseGain),""),"")</f>
        <v/>
      </c>
      <c r="L291" s="16" t="str">
        <f>IFERROR(IF($D291&lt;&gt;"",L290-(G290/CalsPerPound),""),"")</f>
        <v/>
      </c>
    </row>
    <row r="292" spans="2:12" ht="30" hidden="1" customHeight="1" x14ac:dyDescent="0.35">
      <c r="B292" s="18">
        <f>IFERROR(IF(I291&gt;0,B291+1,""),"")</f>
        <v>45010</v>
      </c>
      <c r="C292" s="17" t="str">
        <f>IFERROR(IF(D292&lt;&gt;"",IF(MOD(D292,7)=1,(D291/7)+1,""),""),"")</f>
        <v/>
      </c>
      <c r="D292" s="17" t="str">
        <f>IFERROR(IF(I291&gt;0,D291+1,""),"")</f>
        <v/>
      </c>
      <c r="E292" s="15" t="str">
        <f>IFERROR(IF(I291&gt;0,#REF!*ActivityFactor+IF(WeightGoal="Maintain",0,IF(WeightGoal="Decrease",-500,IF(WeightGoal="Increase",500))),""),"")</f>
        <v/>
      </c>
      <c r="F292" s="15" t="str">
        <f>IFERROR(#REF!*(ActivityFactor),"")</f>
        <v/>
      </c>
      <c r="G292" s="14" t="str">
        <f>IFERROR(IF(WeightGoal="Increase",E292-F292,F292-E292),"")</f>
        <v/>
      </c>
      <c r="H292" s="14" t="str">
        <f>IFERROR(H291-G292,"")</f>
        <v/>
      </c>
      <c r="I292" s="13" t="str">
        <f>IFERROR(IF(Standard,H292/CalsPerPound,H292/CalsPerPound/2.2),"")</f>
        <v/>
      </c>
      <c r="J292" s="12" t="str">
        <f>IFERROR(WeightToLoseGain-I292,"")</f>
        <v/>
      </c>
      <c r="K292" s="11" t="str">
        <f>IFERROR(IF(B291&lt;&gt;"",J292/(WeightToLoseGain),""),"")</f>
        <v/>
      </c>
      <c r="L292" s="16" t="str">
        <f>IFERROR(IF($D292&lt;&gt;"",L291-(G291/CalsPerPound),""),"")</f>
        <v/>
      </c>
    </row>
    <row r="293" spans="2:12" ht="30" hidden="1" customHeight="1" x14ac:dyDescent="0.35">
      <c r="B293" s="18">
        <f>IFERROR(IF(I292&gt;0,B292+1,""),"")</f>
        <v>45011</v>
      </c>
      <c r="C293" s="17" t="str">
        <f>IFERROR(IF(D293&lt;&gt;"",IF(MOD(D293,7)=1,(D292/7)+1,""),""),"")</f>
        <v/>
      </c>
      <c r="D293" s="17" t="str">
        <f>IFERROR(IF(I292&gt;0,D292+1,""),"")</f>
        <v/>
      </c>
      <c r="E293" s="15" t="str">
        <f>IFERROR(IF(I292&gt;0,#REF!*ActivityFactor+IF(WeightGoal="Maintain",0,IF(WeightGoal="Decrease",-500,IF(WeightGoal="Increase",500))),""),"")</f>
        <v/>
      </c>
      <c r="F293" s="15" t="str">
        <f>IFERROR(#REF!*(ActivityFactor),"")</f>
        <v/>
      </c>
      <c r="G293" s="14" t="str">
        <f>IFERROR(IF(WeightGoal="Increase",E293-F293,F293-E293),"")</f>
        <v/>
      </c>
      <c r="H293" s="14" t="str">
        <f>IFERROR(H292-G293,"")</f>
        <v/>
      </c>
      <c r="I293" s="13" t="str">
        <f>IFERROR(IF(Standard,H293/CalsPerPound,H293/CalsPerPound/2.2),"")</f>
        <v/>
      </c>
      <c r="J293" s="12" t="str">
        <f>IFERROR(WeightToLoseGain-I293,"")</f>
        <v/>
      </c>
      <c r="K293" s="11" t="str">
        <f>IFERROR(IF(B292&lt;&gt;"",J293/(WeightToLoseGain),""),"")</f>
        <v/>
      </c>
      <c r="L293" s="16" t="str">
        <f>IFERROR(IF($D293&lt;&gt;"",L292-(G292/CalsPerPound),""),"")</f>
        <v/>
      </c>
    </row>
    <row r="294" spans="2:12" ht="30" hidden="1" customHeight="1" x14ac:dyDescent="0.35">
      <c r="B294" s="18">
        <f>IFERROR(IF(I293&gt;0,B293+1,""),"")</f>
        <v>45012</v>
      </c>
      <c r="C294" s="17" t="str">
        <f>IFERROR(IF(D294&lt;&gt;"",IF(MOD(D294,7)=1,(D293/7)+1,""),""),"")</f>
        <v/>
      </c>
      <c r="D294" s="17" t="str">
        <f>IFERROR(IF(I293&gt;0,D293+1,""),"")</f>
        <v/>
      </c>
      <c r="E294" s="15" t="str">
        <f>IFERROR(IF(I293&gt;0,#REF!*ActivityFactor+IF(WeightGoal="Maintain",0,IF(WeightGoal="Decrease",-500,IF(WeightGoal="Increase",500))),""),"")</f>
        <v/>
      </c>
      <c r="F294" s="15" t="str">
        <f>IFERROR(#REF!*(ActivityFactor),"")</f>
        <v/>
      </c>
      <c r="G294" s="14" t="str">
        <f>IFERROR(IF(WeightGoal="Increase",E294-F294,F294-E294),"")</f>
        <v/>
      </c>
      <c r="H294" s="14" t="str">
        <f>IFERROR(H293-G294,"")</f>
        <v/>
      </c>
      <c r="I294" s="13" t="str">
        <f>IFERROR(IF(Standard,H294/CalsPerPound,H294/CalsPerPound/2.2),"")</f>
        <v/>
      </c>
      <c r="J294" s="12" t="str">
        <f>IFERROR(WeightToLoseGain-I294,"")</f>
        <v/>
      </c>
      <c r="K294" s="11" t="str">
        <f>IFERROR(IF(B293&lt;&gt;"",J294/(WeightToLoseGain),""),"")</f>
        <v/>
      </c>
      <c r="L294" s="16" t="str">
        <f>IFERROR(IF($D294&lt;&gt;"",L293-(G293/CalsPerPound),""),"")</f>
        <v/>
      </c>
    </row>
    <row r="295" spans="2:12" ht="30" hidden="1" customHeight="1" x14ac:dyDescent="0.35">
      <c r="B295" s="18">
        <f>IFERROR(IF(I294&gt;0,B294+1,""),"")</f>
        <v>45013</v>
      </c>
      <c r="C295" s="17" t="str">
        <f>IFERROR(IF(D295&lt;&gt;"",IF(MOD(D295,7)=1,(D294/7)+1,""),""),"")</f>
        <v/>
      </c>
      <c r="D295" s="17" t="str">
        <f>IFERROR(IF(I294&gt;0,D294+1,""),"")</f>
        <v/>
      </c>
      <c r="E295" s="15" t="str">
        <f>IFERROR(IF(I294&gt;0,#REF!*ActivityFactor+IF(WeightGoal="Maintain",0,IF(WeightGoal="Decrease",-500,IF(WeightGoal="Increase",500))),""),"")</f>
        <v/>
      </c>
      <c r="F295" s="15" t="str">
        <f>IFERROR(#REF!*(ActivityFactor),"")</f>
        <v/>
      </c>
      <c r="G295" s="14" t="str">
        <f>IFERROR(IF(WeightGoal="Increase",E295-F295,F295-E295),"")</f>
        <v/>
      </c>
      <c r="H295" s="14" t="str">
        <f>IFERROR(H294-G295,"")</f>
        <v/>
      </c>
      <c r="I295" s="13" t="str">
        <f>IFERROR(IF(Standard,H295/CalsPerPound,H295/CalsPerPound/2.2),"")</f>
        <v/>
      </c>
      <c r="J295" s="12" t="str">
        <f>IFERROR(WeightToLoseGain-I295,"")</f>
        <v/>
      </c>
      <c r="K295" s="11" t="str">
        <f>IFERROR(IF(B294&lt;&gt;"",J295/(WeightToLoseGain),""),"")</f>
        <v/>
      </c>
      <c r="L295" s="16" t="str">
        <f>IFERROR(IF($D295&lt;&gt;"",L294-(G294/CalsPerPound),""),"")</f>
        <v/>
      </c>
    </row>
    <row r="296" spans="2:12" ht="30" hidden="1" customHeight="1" x14ac:dyDescent="0.35">
      <c r="B296" s="18">
        <f>IFERROR(IF(I295&gt;0,B295+1,""),"")</f>
        <v>45014</v>
      </c>
      <c r="C296" s="17" t="str">
        <f>IFERROR(IF(D296&lt;&gt;"",IF(MOD(D296,7)=1,(D295/7)+1,""),""),"")</f>
        <v/>
      </c>
      <c r="D296" s="17" t="str">
        <f>IFERROR(IF(I295&gt;0,D295+1,""),"")</f>
        <v/>
      </c>
      <c r="E296" s="15" t="str">
        <f>IFERROR(IF(I295&gt;0,#REF!*ActivityFactor+IF(WeightGoal="Maintain",0,IF(WeightGoal="Decrease",-500,IF(WeightGoal="Increase",500))),""),"")</f>
        <v/>
      </c>
      <c r="F296" s="15" t="str">
        <f>IFERROR(#REF!*(ActivityFactor),"")</f>
        <v/>
      </c>
      <c r="G296" s="14" t="str">
        <f>IFERROR(IF(WeightGoal="Increase",E296-F296,F296-E296),"")</f>
        <v/>
      </c>
      <c r="H296" s="14" t="str">
        <f>IFERROR(H295-G296,"")</f>
        <v/>
      </c>
      <c r="I296" s="13" t="str">
        <f>IFERROR(IF(Standard,H296/CalsPerPound,H296/CalsPerPound/2.2),"")</f>
        <v/>
      </c>
      <c r="J296" s="12" t="str">
        <f>IFERROR(WeightToLoseGain-I296,"")</f>
        <v/>
      </c>
      <c r="K296" s="11" t="str">
        <f>IFERROR(IF(B295&lt;&gt;"",J296/(WeightToLoseGain),""),"")</f>
        <v/>
      </c>
      <c r="L296" s="16" t="str">
        <f>IFERROR(IF($D296&lt;&gt;"",L295-(G295/CalsPerPound),""),"")</f>
        <v/>
      </c>
    </row>
    <row r="297" spans="2:12" ht="30" hidden="1" customHeight="1" x14ac:dyDescent="0.35">
      <c r="B297" s="18">
        <f>IFERROR(IF(I296&gt;0,B296+1,""),"")</f>
        <v>45015</v>
      </c>
      <c r="C297" s="17" t="str">
        <f>IFERROR(IF(D297&lt;&gt;"",IF(MOD(D297,7)=1,(D296/7)+1,""),""),"")</f>
        <v/>
      </c>
      <c r="D297" s="17" t="str">
        <f>IFERROR(IF(I296&gt;0,D296+1,""),"")</f>
        <v/>
      </c>
      <c r="E297" s="15" t="str">
        <f>IFERROR(IF(I296&gt;0,#REF!*ActivityFactor+IF(WeightGoal="Maintain",0,IF(WeightGoal="Decrease",-500,IF(WeightGoal="Increase",500))),""),"")</f>
        <v/>
      </c>
      <c r="F297" s="15" t="str">
        <f>IFERROR(#REF!*(ActivityFactor),"")</f>
        <v/>
      </c>
      <c r="G297" s="14" t="str">
        <f>IFERROR(IF(WeightGoal="Increase",E297-F297,F297-E297),"")</f>
        <v/>
      </c>
      <c r="H297" s="14" t="str">
        <f>IFERROR(H296-G297,"")</f>
        <v/>
      </c>
      <c r="I297" s="13" t="str">
        <f>IFERROR(IF(Standard,H297/CalsPerPound,H297/CalsPerPound/2.2),"")</f>
        <v/>
      </c>
      <c r="J297" s="12" t="str">
        <f>IFERROR(WeightToLoseGain-I297,"")</f>
        <v/>
      </c>
      <c r="K297" s="11" t="str">
        <f>IFERROR(IF(B296&lt;&gt;"",J297/(WeightToLoseGain),""),"")</f>
        <v/>
      </c>
      <c r="L297" s="16" t="str">
        <f>IFERROR(IF($D297&lt;&gt;"",L296-(G296/CalsPerPound),""),"")</f>
        <v/>
      </c>
    </row>
    <row r="298" spans="2:12" ht="30" hidden="1" customHeight="1" x14ac:dyDescent="0.35">
      <c r="B298" s="18">
        <f>IFERROR(IF(I297&gt;0,B297+1,""),"")</f>
        <v>45016</v>
      </c>
      <c r="C298" s="17" t="str">
        <f>IFERROR(IF(D298&lt;&gt;"",IF(MOD(D298,7)=1,(D297/7)+1,""),""),"")</f>
        <v/>
      </c>
      <c r="D298" s="17" t="str">
        <f>IFERROR(IF(I297&gt;0,D297+1,""),"")</f>
        <v/>
      </c>
      <c r="E298" s="15" t="str">
        <f>IFERROR(IF(I297&gt;0,#REF!*ActivityFactor+IF(WeightGoal="Maintain",0,IF(WeightGoal="Decrease",-500,IF(WeightGoal="Increase",500))),""),"")</f>
        <v/>
      </c>
      <c r="F298" s="15" t="str">
        <f>IFERROR(#REF!*(ActivityFactor),"")</f>
        <v/>
      </c>
      <c r="G298" s="14" t="str">
        <f>IFERROR(IF(WeightGoal="Increase",E298-F298,F298-E298),"")</f>
        <v/>
      </c>
      <c r="H298" s="14" t="str">
        <f>IFERROR(H297-G298,"")</f>
        <v/>
      </c>
      <c r="I298" s="13" t="str">
        <f>IFERROR(IF(Standard,H298/CalsPerPound,H298/CalsPerPound/2.2),"")</f>
        <v/>
      </c>
      <c r="J298" s="12" t="str">
        <f>IFERROR(WeightToLoseGain-I298,"")</f>
        <v/>
      </c>
      <c r="K298" s="11" t="str">
        <f>IFERROR(IF(B297&lt;&gt;"",J298/(WeightToLoseGain),""),"")</f>
        <v/>
      </c>
      <c r="L298" s="16" t="str">
        <f>IFERROR(IF($D298&lt;&gt;"",L297-(G297/CalsPerPound),""),"")</f>
        <v/>
      </c>
    </row>
    <row r="299" spans="2:12" ht="30" hidden="1" customHeight="1" x14ac:dyDescent="0.35">
      <c r="B299" s="18">
        <f>IFERROR(IF(I298&gt;0,B298+1,""),"")</f>
        <v>45017</v>
      </c>
      <c r="C299" s="17" t="str">
        <f>IFERROR(IF(D299&lt;&gt;"",IF(MOD(D299,7)=1,(D298/7)+1,""),""),"")</f>
        <v/>
      </c>
      <c r="D299" s="17" t="str">
        <f>IFERROR(IF(I298&gt;0,D298+1,""),"")</f>
        <v/>
      </c>
      <c r="E299" s="15" t="str">
        <f>IFERROR(IF(I298&gt;0,#REF!*ActivityFactor+IF(WeightGoal="Maintain",0,IF(WeightGoal="Decrease",-500,IF(WeightGoal="Increase",500))),""),"")</f>
        <v/>
      </c>
      <c r="F299" s="15" t="str">
        <f>IFERROR(#REF!*(ActivityFactor),"")</f>
        <v/>
      </c>
      <c r="G299" s="14" t="str">
        <f>IFERROR(IF(WeightGoal="Increase",E299-F299,F299-E299),"")</f>
        <v/>
      </c>
      <c r="H299" s="14" t="str">
        <f>IFERROR(H298-G299,"")</f>
        <v/>
      </c>
      <c r="I299" s="13" t="str">
        <f>IFERROR(IF(Standard,H299/CalsPerPound,H299/CalsPerPound/2.2),"")</f>
        <v/>
      </c>
      <c r="J299" s="12" t="str">
        <f>IFERROR(WeightToLoseGain-I299,"")</f>
        <v/>
      </c>
      <c r="K299" s="11" t="str">
        <f>IFERROR(IF(B298&lt;&gt;"",J299/(WeightToLoseGain),""),"")</f>
        <v/>
      </c>
      <c r="L299" s="16" t="str">
        <f>IFERROR(IF($D299&lt;&gt;"",L298-(G298/CalsPerPound),""),"")</f>
        <v/>
      </c>
    </row>
    <row r="300" spans="2:12" ht="30" hidden="1" customHeight="1" x14ac:dyDescent="0.35">
      <c r="B300" s="18">
        <f>IFERROR(IF(I299&gt;0,B299+1,""),"")</f>
        <v>45018</v>
      </c>
      <c r="C300" s="17" t="str">
        <f>IFERROR(IF(D300&lt;&gt;"",IF(MOD(D300,7)=1,(D299/7)+1,""),""),"")</f>
        <v/>
      </c>
      <c r="D300" s="17" t="str">
        <f>IFERROR(IF(I299&gt;0,D299+1,""),"")</f>
        <v/>
      </c>
      <c r="E300" s="15" t="str">
        <f>IFERROR(IF(I299&gt;0,#REF!*ActivityFactor+IF(WeightGoal="Maintain",0,IF(WeightGoal="Decrease",-500,IF(WeightGoal="Increase",500))),""),"")</f>
        <v/>
      </c>
      <c r="F300" s="15" t="str">
        <f>IFERROR(#REF!*(ActivityFactor),"")</f>
        <v/>
      </c>
      <c r="G300" s="14" t="str">
        <f>IFERROR(IF(WeightGoal="Increase",E300-F300,F300-E300),"")</f>
        <v/>
      </c>
      <c r="H300" s="14" t="str">
        <f>IFERROR(H299-G300,"")</f>
        <v/>
      </c>
      <c r="I300" s="13" t="str">
        <f>IFERROR(IF(Standard,H300/CalsPerPound,H300/CalsPerPound/2.2),"")</f>
        <v/>
      </c>
      <c r="J300" s="12" t="str">
        <f>IFERROR(WeightToLoseGain-I300,"")</f>
        <v/>
      </c>
      <c r="K300" s="11" t="str">
        <f>IFERROR(IF(B299&lt;&gt;"",J300/(WeightToLoseGain),""),"")</f>
        <v/>
      </c>
      <c r="L300" s="16" t="str">
        <f>IFERROR(IF($D300&lt;&gt;"",L299-(G299/CalsPerPound),""),"")</f>
        <v/>
      </c>
    </row>
    <row r="301" spans="2:12" ht="30" hidden="1" customHeight="1" x14ac:dyDescent="0.35">
      <c r="B301" s="18">
        <f>IFERROR(IF(I300&gt;0,B300+1,""),"")</f>
        <v>45019</v>
      </c>
      <c r="C301" s="17" t="str">
        <f>IFERROR(IF(D301&lt;&gt;"",IF(MOD(D301,7)=1,(D300/7)+1,""),""),"")</f>
        <v/>
      </c>
      <c r="D301" s="17" t="str">
        <f>IFERROR(IF(I300&gt;0,D300+1,""),"")</f>
        <v/>
      </c>
      <c r="E301" s="15" t="str">
        <f>IFERROR(IF(I300&gt;0,#REF!*ActivityFactor+IF(WeightGoal="Maintain",0,IF(WeightGoal="Decrease",-500,IF(WeightGoal="Increase",500))),""),"")</f>
        <v/>
      </c>
      <c r="F301" s="15" t="str">
        <f>IFERROR(#REF!*(ActivityFactor),"")</f>
        <v/>
      </c>
      <c r="G301" s="14" t="str">
        <f>IFERROR(IF(WeightGoal="Increase",E301-F301,F301-E301),"")</f>
        <v/>
      </c>
      <c r="H301" s="14" t="str">
        <f>IFERROR(H300-G301,"")</f>
        <v/>
      </c>
      <c r="I301" s="13" t="str">
        <f>IFERROR(IF(Standard,H301/CalsPerPound,H301/CalsPerPound/2.2),"")</f>
        <v/>
      </c>
      <c r="J301" s="12" t="str">
        <f>IFERROR(WeightToLoseGain-I301,"")</f>
        <v/>
      </c>
      <c r="K301" s="11" t="str">
        <f>IFERROR(IF(B300&lt;&gt;"",J301/(WeightToLoseGain),""),"")</f>
        <v/>
      </c>
      <c r="L301" s="16" t="str">
        <f>IFERROR(IF($D301&lt;&gt;"",L300-(G300/CalsPerPound),""),"")</f>
        <v/>
      </c>
    </row>
    <row r="302" spans="2:12" ht="30" hidden="1" customHeight="1" x14ac:dyDescent="0.35">
      <c r="B302" s="18">
        <f>IFERROR(IF(I301&gt;0,B301+1,""),"")</f>
        <v>45020</v>
      </c>
      <c r="C302" s="17" t="str">
        <f>IFERROR(IF(D302&lt;&gt;"",IF(MOD(D302,7)=1,(D301/7)+1,""),""),"")</f>
        <v/>
      </c>
      <c r="D302" s="17" t="str">
        <f>IFERROR(IF(I301&gt;0,D301+1,""),"")</f>
        <v/>
      </c>
      <c r="E302" s="15" t="str">
        <f>IFERROR(IF(I301&gt;0,#REF!*ActivityFactor+IF(WeightGoal="Maintain",0,IF(WeightGoal="Decrease",-500,IF(WeightGoal="Increase",500))),""),"")</f>
        <v/>
      </c>
      <c r="F302" s="15" t="str">
        <f>IFERROR(#REF!*(ActivityFactor),"")</f>
        <v/>
      </c>
      <c r="G302" s="14" t="str">
        <f>IFERROR(IF(WeightGoal="Increase",E302-F302,F302-E302),"")</f>
        <v/>
      </c>
      <c r="H302" s="14" t="str">
        <f>IFERROR(H301-G302,"")</f>
        <v/>
      </c>
      <c r="I302" s="13" t="str">
        <f>IFERROR(IF(Standard,H302/CalsPerPound,H302/CalsPerPound/2.2),"")</f>
        <v/>
      </c>
      <c r="J302" s="12" t="str">
        <f>IFERROR(WeightToLoseGain-I302,"")</f>
        <v/>
      </c>
      <c r="K302" s="11" t="str">
        <f>IFERROR(IF(B301&lt;&gt;"",J302/(WeightToLoseGain),""),"")</f>
        <v/>
      </c>
      <c r="L302" s="16" t="str">
        <f>IFERROR(IF($D302&lt;&gt;"",L301-(G301/CalsPerPound),""),"")</f>
        <v/>
      </c>
    </row>
    <row r="303" spans="2:12" ht="30" hidden="1" customHeight="1" x14ac:dyDescent="0.35">
      <c r="B303" s="18">
        <f>IFERROR(IF(I302&gt;0,B302+1,""),"")</f>
        <v>45021</v>
      </c>
      <c r="C303" s="17" t="str">
        <f>IFERROR(IF(D303&lt;&gt;"",IF(MOD(D303,7)=1,(D302/7)+1,""),""),"")</f>
        <v/>
      </c>
      <c r="D303" s="17" t="str">
        <f>IFERROR(IF(I302&gt;0,D302+1,""),"")</f>
        <v/>
      </c>
      <c r="E303" s="15" t="str">
        <f>IFERROR(IF(I302&gt;0,#REF!*ActivityFactor+IF(WeightGoal="Maintain",0,IF(WeightGoal="Decrease",-500,IF(WeightGoal="Increase",500))),""),"")</f>
        <v/>
      </c>
      <c r="F303" s="15" t="str">
        <f>IFERROR(#REF!*(ActivityFactor),"")</f>
        <v/>
      </c>
      <c r="G303" s="14" t="str">
        <f>IFERROR(IF(WeightGoal="Increase",E303-F303,F303-E303),"")</f>
        <v/>
      </c>
      <c r="H303" s="14" t="str">
        <f>IFERROR(H302-G303,"")</f>
        <v/>
      </c>
      <c r="I303" s="13" t="str">
        <f>IFERROR(IF(Standard,H303/CalsPerPound,H303/CalsPerPound/2.2),"")</f>
        <v/>
      </c>
      <c r="J303" s="12" t="str">
        <f>IFERROR(WeightToLoseGain-I303,"")</f>
        <v/>
      </c>
      <c r="K303" s="11" t="str">
        <f>IFERROR(IF(B302&lt;&gt;"",J303/(WeightToLoseGain),""),"")</f>
        <v/>
      </c>
      <c r="L303" s="16" t="str">
        <f>IFERROR(IF($D303&lt;&gt;"",L302-(G302/CalsPerPound),""),"")</f>
        <v/>
      </c>
    </row>
    <row r="304" spans="2:12" ht="30" hidden="1" customHeight="1" x14ac:dyDescent="0.35">
      <c r="B304" s="18">
        <f>IFERROR(IF(I303&gt;0,B303+1,""),"")</f>
        <v>45022</v>
      </c>
      <c r="C304" s="17" t="str">
        <f>IFERROR(IF(D304&lt;&gt;"",IF(MOD(D304,7)=1,(D303/7)+1,""),""),"")</f>
        <v/>
      </c>
      <c r="D304" s="17" t="str">
        <f>IFERROR(IF(I303&gt;0,D303+1,""),"")</f>
        <v/>
      </c>
      <c r="E304" s="15" t="str">
        <f>IFERROR(IF(I303&gt;0,#REF!*ActivityFactor+IF(WeightGoal="Maintain",0,IF(WeightGoal="Decrease",-500,IF(WeightGoal="Increase",500))),""),"")</f>
        <v/>
      </c>
      <c r="F304" s="15" t="str">
        <f>IFERROR(#REF!*(ActivityFactor),"")</f>
        <v/>
      </c>
      <c r="G304" s="14" t="str">
        <f>IFERROR(IF(WeightGoal="Increase",E304-F304,F304-E304),"")</f>
        <v/>
      </c>
      <c r="H304" s="14" t="str">
        <f>IFERROR(H303-G304,"")</f>
        <v/>
      </c>
      <c r="I304" s="13" t="str">
        <f>IFERROR(IF(Standard,H304/CalsPerPound,H304/CalsPerPound/2.2),"")</f>
        <v/>
      </c>
      <c r="J304" s="12" t="str">
        <f>IFERROR(WeightToLoseGain-I304,"")</f>
        <v/>
      </c>
      <c r="K304" s="11" t="str">
        <f>IFERROR(IF(B303&lt;&gt;"",J304/(WeightToLoseGain),""),"")</f>
        <v/>
      </c>
      <c r="L304" s="16" t="str">
        <f>IFERROR(IF($D304&lt;&gt;"",L303-(G303/CalsPerPound),""),"")</f>
        <v/>
      </c>
    </row>
    <row r="305" spans="2:12" ht="30" hidden="1" customHeight="1" x14ac:dyDescent="0.35">
      <c r="B305" s="18">
        <f>IFERROR(IF(I304&gt;0,B304+1,""),"")</f>
        <v>45023</v>
      </c>
      <c r="C305" s="17" t="str">
        <f>IFERROR(IF(D305&lt;&gt;"",IF(MOD(D305,7)=1,(D304/7)+1,""),""),"")</f>
        <v/>
      </c>
      <c r="D305" s="17" t="str">
        <f>IFERROR(IF(I304&gt;0,D304+1,""),"")</f>
        <v/>
      </c>
      <c r="E305" s="15" t="str">
        <f>IFERROR(IF(I304&gt;0,#REF!*ActivityFactor+IF(WeightGoal="Maintain",0,IF(WeightGoal="Decrease",-500,IF(WeightGoal="Increase",500))),""),"")</f>
        <v/>
      </c>
      <c r="F305" s="15" t="str">
        <f>IFERROR(#REF!*(ActivityFactor),"")</f>
        <v/>
      </c>
      <c r="G305" s="14" t="str">
        <f>IFERROR(IF(WeightGoal="Increase",E305-F305,F305-E305),"")</f>
        <v/>
      </c>
      <c r="H305" s="14" t="str">
        <f>IFERROR(H304-G305,"")</f>
        <v/>
      </c>
      <c r="I305" s="13" t="str">
        <f>IFERROR(IF(Standard,H305/CalsPerPound,H305/CalsPerPound/2.2),"")</f>
        <v/>
      </c>
      <c r="J305" s="12" t="str">
        <f>IFERROR(WeightToLoseGain-I305,"")</f>
        <v/>
      </c>
      <c r="K305" s="11" t="str">
        <f>IFERROR(IF(B304&lt;&gt;"",J305/(WeightToLoseGain),""),"")</f>
        <v/>
      </c>
      <c r="L305" s="16" t="str">
        <f>IFERROR(IF($D305&lt;&gt;"",L304-(G304/CalsPerPound),""),"")</f>
        <v/>
      </c>
    </row>
    <row r="306" spans="2:12" ht="30" hidden="1" customHeight="1" x14ac:dyDescent="0.35">
      <c r="B306" s="18">
        <f>IFERROR(IF(I305&gt;0,B305+1,""),"")</f>
        <v>45024</v>
      </c>
      <c r="C306" s="17" t="str">
        <f>IFERROR(IF(D306&lt;&gt;"",IF(MOD(D306,7)=1,(D305/7)+1,""),""),"")</f>
        <v/>
      </c>
      <c r="D306" s="17" t="str">
        <f>IFERROR(IF(I305&gt;0,D305+1,""),"")</f>
        <v/>
      </c>
      <c r="E306" s="15" t="str">
        <f>IFERROR(IF(I305&gt;0,#REF!*ActivityFactor+IF(WeightGoal="Maintain",0,IF(WeightGoal="Decrease",-500,IF(WeightGoal="Increase",500))),""),"")</f>
        <v/>
      </c>
      <c r="F306" s="15" t="str">
        <f>IFERROR(#REF!*(ActivityFactor),"")</f>
        <v/>
      </c>
      <c r="G306" s="14" t="str">
        <f>IFERROR(IF(WeightGoal="Increase",E306-F306,F306-E306),"")</f>
        <v/>
      </c>
      <c r="H306" s="14" t="str">
        <f>IFERROR(H305-G306,"")</f>
        <v/>
      </c>
      <c r="I306" s="13" t="str">
        <f>IFERROR(IF(Standard,H306/CalsPerPound,H306/CalsPerPound/2.2),"")</f>
        <v/>
      </c>
      <c r="J306" s="12" t="str">
        <f>IFERROR(WeightToLoseGain-I306,"")</f>
        <v/>
      </c>
      <c r="K306" s="11" t="str">
        <f>IFERROR(IF(B305&lt;&gt;"",J306/(WeightToLoseGain),""),"")</f>
        <v/>
      </c>
      <c r="L306" s="16" t="str">
        <f>IFERROR(IF($D306&lt;&gt;"",L305-(G305/CalsPerPound),""),"")</f>
        <v/>
      </c>
    </row>
    <row r="307" spans="2:12" ht="30" hidden="1" customHeight="1" x14ac:dyDescent="0.35">
      <c r="B307" s="18">
        <f>IFERROR(IF(I306&gt;0,B306+1,""),"")</f>
        <v>45025</v>
      </c>
      <c r="C307" s="17" t="str">
        <f>IFERROR(IF(D307&lt;&gt;"",IF(MOD(D307,7)=1,(D306/7)+1,""),""),"")</f>
        <v/>
      </c>
      <c r="D307" s="17" t="str">
        <f>IFERROR(IF(I306&gt;0,D306+1,""),"")</f>
        <v/>
      </c>
      <c r="E307" s="15" t="str">
        <f>IFERROR(IF(I306&gt;0,#REF!*ActivityFactor+IF(WeightGoal="Maintain",0,IF(WeightGoal="Decrease",-500,IF(WeightGoal="Increase",500))),""),"")</f>
        <v/>
      </c>
      <c r="F307" s="15" t="str">
        <f>IFERROR(#REF!*(ActivityFactor),"")</f>
        <v/>
      </c>
      <c r="G307" s="14" t="str">
        <f>IFERROR(IF(WeightGoal="Increase",E307-F307,F307-E307),"")</f>
        <v/>
      </c>
      <c r="H307" s="14" t="str">
        <f>IFERROR(H306-G307,"")</f>
        <v/>
      </c>
      <c r="I307" s="13" t="str">
        <f>IFERROR(IF(Standard,H307/CalsPerPound,H307/CalsPerPound/2.2),"")</f>
        <v/>
      </c>
      <c r="J307" s="12" t="str">
        <f>IFERROR(WeightToLoseGain-I307,"")</f>
        <v/>
      </c>
      <c r="K307" s="11" t="str">
        <f>IFERROR(IF(B306&lt;&gt;"",J307/(WeightToLoseGain),""),"")</f>
        <v/>
      </c>
      <c r="L307" s="16" t="str">
        <f>IFERROR(IF($D307&lt;&gt;"",L306-(G306/CalsPerPound),""),"")</f>
        <v/>
      </c>
    </row>
    <row r="308" spans="2:12" ht="30" hidden="1" customHeight="1" x14ac:dyDescent="0.35">
      <c r="B308" s="18">
        <f>IFERROR(IF(I307&gt;0,B307+1,""),"")</f>
        <v>45026</v>
      </c>
      <c r="C308" s="17" t="str">
        <f>IFERROR(IF(D308&lt;&gt;"",IF(MOD(D308,7)=1,(D307/7)+1,""),""),"")</f>
        <v/>
      </c>
      <c r="D308" s="17" t="str">
        <f>IFERROR(IF(I307&gt;0,D307+1,""),"")</f>
        <v/>
      </c>
      <c r="E308" s="15" t="str">
        <f>IFERROR(IF(I307&gt;0,#REF!*ActivityFactor+IF(WeightGoal="Maintain",0,IF(WeightGoal="Decrease",-500,IF(WeightGoal="Increase",500))),""),"")</f>
        <v/>
      </c>
      <c r="F308" s="15" t="str">
        <f>IFERROR(#REF!*(ActivityFactor),"")</f>
        <v/>
      </c>
      <c r="G308" s="14" t="str">
        <f>IFERROR(IF(WeightGoal="Increase",E308-F308,F308-E308),"")</f>
        <v/>
      </c>
      <c r="H308" s="14" t="str">
        <f>IFERROR(H307-G308,"")</f>
        <v/>
      </c>
      <c r="I308" s="13" t="str">
        <f>IFERROR(IF(Standard,H308/CalsPerPound,H308/CalsPerPound/2.2),"")</f>
        <v/>
      </c>
      <c r="J308" s="12" t="str">
        <f>IFERROR(WeightToLoseGain-I308,"")</f>
        <v/>
      </c>
      <c r="K308" s="11" t="str">
        <f>IFERROR(IF(B307&lt;&gt;"",J308/(WeightToLoseGain),""),"")</f>
        <v/>
      </c>
      <c r="L308" s="16" t="str">
        <f>IFERROR(IF($D308&lt;&gt;"",L307-(G307/CalsPerPound),""),"")</f>
        <v/>
      </c>
    </row>
    <row r="309" spans="2:12" ht="30" hidden="1" customHeight="1" x14ac:dyDescent="0.35">
      <c r="B309" s="18">
        <f>IFERROR(IF(I308&gt;0,B308+1,""),"")</f>
        <v>45027</v>
      </c>
      <c r="C309" s="17" t="str">
        <f>IFERROR(IF(D309&lt;&gt;"",IF(MOD(D309,7)=1,(D308/7)+1,""),""),"")</f>
        <v/>
      </c>
      <c r="D309" s="17" t="str">
        <f>IFERROR(IF(I308&gt;0,D308+1,""),"")</f>
        <v/>
      </c>
      <c r="E309" s="15" t="str">
        <f>IFERROR(IF(I308&gt;0,#REF!*ActivityFactor+IF(WeightGoal="Maintain",0,IF(WeightGoal="Decrease",-500,IF(WeightGoal="Increase",500))),""),"")</f>
        <v/>
      </c>
      <c r="F309" s="15" t="str">
        <f>IFERROR(#REF!*(ActivityFactor),"")</f>
        <v/>
      </c>
      <c r="G309" s="14" t="str">
        <f>IFERROR(IF(WeightGoal="Increase",E309-F309,F309-E309),"")</f>
        <v/>
      </c>
      <c r="H309" s="14" t="str">
        <f>IFERROR(H308-G309,"")</f>
        <v/>
      </c>
      <c r="I309" s="13" t="str">
        <f>IFERROR(IF(Standard,H309/CalsPerPound,H309/CalsPerPound/2.2),"")</f>
        <v/>
      </c>
      <c r="J309" s="12" t="str">
        <f>IFERROR(WeightToLoseGain-I309,"")</f>
        <v/>
      </c>
      <c r="K309" s="11" t="str">
        <f>IFERROR(IF(B308&lt;&gt;"",J309/(WeightToLoseGain),""),"")</f>
        <v/>
      </c>
      <c r="L309" s="16" t="str">
        <f>IFERROR(IF($D309&lt;&gt;"",L308-(G308/CalsPerPound),""),"")</f>
        <v/>
      </c>
    </row>
    <row r="310" spans="2:12" ht="30" hidden="1" customHeight="1" x14ac:dyDescent="0.35">
      <c r="B310" s="18">
        <f>IFERROR(IF(I309&gt;0,B309+1,""),"")</f>
        <v>45028</v>
      </c>
      <c r="C310" s="17" t="str">
        <f>IFERROR(IF(D310&lt;&gt;"",IF(MOD(D310,7)=1,(D309/7)+1,""),""),"")</f>
        <v/>
      </c>
      <c r="D310" s="17" t="str">
        <f>IFERROR(IF(I309&gt;0,D309+1,""),"")</f>
        <v/>
      </c>
      <c r="E310" s="15" t="str">
        <f>IFERROR(IF(I309&gt;0,#REF!*ActivityFactor+IF(WeightGoal="Maintain",0,IF(WeightGoal="Decrease",-500,IF(WeightGoal="Increase",500))),""),"")</f>
        <v/>
      </c>
      <c r="F310" s="15" t="str">
        <f>IFERROR(#REF!*(ActivityFactor),"")</f>
        <v/>
      </c>
      <c r="G310" s="14" t="str">
        <f>IFERROR(IF(WeightGoal="Increase",E310-F310,F310-E310),"")</f>
        <v/>
      </c>
      <c r="H310" s="14" t="str">
        <f>IFERROR(H309-G310,"")</f>
        <v/>
      </c>
      <c r="I310" s="13" t="str">
        <f>IFERROR(IF(Standard,H310/CalsPerPound,H310/CalsPerPound/2.2),"")</f>
        <v/>
      </c>
      <c r="J310" s="12" t="str">
        <f>IFERROR(WeightToLoseGain-I310,"")</f>
        <v/>
      </c>
      <c r="K310" s="11" t="str">
        <f>IFERROR(IF(B309&lt;&gt;"",J310/(WeightToLoseGain),""),"")</f>
        <v/>
      </c>
      <c r="L310" s="16" t="str">
        <f>IFERROR(IF($D310&lt;&gt;"",L309-(G309/CalsPerPound),""),"")</f>
        <v/>
      </c>
    </row>
    <row r="311" spans="2:12" ht="30" hidden="1" customHeight="1" x14ac:dyDescent="0.35">
      <c r="B311" s="18">
        <f>IFERROR(IF(I310&gt;0,B310+1,""),"")</f>
        <v>45029</v>
      </c>
      <c r="C311" s="17" t="str">
        <f>IFERROR(IF(D311&lt;&gt;"",IF(MOD(D311,7)=1,(D310/7)+1,""),""),"")</f>
        <v/>
      </c>
      <c r="D311" s="17" t="str">
        <f>IFERROR(IF(I310&gt;0,D310+1,""),"")</f>
        <v/>
      </c>
      <c r="E311" s="15" t="str">
        <f>IFERROR(IF(I310&gt;0,#REF!*ActivityFactor+IF(WeightGoal="Maintain",0,IF(WeightGoal="Decrease",-500,IF(WeightGoal="Increase",500))),""),"")</f>
        <v/>
      </c>
      <c r="F311" s="15" t="str">
        <f>IFERROR(#REF!*(ActivityFactor),"")</f>
        <v/>
      </c>
      <c r="G311" s="14" t="str">
        <f>IFERROR(IF(WeightGoal="Increase",E311-F311,F311-E311),"")</f>
        <v/>
      </c>
      <c r="H311" s="14" t="str">
        <f>IFERROR(H310-G311,"")</f>
        <v/>
      </c>
      <c r="I311" s="13" t="str">
        <f>IFERROR(IF(Standard,H311/CalsPerPound,H311/CalsPerPound/2.2),"")</f>
        <v/>
      </c>
      <c r="J311" s="12" t="str">
        <f>IFERROR(WeightToLoseGain-I311,"")</f>
        <v/>
      </c>
      <c r="K311" s="11" t="str">
        <f>IFERROR(IF(B310&lt;&gt;"",J311/(WeightToLoseGain),""),"")</f>
        <v/>
      </c>
      <c r="L311" s="16" t="str">
        <f>IFERROR(IF($D311&lt;&gt;"",L310-(G310/CalsPerPound),""),"")</f>
        <v/>
      </c>
    </row>
    <row r="312" spans="2:12" ht="30" hidden="1" customHeight="1" x14ac:dyDescent="0.35">
      <c r="B312" s="18">
        <f>IFERROR(IF(I311&gt;0,B311+1,""),"")</f>
        <v>45030</v>
      </c>
      <c r="C312" s="17" t="str">
        <f>IFERROR(IF(D312&lt;&gt;"",IF(MOD(D312,7)=1,(D311/7)+1,""),""),"")</f>
        <v/>
      </c>
      <c r="D312" s="17" t="str">
        <f>IFERROR(IF(I311&gt;0,D311+1,""),"")</f>
        <v/>
      </c>
      <c r="E312" s="15" t="str">
        <f>IFERROR(IF(I311&gt;0,#REF!*ActivityFactor+IF(WeightGoal="Maintain",0,IF(WeightGoal="Decrease",-500,IF(WeightGoal="Increase",500))),""),"")</f>
        <v/>
      </c>
      <c r="F312" s="15" t="str">
        <f>IFERROR(#REF!*(ActivityFactor),"")</f>
        <v/>
      </c>
      <c r="G312" s="14" t="str">
        <f>IFERROR(IF(WeightGoal="Increase",E312-F312,F312-E312),"")</f>
        <v/>
      </c>
      <c r="H312" s="14" t="str">
        <f>IFERROR(H311-G312,"")</f>
        <v/>
      </c>
      <c r="I312" s="13" t="str">
        <f>IFERROR(IF(Standard,H312/CalsPerPound,H312/CalsPerPound/2.2),"")</f>
        <v/>
      </c>
      <c r="J312" s="12" t="str">
        <f>IFERROR(WeightToLoseGain-I312,"")</f>
        <v/>
      </c>
      <c r="K312" s="11" t="str">
        <f>IFERROR(IF(B311&lt;&gt;"",J312/(WeightToLoseGain),""),"")</f>
        <v/>
      </c>
      <c r="L312" s="16" t="str">
        <f>IFERROR(IF($D312&lt;&gt;"",L311-(G311/CalsPerPound),""),"")</f>
        <v/>
      </c>
    </row>
    <row r="313" spans="2:12" ht="30" hidden="1" customHeight="1" x14ac:dyDescent="0.35">
      <c r="B313" s="18">
        <f>IFERROR(IF(I312&gt;0,B312+1,""),"")</f>
        <v>45031</v>
      </c>
      <c r="C313" s="17" t="str">
        <f>IFERROR(IF(D313&lt;&gt;"",IF(MOD(D313,7)=1,(D312/7)+1,""),""),"")</f>
        <v/>
      </c>
      <c r="D313" s="17" t="str">
        <f>IFERROR(IF(I312&gt;0,D312+1,""),"")</f>
        <v/>
      </c>
      <c r="E313" s="15" t="str">
        <f>IFERROR(IF(I312&gt;0,#REF!*ActivityFactor+IF(WeightGoal="Maintain",0,IF(WeightGoal="Decrease",-500,IF(WeightGoal="Increase",500))),""),"")</f>
        <v/>
      </c>
      <c r="F313" s="15" t="str">
        <f>IFERROR(#REF!*(ActivityFactor),"")</f>
        <v/>
      </c>
      <c r="G313" s="14" t="str">
        <f>IFERROR(IF(WeightGoal="Increase",E313-F313,F313-E313),"")</f>
        <v/>
      </c>
      <c r="H313" s="14" t="str">
        <f>IFERROR(H312-G313,"")</f>
        <v/>
      </c>
      <c r="I313" s="13" t="str">
        <f>IFERROR(IF(Standard,H313/CalsPerPound,H313/CalsPerPound/2.2),"")</f>
        <v/>
      </c>
      <c r="J313" s="12" t="str">
        <f>IFERROR(WeightToLoseGain-I313,"")</f>
        <v/>
      </c>
      <c r="K313" s="11" t="str">
        <f>IFERROR(IF(B312&lt;&gt;"",J313/(WeightToLoseGain),""),"")</f>
        <v/>
      </c>
      <c r="L313" s="16" t="str">
        <f>IFERROR(IF($D313&lt;&gt;"",L312-(G312/CalsPerPound),""),"")</f>
        <v/>
      </c>
    </row>
    <row r="314" spans="2:12" ht="30" hidden="1" customHeight="1" x14ac:dyDescent="0.35">
      <c r="B314" s="18">
        <f>IFERROR(IF(I313&gt;0,B313+1,""),"")</f>
        <v>45032</v>
      </c>
      <c r="C314" s="17" t="str">
        <f>IFERROR(IF(D314&lt;&gt;"",IF(MOD(D314,7)=1,(D313/7)+1,""),""),"")</f>
        <v/>
      </c>
      <c r="D314" s="17" t="str">
        <f>IFERROR(IF(I313&gt;0,D313+1,""),"")</f>
        <v/>
      </c>
      <c r="E314" s="15" t="str">
        <f>IFERROR(IF(I313&gt;0,#REF!*ActivityFactor+IF(WeightGoal="Maintain",0,IF(WeightGoal="Decrease",-500,IF(WeightGoal="Increase",500))),""),"")</f>
        <v/>
      </c>
      <c r="F314" s="15" t="str">
        <f>IFERROR(#REF!*(ActivityFactor),"")</f>
        <v/>
      </c>
      <c r="G314" s="14" t="str">
        <f>IFERROR(IF(WeightGoal="Increase",E314-F314,F314-E314),"")</f>
        <v/>
      </c>
      <c r="H314" s="14" t="str">
        <f>IFERROR(H313-G314,"")</f>
        <v/>
      </c>
      <c r="I314" s="13" t="str">
        <f>IFERROR(IF(Standard,H314/CalsPerPound,H314/CalsPerPound/2.2),"")</f>
        <v/>
      </c>
      <c r="J314" s="12" t="str">
        <f>IFERROR(WeightToLoseGain-I314,"")</f>
        <v/>
      </c>
      <c r="K314" s="11" t="str">
        <f>IFERROR(IF(B313&lt;&gt;"",J314/(WeightToLoseGain),""),"")</f>
        <v/>
      </c>
      <c r="L314" s="16" t="str">
        <f>IFERROR(IF($D314&lt;&gt;"",L313-(G313/CalsPerPound),""),"")</f>
        <v/>
      </c>
    </row>
    <row r="315" spans="2:12" ht="30" hidden="1" customHeight="1" x14ac:dyDescent="0.35">
      <c r="B315" s="18">
        <f>IFERROR(IF(I314&gt;0,B314+1,""),"")</f>
        <v>45033</v>
      </c>
      <c r="C315" s="17" t="str">
        <f>IFERROR(IF(D315&lt;&gt;"",IF(MOD(D315,7)=1,(D314/7)+1,""),""),"")</f>
        <v/>
      </c>
      <c r="D315" s="17" t="str">
        <f>IFERROR(IF(I314&gt;0,D314+1,""),"")</f>
        <v/>
      </c>
      <c r="E315" s="15" t="str">
        <f>IFERROR(IF(I314&gt;0,#REF!*ActivityFactor+IF(WeightGoal="Maintain",0,IF(WeightGoal="Decrease",-500,IF(WeightGoal="Increase",500))),""),"")</f>
        <v/>
      </c>
      <c r="F315" s="15" t="str">
        <f>IFERROR(#REF!*(ActivityFactor),"")</f>
        <v/>
      </c>
      <c r="G315" s="14" t="str">
        <f>IFERROR(IF(WeightGoal="Increase",E315-F315,F315-E315),"")</f>
        <v/>
      </c>
      <c r="H315" s="14" t="str">
        <f>IFERROR(H314-G315,"")</f>
        <v/>
      </c>
      <c r="I315" s="13" t="str">
        <f>IFERROR(IF(Standard,H315/CalsPerPound,H315/CalsPerPound/2.2),"")</f>
        <v/>
      </c>
      <c r="J315" s="12" t="str">
        <f>IFERROR(WeightToLoseGain-I315,"")</f>
        <v/>
      </c>
      <c r="K315" s="11" t="str">
        <f>IFERROR(IF(B314&lt;&gt;"",J315/(WeightToLoseGain),""),"")</f>
        <v/>
      </c>
      <c r="L315" s="16" t="str">
        <f>IFERROR(IF($D315&lt;&gt;"",L314-(G314/CalsPerPound),""),"")</f>
        <v/>
      </c>
    </row>
    <row r="316" spans="2:12" ht="30" hidden="1" customHeight="1" x14ac:dyDescent="0.35">
      <c r="B316" s="18">
        <f>IFERROR(IF(I315&gt;0,B315+1,""),"")</f>
        <v>45034</v>
      </c>
      <c r="C316" s="17" t="str">
        <f>IFERROR(IF(D316&lt;&gt;"",IF(MOD(D316,7)=1,(D315/7)+1,""),""),"")</f>
        <v/>
      </c>
      <c r="D316" s="17" t="str">
        <f>IFERROR(IF(I315&gt;0,D315+1,""),"")</f>
        <v/>
      </c>
      <c r="E316" s="15" t="str">
        <f>IFERROR(IF(I315&gt;0,#REF!*ActivityFactor+IF(WeightGoal="Maintain",0,IF(WeightGoal="Decrease",-500,IF(WeightGoal="Increase",500))),""),"")</f>
        <v/>
      </c>
      <c r="F316" s="15" t="str">
        <f>IFERROR(#REF!*(ActivityFactor),"")</f>
        <v/>
      </c>
      <c r="G316" s="14" t="str">
        <f>IFERROR(IF(WeightGoal="Increase",E316-F316,F316-E316),"")</f>
        <v/>
      </c>
      <c r="H316" s="14" t="str">
        <f>IFERROR(H315-G316,"")</f>
        <v/>
      </c>
      <c r="I316" s="13" t="str">
        <f>IFERROR(IF(Standard,H316/CalsPerPound,H316/CalsPerPound/2.2),"")</f>
        <v/>
      </c>
      <c r="J316" s="12" t="str">
        <f>IFERROR(WeightToLoseGain-I316,"")</f>
        <v/>
      </c>
      <c r="K316" s="11" t="str">
        <f>IFERROR(IF(B315&lt;&gt;"",J316/(WeightToLoseGain),""),"")</f>
        <v/>
      </c>
      <c r="L316" s="16" t="str">
        <f>IFERROR(IF($D316&lt;&gt;"",L315-(G315/CalsPerPound),""),"")</f>
        <v/>
      </c>
    </row>
    <row r="317" spans="2:12" ht="30" hidden="1" customHeight="1" x14ac:dyDescent="0.35">
      <c r="B317" s="18">
        <f>IFERROR(IF(I316&gt;0,B316+1,""),"")</f>
        <v>45035</v>
      </c>
      <c r="C317" s="17" t="str">
        <f>IFERROR(IF(D317&lt;&gt;"",IF(MOD(D317,7)=1,(D316/7)+1,""),""),"")</f>
        <v/>
      </c>
      <c r="D317" s="17" t="str">
        <f>IFERROR(IF(I316&gt;0,D316+1,""),"")</f>
        <v/>
      </c>
      <c r="E317" s="15" t="str">
        <f>IFERROR(IF(I316&gt;0,#REF!*ActivityFactor+IF(WeightGoal="Maintain",0,IF(WeightGoal="Decrease",-500,IF(WeightGoal="Increase",500))),""),"")</f>
        <v/>
      </c>
      <c r="F317" s="15" t="str">
        <f>IFERROR(#REF!*(ActivityFactor),"")</f>
        <v/>
      </c>
      <c r="G317" s="14" t="str">
        <f>IFERROR(IF(WeightGoal="Increase",E317-F317,F317-E317),"")</f>
        <v/>
      </c>
      <c r="H317" s="14" t="str">
        <f>IFERROR(H316-G317,"")</f>
        <v/>
      </c>
      <c r="I317" s="13" t="str">
        <f>IFERROR(IF(Standard,H317/CalsPerPound,H317/CalsPerPound/2.2),"")</f>
        <v/>
      </c>
      <c r="J317" s="12" t="str">
        <f>IFERROR(WeightToLoseGain-I317,"")</f>
        <v/>
      </c>
      <c r="K317" s="11" t="str">
        <f>IFERROR(IF(B316&lt;&gt;"",J317/(WeightToLoseGain),""),"")</f>
        <v/>
      </c>
      <c r="L317" s="16" t="str">
        <f>IFERROR(IF($D317&lt;&gt;"",L316-(G316/CalsPerPound),""),"")</f>
        <v/>
      </c>
    </row>
    <row r="318" spans="2:12" ht="30" hidden="1" customHeight="1" x14ac:dyDescent="0.35">
      <c r="B318" s="18">
        <f>IFERROR(IF(I317&gt;0,B317+1,""),"")</f>
        <v>45036</v>
      </c>
      <c r="C318" s="17" t="str">
        <f>IFERROR(IF(D318&lt;&gt;"",IF(MOD(D318,7)=1,(D317/7)+1,""),""),"")</f>
        <v/>
      </c>
      <c r="D318" s="17" t="str">
        <f>IFERROR(IF(I317&gt;0,D317+1,""),"")</f>
        <v/>
      </c>
      <c r="E318" s="15" t="str">
        <f>IFERROR(IF(I317&gt;0,#REF!*ActivityFactor+IF(WeightGoal="Maintain",0,IF(WeightGoal="Decrease",-500,IF(WeightGoal="Increase",500))),""),"")</f>
        <v/>
      </c>
      <c r="F318" s="15" t="str">
        <f>IFERROR(#REF!*(ActivityFactor),"")</f>
        <v/>
      </c>
      <c r="G318" s="14" t="str">
        <f>IFERROR(IF(WeightGoal="Increase",E318-F318,F318-E318),"")</f>
        <v/>
      </c>
      <c r="H318" s="14" t="str">
        <f>IFERROR(H317-G318,"")</f>
        <v/>
      </c>
      <c r="I318" s="13" t="str">
        <f>IFERROR(IF(Standard,H318/CalsPerPound,H318/CalsPerPound/2.2),"")</f>
        <v/>
      </c>
      <c r="J318" s="12" t="str">
        <f>IFERROR(WeightToLoseGain-I318,"")</f>
        <v/>
      </c>
      <c r="K318" s="11" t="str">
        <f>IFERROR(IF(B317&lt;&gt;"",J318/(WeightToLoseGain),""),"")</f>
        <v/>
      </c>
      <c r="L318" s="16" t="str">
        <f>IFERROR(IF($D318&lt;&gt;"",L317-(G317/CalsPerPound),""),"")</f>
        <v/>
      </c>
    </row>
    <row r="319" spans="2:12" ht="30" hidden="1" customHeight="1" x14ac:dyDescent="0.35">
      <c r="B319" s="18">
        <f>IFERROR(IF(I318&gt;0,B318+1,""),"")</f>
        <v>45037</v>
      </c>
      <c r="C319" s="17" t="str">
        <f>IFERROR(IF(D319&lt;&gt;"",IF(MOD(D319,7)=1,(D318/7)+1,""),""),"")</f>
        <v/>
      </c>
      <c r="D319" s="17" t="str">
        <f>IFERROR(IF(I318&gt;0,D318+1,""),"")</f>
        <v/>
      </c>
      <c r="E319" s="15" t="str">
        <f>IFERROR(IF(I318&gt;0,#REF!*ActivityFactor+IF(WeightGoal="Maintain",0,IF(WeightGoal="Decrease",-500,IF(WeightGoal="Increase",500))),""),"")</f>
        <v/>
      </c>
      <c r="F319" s="15" t="str">
        <f>IFERROR(#REF!*(ActivityFactor),"")</f>
        <v/>
      </c>
      <c r="G319" s="14" t="str">
        <f>IFERROR(IF(WeightGoal="Increase",E319-F319,F319-E319),"")</f>
        <v/>
      </c>
      <c r="H319" s="14" t="str">
        <f>IFERROR(H318-G319,"")</f>
        <v/>
      </c>
      <c r="I319" s="13" t="str">
        <f>IFERROR(IF(Standard,H319/CalsPerPound,H319/CalsPerPound/2.2),"")</f>
        <v/>
      </c>
      <c r="J319" s="12" t="str">
        <f>IFERROR(WeightToLoseGain-I319,"")</f>
        <v/>
      </c>
      <c r="K319" s="11" t="str">
        <f>IFERROR(IF(B318&lt;&gt;"",J319/(WeightToLoseGain),""),"")</f>
        <v/>
      </c>
      <c r="L319" s="16" t="str">
        <f>IFERROR(IF($D319&lt;&gt;"",L318-(G318/CalsPerPound),""),"")</f>
        <v/>
      </c>
    </row>
    <row r="320" spans="2:12" ht="30" hidden="1" customHeight="1" x14ac:dyDescent="0.35">
      <c r="B320" s="18">
        <f>IFERROR(IF(I319&gt;0,B319+1,""),"")</f>
        <v>45038</v>
      </c>
      <c r="C320" s="17" t="str">
        <f>IFERROR(IF(D320&lt;&gt;"",IF(MOD(D320,7)=1,(D319/7)+1,""),""),"")</f>
        <v/>
      </c>
      <c r="D320" s="17" t="str">
        <f>IFERROR(IF(I319&gt;0,D319+1,""),"")</f>
        <v/>
      </c>
      <c r="E320" s="15" t="str">
        <f>IFERROR(IF(I319&gt;0,#REF!*ActivityFactor+IF(WeightGoal="Maintain",0,IF(WeightGoal="Decrease",-500,IF(WeightGoal="Increase",500))),""),"")</f>
        <v/>
      </c>
      <c r="F320" s="15" t="str">
        <f>IFERROR(#REF!*(ActivityFactor),"")</f>
        <v/>
      </c>
      <c r="G320" s="14" t="str">
        <f>IFERROR(IF(WeightGoal="Increase",E320-F320,F320-E320),"")</f>
        <v/>
      </c>
      <c r="H320" s="14" t="str">
        <f>IFERROR(H319-G320,"")</f>
        <v/>
      </c>
      <c r="I320" s="13" t="str">
        <f>IFERROR(IF(Standard,H320/CalsPerPound,H320/CalsPerPound/2.2),"")</f>
        <v/>
      </c>
      <c r="J320" s="12" t="str">
        <f>IFERROR(WeightToLoseGain-I320,"")</f>
        <v/>
      </c>
      <c r="K320" s="11" t="str">
        <f>IFERROR(IF(B319&lt;&gt;"",J320/(WeightToLoseGain),""),"")</f>
        <v/>
      </c>
      <c r="L320" s="16" t="str">
        <f>IFERROR(IF($D320&lt;&gt;"",L319-(G319/CalsPerPound),""),"")</f>
        <v/>
      </c>
    </row>
    <row r="321" spans="2:12" ht="30" hidden="1" customHeight="1" x14ac:dyDescent="0.35">
      <c r="B321" s="18">
        <f>IFERROR(IF(I320&gt;0,B320+1,""),"")</f>
        <v>45039</v>
      </c>
      <c r="C321" s="17" t="str">
        <f>IFERROR(IF(D321&lt;&gt;"",IF(MOD(D321,7)=1,(D320/7)+1,""),""),"")</f>
        <v/>
      </c>
      <c r="D321" s="17" t="str">
        <f>IFERROR(IF(I320&gt;0,D320+1,""),"")</f>
        <v/>
      </c>
      <c r="E321" s="15" t="str">
        <f>IFERROR(IF(I320&gt;0,#REF!*ActivityFactor+IF(WeightGoal="Maintain",0,IF(WeightGoal="Decrease",-500,IF(WeightGoal="Increase",500))),""),"")</f>
        <v/>
      </c>
      <c r="F321" s="15" t="str">
        <f>IFERROR(#REF!*(ActivityFactor),"")</f>
        <v/>
      </c>
      <c r="G321" s="14" t="str">
        <f>IFERROR(IF(WeightGoal="Increase",E321-F321,F321-E321),"")</f>
        <v/>
      </c>
      <c r="H321" s="14" t="str">
        <f>IFERROR(H320-G321,"")</f>
        <v/>
      </c>
      <c r="I321" s="13" t="str">
        <f>IFERROR(IF(Standard,H321/CalsPerPound,H321/CalsPerPound/2.2),"")</f>
        <v/>
      </c>
      <c r="J321" s="12" t="str">
        <f>IFERROR(WeightToLoseGain-I321,"")</f>
        <v/>
      </c>
      <c r="K321" s="11" t="str">
        <f>IFERROR(IF(B320&lt;&gt;"",J321/(WeightToLoseGain),""),"")</f>
        <v/>
      </c>
      <c r="L321" s="16" t="str">
        <f>IFERROR(IF($D321&lt;&gt;"",L320-(G320/CalsPerPound),""),"")</f>
        <v/>
      </c>
    </row>
    <row r="322" spans="2:12" ht="30" hidden="1" customHeight="1" x14ac:dyDescent="0.35">
      <c r="B322" s="18">
        <f>IFERROR(IF(I321&gt;0,B321+1,""),"")</f>
        <v>45040</v>
      </c>
      <c r="C322" s="17" t="str">
        <f>IFERROR(IF(D322&lt;&gt;"",IF(MOD(D322,7)=1,(D321/7)+1,""),""),"")</f>
        <v/>
      </c>
      <c r="D322" s="17" t="str">
        <f>IFERROR(IF(I321&gt;0,D321+1,""),"")</f>
        <v/>
      </c>
      <c r="E322" s="15" t="str">
        <f>IFERROR(IF(I321&gt;0,#REF!*ActivityFactor+IF(WeightGoal="Maintain",0,IF(WeightGoal="Decrease",-500,IF(WeightGoal="Increase",500))),""),"")</f>
        <v/>
      </c>
      <c r="F322" s="15" t="str">
        <f>IFERROR(#REF!*(ActivityFactor),"")</f>
        <v/>
      </c>
      <c r="G322" s="14" t="str">
        <f>IFERROR(IF(WeightGoal="Increase",E322-F322,F322-E322),"")</f>
        <v/>
      </c>
      <c r="H322" s="14" t="str">
        <f>IFERROR(H321-G322,"")</f>
        <v/>
      </c>
      <c r="I322" s="13" t="str">
        <f>IFERROR(IF(Standard,H322/CalsPerPound,H322/CalsPerPound/2.2),"")</f>
        <v/>
      </c>
      <c r="J322" s="12" t="str">
        <f>IFERROR(WeightToLoseGain-I322,"")</f>
        <v/>
      </c>
      <c r="K322" s="11" t="str">
        <f>IFERROR(IF(B321&lt;&gt;"",J322/(WeightToLoseGain),""),"")</f>
        <v/>
      </c>
      <c r="L322" s="16" t="str">
        <f>IFERROR(IF($D322&lt;&gt;"",L321-(G321/CalsPerPound),""),"")</f>
        <v/>
      </c>
    </row>
    <row r="323" spans="2:12" ht="30" hidden="1" customHeight="1" x14ac:dyDescent="0.35">
      <c r="B323" s="18">
        <f>IFERROR(IF(I322&gt;0,B322+1,""),"")</f>
        <v>45041</v>
      </c>
      <c r="C323" s="17" t="str">
        <f>IFERROR(IF(D323&lt;&gt;"",IF(MOD(D323,7)=1,(D322/7)+1,""),""),"")</f>
        <v/>
      </c>
      <c r="D323" s="17" t="str">
        <f>IFERROR(IF(I322&gt;0,D322+1,""),"")</f>
        <v/>
      </c>
      <c r="E323" s="15" t="str">
        <f>IFERROR(IF(I322&gt;0,#REF!*ActivityFactor+IF(WeightGoal="Maintain",0,IF(WeightGoal="Decrease",-500,IF(WeightGoal="Increase",500))),""),"")</f>
        <v/>
      </c>
      <c r="F323" s="15" t="str">
        <f>IFERROR(#REF!*(ActivityFactor),"")</f>
        <v/>
      </c>
      <c r="G323" s="14" t="str">
        <f>IFERROR(IF(WeightGoal="Increase",E323-F323,F323-E323),"")</f>
        <v/>
      </c>
      <c r="H323" s="14" t="str">
        <f>IFERROR(H322-G323,"")</f>
        <v/>
      </c>
      <c r="I323" s="13" t="str">
        <f>IFERROR(IF(Standard,H323/CalsPerPound,H323/CalsPerPound/2.2),"")</f>
        <v/>
      </c>
      <c r="J323" s="12" t="str">
        <f>IFERROR(WeightToLoseGain-I323,"")</f>
        <v/>
      </c>
      <c r="K323" s="11" t="str">
        <f>IFERROR(IF(B322&lt;&gt;"",J323/(WeightToLoseGain),""),"")</f>
        <v/>
      </c>
      <c r="L323" s="16" t="str">
        <f>IFERROR(IF($D323&lt;&gt;"",L322-(G322/CalsPerPound),""),"")</f>
        <v/>
      </c>
    </row>
    <row r="324" spans="2:12" ht="30" hidden="1" customHeight="1" x14ac:dyDescent="0.35">
      <c r="B324" s="18">
        <f>IFERROR(IF(I323&gt;0,B323+1,""),"")</f>
        <v>45042</v>
      </c>
      <c r="C324" s="17" t="str">
        <f>IFERROR(IF(D324&lt;&gt;"",IF(MOD(D324,7)=1,(D323/7)+1,""),""),"")</f>
        <v/>
      </c>
      <c r="D324" s="17" t="str">
        <f>IFERROR(IF(I323&gt;0,D323+1,""),"")</f>
        <v/>
      </c>
      <c r="E324" s="15" t="str">
        <f>IFERROR(IF(I323&gt;0,#REF!*ActivityFactor+IF(WeightGoal="Maintain",0,IF(WeightGoal="Decrease",-500,IF(WeightGoal="Increase",500))),""),"")</f>
        <v/>
      </c>
      <c r="F324" s="15" t="str">
        <f>IFERROR(#REF!*(ActivityFactor),"")</f>
        <v/>
      </c>
      <c r="G324" s="14" t="str">
        <f>IFERROR(IF(WeightGoal="Increase",E324-F324,F324-E324),"")</f>
        <v/>
      </c>
      <c r="H324" s="14" t="str">
        <f>IFERROR(H323-G324,"")</f>
        <v/>
      </c>
      <c r="I324" s="13" t="str">
        <f>IFERROR(IF(Standard,H324/CalsPerPound,H324/CalsPerPound/2.2),"")</f>
        <v/>
      </c>
      <c r="J324" s="12" t="str">
        <f>IFERROR(WeightToLoseGain-I324,"")</f>
        <v/>
      </c>
      <c r="K324" s="11" t="str">
        <f>IFERROR(IF(B323&lt;&gt;"",J324/(WeightToLoseGain),""),"")</f>
        <v/>
      </c>
      <c r="L324" s="16" t="str">
        <f>IFERROR(IF($D324&lt;&gt;"",L323-(G323/CalsPerPound),""),"")</f>
        <v/>
      </c>
    </row>
    <row r="325" spans="2:12" ht="30" hidden="1" customHeight="1" x14ac:dyDescent="0.35">
      <c r="B325" s="18">
        <f>IFERROR(IF(I324&gt;0,B324+1,""),"")</f>
        <v>45043</v>
      </c>
      <c r="C325" s="17" t="str">
        <f>IFERROR(IF(D325&lt;&gt;"",IF(MOD(D325,7)=1,(D324/7)+1,""),""),"")</f>
        <v/>
      </c>
      <c r="D325" s="17" t="str">
        <f>IFERROR(IF(I324&gt;0,D324+1,""),"")</f>
        <v/>
      </c>
      <c r="E325" s="15" t="str">
        <f>IFERROR(IF(I324&gt;0,#REF!*ActivityFactor+IF(WeightGoal="Maintain",0,IF(WeightGoal="Decrease",-500,IF(WeightGoal="Increase",500))),""),"")</f>
        <v/>
      </c>
      <c r="F325" s="15" t="str">
        <f>IFERROR(#REF!*(ActivityFactor),"")</f>
        <v/>
      </c>
      <c r="G325" s="14" t="str">
        <f>IFERROR(IF(WeightGoal="Increase",E325-F325,F325-E325),"")</f>
        <v/>
      </c>
      <c r="H325" s="14" t="str">
        <f>IFERROR(H324-G325,"")</f>
        <v/>
      </c>
      <c r="I325" s="13" t="str">
        <f>IFERROR(IF(Standard,H325/CalsPerPound,H325/CalsPerPound/2.2),"")</f>
        <v/>
      </c>
      <c r="J325" s="12" t="str">
        <f>IFERROR(WeightToLoseGain-I325,"")</f>
        <v/>
      </c>
      <c r="K325" s="11" t="str">
        <f>IFERROR(IF(B324&lt;&gt;"",J325/(WeightToLoseGain),""),"")</f>
        <v/>
      </c>
      <c r="L325" s="16" t="str">
        <f>IFERROR(IF($D325&lt;&gt;"",L324-(G324/CalsPerPound),""),"")</f>
        <v/>
      </c>
    </row>
    <row r="326" spans="2:12" ht="30" hidden="1" customHeight="1" x14ac:dyDescent="0.35">
      <c r="B326" s="18">
        <f>IFERROR(IF(I325&gt;0,B325+1,""),"")</f>
        <v>45044</v>
      </c>
      <c r="C326" s="17" t="str">
        <f>IFERROR(IF(D326&lt;&gt;"",IF(MOD(D326,7)=1,(D325/7)+1,""),""),"")</f>
        <v/>
      </c>
      <c r="D326" s="17" t="str">
        <f>IFERROR(IF(I325&gt;0,D325+1,""),"")</f>
        <v/>
      </c>
      <c r="E326" s="15" t="str">
        <f>IFERROR(IF(I325&gt;0,#REF!*ActivityFactor+IF(WeightGoal="Maintain",0,IF(WeightGoal="Decrease",-500,IF(WeightGoal="Increase",500))),""),"")</f>
        <v/>
      </c>
      <c r="F326" s="15" t="str">
        <f>IFERROR(#REF!*(ActivityFactor),"")</f>
        <v/>
      </c>
      <c r="G326" s="14" t="str">
        <f>IFERROR(IF(WeightGoal="Increase",E326-F326,F326-E326),"")</f>
        <v/>
      </c>
      <c r="H326" s="14" t="str">
        <f>IFERROR(H325-G326,"")</f>
        <v/>
      </c>
      <c r="I326" s="13" t="str">
        <f>IFERROR(IF(Standard,H326/CalsPerPound,H326/CalsPerPound/2.2),"")</f>
        <v/>
      </c>
      <c r="J326" s="12" t="str">
        <f>IFERROR(WeightToLoseGain-I326,"")</f>
        <v/>
      </c>
      <c r="K326" s="11" t="str">
        <f>IFERROR(IF(B325&lt;&gt;"",J326/(WeightToLoseGain),""),"")</f>
        <v/>
      </c>
      <c r="L326" s="16" t="str">
        <f>IFERROR(IF($D326&lt;&gt;"",L325-(G325/CalsPerPound),""),"")</f>
        <v/>
      </c>
    </row>
    <row r="327" spans="2:12" ht="30" hidden="1" customHeight="1" x14ac:dyDescent="0.35">
      <c r="B327" s="18">
        <f>IFERROR(IF(I326&gt;0,B326+1,""),"")</f>
        <v>45045</v>
      </c>
      <c r="C327" s="17" t="str">
        <f>IFERROR(IF(D327&lt;&gt;"",IF(MOD(D327,7)=1,(D326/7)+1,""),""),"")</f>
        <v/>
      </c>
      <c r="D327" s="17" t="str">
        <f>IFERROR(IF(I326&gt;0,D326+1,""),"")</f>
        <v/>
      </c>
      <c r="E327" s="15" t="str">
        <f>IFERROR(IF(I326&gt;0,#REF!*ActivityFactor+IF(WeightGoal="Maintain",0,IF(WeightGoal="Decrease",-500,IF(WeightGoal="Increase",500))),""),"")</f>
        <v/>
      </c>
      <c r="F327" s="15" t="str">
        <f>IFERROR(#REF!*(ActivityFactor),"")</f>
        <v/>
      </c>
      <c r="G327" s="14" t="str">
        <f>IFERROR(IF(WeightGoal="Increase",E327-F327,F327-E327),"")</f>
        <v/>
      </c>
      <c r="H327" s="14" t="str">
        <f>IFERROR(H326-G327,"")</f>
        <v/>
      </c>
      <c r="I327" s="13" t="str">
        <f>IFERROR(IF(Standard,H327/CalsPerPound,H327/CalsPerPound/2.2),"")</f>
        <v/>
      </c>
      <c r="J327" s="12" t="str">
        <f>IFERROR(WeightToLoseGain-I327,"")</f>
        <v/>
      </c>
      <c r="K327" s="11" t="str">
        <f>IFERROR(IF(B326&lt;&gt;"",J327/(WeightToLoseGain),""),"")</f>
        <v/>
      </c>
      <c r="L327" s="16" t="str">
        <f>IFERROR(IF($D327&lt;&gt;"",L326-(G326/CalsPerPound),""),"")</f>
        <v/>
      </c>
    </row>
    <row r="328" spans="2:12" ht="30" hidden="1" customHeight="1" x14ac:dyDescent="0.35">
      <c r="B328" s="18">
        <f>IFERROR(IF(I327&gt;0,B327+1,""),"")</f>
        <v>45046</v>
      </c>
      <c r="C328" s="17" t="str">
        <f>IFERROR(IF(D328&lt;&gt;"",IF(MOD(D328,7)=1,(D327/7)+1,""),""),"")</f>
        <v/>
      </c>
      <c r="D328" s="17" t="str">
        <f>IFERROR(IF(I327&gt;0,D327+1,""),"")</f>
        <v/>
      </c>
      <c r="E328" s="15" t="str">
        <f>IFERROR(IF(I327&gt;0,#REF!*ActivityFactor+IF(WeightGoal="Maintain",0,IF(WeightGoal="Decrease",-500,IF(WeightGoal="Increase",500))),""),"")</f>
        <v/>
      </c>
      <c r="F328" s="15" t="str">
        <f>IFERROR(#REF!*(ActivityFactor),"")</f>
        <v/>
      </c>
      <c r="G328" s="14" t="str">
        <f>IFERROR(IF(WeightGoal="Increase",E328-F328,F328-E328),"")</f>
        <v/>
      </c>
      <c r="H328" s="14" t="str">
        <f>IFERROR(H327-G328,"")</f>
        <v/>
      </c>
      <c r="I328" s="13" t="str">
        <f>IFERROR(IF(Standard,H328/CalsPerPound,H328/CalsPerPound/2.2),"")</f>
        <v/>
      </c>
      <c r="J328" s="12" t="str">
        <f>IFERROR(WeightToLoseGain-I328,"")</f>
        <v/>
      </c>
      <c r="K328" s="11" t="str">
        <f>IFERROR(IF(B327&lt;&gt;"",J328/(WeightToLoseGain),""),"")</f>
        <v/>
      </c>
      <c r="L328" s="16" t="str">
        <f>IFERROR(IF($D328&lt;&gt;"",L327-(G327/CalsPerPound),""),"")</f>
        <v/>
      </c>
    </row>
    <row r="329" spans="2:12" ht="30" hidden="1" customHeight="1" x14ac:dyDescent="0.35">
      <c r="B329" s="18">
        <f>IFERROR(IF(I328&gt;0,B328+1,""),"")</f>
        <v>45047</v>
      </c>
      <c r="C329" s="17" t="str">
        <f>IFERROR(IF(D329&lt;&gt;"",IF(MOD(D329,7)=1,(D328/7)+1,""),""),"")</f>
        <v/>
      </c>
      <c r="D329" s="17" t="str">
        <f>IFERROR(IF(I328&gt;0,D328+1,""),"")</f>
        <v/>
      </c>
      <c r="E329" s="15" t="str">
        <f>IFERROR(IF(I328&gt;0,#REF!*ActivityFactor+IF(WeightGoal="Maintain",0,IF(WeightGoal="Decrease",-500,IF(WeightGoal="Increase",500))),""),"")</f>
        <v/>
      </c>
      <c r="F329" s="15" t="str">
        <f>IFERROR(#REF!*(ActivityFactor),"")</f>
        <v/>
      </c>
      <c r="G329" s="14" t="str">
        <f>IFERROR(IF(WeightGoal="Increase",E329-F329,F329-E329),"")</f>
        <v/>
      </c>
      <c r="H329" s="14" t="str">
        <f>IFERROR(H328-G329,"")</f>
        <v/>
      </c>
      <c r="I329" s="13" t="str">
        <f>IFERROR(IF(Standard,H329/CalsPerPound,H329/CalsPerPound/2.2),"")</f>
        <v/>
      </c>
      <c r="J329" s="12" t="str">
        <f>IFERROR(WeightToLoseGain-I329,"")</f>
        <v/>
      </c>
      <c r="K329" s="11" t="str">
        <f>IFERROR(IF(B328&lt;&gt;"",J329/(WeightToLoseGain),""),"")</f>
        <v/>
      </c>
      <c r="L329" s="16" t="str">
        <f>IFERROR(IF($D329&lt;&gt;"",L328-(G328/CalsPerPound),""),"")</f>
        <v/>
      </c>
    </row>
    <row r="330" spans="2:12" ht="30" hidden="1" customHeight="1" x14ac:dyDescent="0.35">
      <c r="B330" s="18">
        <f>IFERROR(IF(I329&gt;0,B329+1,""),"")</f>
        <v>45048</v>
      </c>
      <c r="C330" s="17" t="str">
        <f>IFERROR(IF(D330&lt;&gt;"",IF(MOD(D330,7)=1,(D329/7)+1,""),""),"")</f>
        <v/>
      </c>
      <c r="D330" s="17" t="str">
        <f>IFERROR(IF(I329&gt;0,D329+1,""),"")</f>
        <v/>
      </c>
      <c r="E330" s="15" t="str">
        <f>IFERROR(IF(I329&gt;0,#REF!*ActivityFactor+IF(WeightGoal="Maintain",0,IF(WeightGoal="Decrease",-500,IF(WeightGoal="Increase",500))),""),"")</f>
        <v/>
      </c>
      <c r="F330" s="15" t="str">
        <f>IFERROR(#REF!*(ActivityFactor),"")</f>
        <v/>
      </c>
      <c r="G330" s="14" t="str">
        <f>IFERROR(IF(WeightGoal="Increase",E330-F330,F330-E330),"")</f>
        <v/>
      </c>
      <c r="H330" s="14" t="str">
        <f>IFERROR(H329-G330,"")</f>
        <v/>
      </c>
      <c r="I330" s="13" t="str">
        <f>IFERROR(IF(Standard,H330/CalsPerPound,H330/CalsPerPound/2.2),"")</f>
        <v/>
      </c>
      <c r="J330" s="12" t="str">
        <f>IFERROR(WeightToLoseGain-I330,"")</f>
        <v/>
      </c>
      <c r="K330" s="11" t="str">
        <f>IFERROR(IF(B329&lt;&gt;"",J330/(WeightToLoseGain),""),"")</f>
        <v/>
      </c>
      <c r="L330" s="16" t="str">
        <f>IFERROR(IF($D330&lt;&gt;"",L329-(G329/CalsPerPound),""),"")</f>
        <v/>
      </c>
    </row>
    <row r="331" spans="2:12" ht="30" hidden="1" customHeight="1" x14ac:dyDescent="0.35">
      <c r="B331" s="18">
        <f>IFERROR(IF(I330&gt;0,B330+1,""),"")</f>
        <v>45049</v>
      </c>
      <c r="C331" s="17" t="str">
        <f>IFERROR(IF(D331&lt;&gt;"",IF(MOD(D331,7)=1,(D330/7)+1,""),""),"")</f>
        <v/>
      </c>
      <c r="D331" s="17" t="str">
        <f>IFERROR(IF(I330&gt;0,D330+1,""),"")</f>
        <v/>
      </c>
      <c r="E331" s="15" t="str">
        <f>IFERROR(IF(I330&gt;0,#REF!*ActivityFactor+IF(WeightGoal="Maintain",0,IF(WeightGoal="Decrease",-500,IF(WeightGoal="Increase",500))),""),"")</f>
        <v/>
      </c>
      <c r="F331" s="15" t="str">
        <f>IFERROR(#REF!*(ActivityFactor),"")</f>
        <v/>
      </c>
      <c r="G331" s="14" t="str">
        <f>IFERROR(IF(WeightGoal="Increase",E331-F331,F331-E331),"")</f>
        <v/>
      </c>
      <c r="H331" s="14" t="str">
        <f>IFERROR(H330-G331,"")</f>
        <v/>
      </c>
      <c r="I331" s="13" t="str">
        <f>IFERROR(IF(Standard,H331/CalsPerPound,H331/CalsPerPound/2.2),"")</f>
        <v/>
      </c>
      <c r="J331" s="12" t="str">
        <f>IFERROR(WeightToLoseGain-I331,"")</f>
        <v/>
      </c>
      <c r="K331" s="11" t="str">
        <f>IFERROR(IF(B330&lt;&gt;"",J331/(WeightToLoseGain),""),"")</f>
        <v/>
      </c>
      <c r="L331" s="16" t="str">
        <f>IFERROR(IF($D331&lt;&gt;"",L330-(G330/CalsPerPound),""),"")</f>
        <v/>
      </c>
    </row>
    <row r="332" spans="2:12" ht="30" hidden="1" customHeight="1" x14ac:dyDescent="0.35">
      <c r="B332" s="18">
        <f>IFERROR(IF(I331&gt;0,B331+1,""),"")</f>
        <v>45050</v>
      </c>
      <c r="C332" s="17" t="str">
        <f>IFERROR(IF(D332&lt;&gt;"",IF(MOD(D332,7)=1,(D331/7)+1,""),""),"")</f>
        <v/>
      </c>
      <c r="D332" s="17" t="str">
        <f>IFERROR(IF(I331&gt;0,D331+1,""),"")</f>
        <v/>
      </c>
      <c r="E332" s="15" t="str">
        <f>IFERROR(IF(I331&gt;0,#REF!*ActivityFactor+IF(WeightGoal="Maintain",0,IF(WeightGoal="Decrease",-500,IF(WeightGoal="Increase",500))),""),"")</f>
        <v/>
      </c>
      <c r="F332" s="15" t="str">
        <f>IFERROR(#REF!*(ActivityFactor),"")</f>
        <v/>
      </c>
      <c r="G332" s="14" t="str">
        <f>IFERROR(IF(WeightGoal="Increase",E332-F332,F332-E332),"")</f>
        <v/>
      </c>
      <c r="H332" s="14" t="str">
        <f>IFERROR(H331-G332,"")</f>
        <v/>
      </c>
      <c r="I332" s="13" t="str">
        <f>IFERROR(IF(Standard,H332/CalsPerPound,H332/CalsPerPound/2.2),"")</f>
        <v/>
      </c>
      <c r="J332" s="12" t="str">
        <f>IFERROR(WeightToLoseGain-I332,"")</f>
        <v/>
      </c>
      <c r="K332" s="11" t="str">
        <f>IFERROR(IF(B331&lt;&gt;"",J332/(WeightToLoseGain),""),"")</f>
        <v/>
      </c>
      <c r="L332" s="16" t="str">
        <f>IFERROR(IF($D332&lt;&gt;"",L331-(G331/CalsPerPound),""),"")</f>
        <v/>
      </c>
    </row>
    <row r="333" spans="2:12" ht="30" hidden="1" customHeight="1" x14ac:dyDescent="0.35">
      <c r="B333" s="18">
        <f>IFERROR(IF(I332&gt;0,B332+1,""),"")</f>
        <v>45051</v>
      </c>
      <c r="C333" s="17" t="str">
        <f>IFERROR(IF(D333&lt;&gt;"",IF(MOD(D333,7)=1,(D332/7)+1,""),""),"")</f>
        <v/>
      </c>
      <c r="D333" s="17" t="str">
        <f>IFERROR(IF(I332&gt;0,D332+1,""),"")</f>
        <v/>
      </c>
      <c r="E333" s="15" t="str">
        <f>IFERROR(IF(I332&gt;0,#REF!*ActivityFactor+IF(WeightGoal="Maintain",0,IF(WeightGoal="Decrease",-500,IF(WeightGoal="Increase",500))),""),"")</f>
        <v/>
      </c>
      <c r="F333" s="15" t="str">
        <f>IFERROR(#REF!*(ActivityFactor),"")</f>
        <v/>
      </c>
      <c r="G333" s="14" t="str">
        <f>IFERROR(IF(WeightGoal="Increase",E333-F333,F333-E333),"")</f>
        <v/>
      </c>
      <c r="H333" s="14" t="str">
        <f>IFERROR(H332-G333,"")</f>
        <v/>
      </c>
      <c r="I333" s="13" t="str">
        <f>IFERROR(IF(Standard,H333/CalsPerPound,H333/CalsPerPound/2.2),"")</f>
        <v/>
      </c>
      <c r="J333" s="12" t="str">
        <f>IFERROR(WeightToLoseGain-I333,"")</f>
        <v/>
      </c>
      <c r="K333" s="11" t="str">
        <f>IFERROR(IF(B332&lt;&gt;"",J333/(WeightToLoseGain),""),"")</f>
        <v/>
      </c>
      <c r="L333" s="16" t="str">
        <f>IFERROR(IF($D333&lt;&gt;"",L332-(G332/CalsPerPound),""),"")</f>
        <v/>
      </c>
    </row>
    <row r="334" spans="2:12" ht="30" hidden="1" customHeight="1" x14ac:dyDescent="0.35">
      <c r="B334" s="18">
        <f>IFERROR(IF(I333&gt;0,B333+1,""),"")</f>
        <v>45052</v>
      </c>
      <c r="C334" s="17" t="str">
        <f>IFERROR(IF(D334&lt;&gt;"",IF(MOD(D334,7)=1,(D333/7)+1,""),""),"")</f>
        <v/>
      </c>
      <c r="D334" s="17" t="str">
        <f>IFERROR(IF(I333&gt;0,D333+1,""),"")</f>
        <v/>
      </c>
      <c r="E334" s="15" t="str">
        <f>IFERROR(IF(I333&gt;0,#REF!*ActivityFactor+IF(WeightGoal="Maintain",0,IF(WeightGoal="Decrease",-500,IF(WeightGoal="Increase",500))),""),"")</f>
        <v/>
      </c>
      <c r="F334" s="15" t="str">
        <f>IFERROR(#REF!*(ActivityFactor),"")</f>
        <v/>
      </c>
      <c r="G334" s="14" t="str">
        <f>IFERROR(IF(WeightGoal="Increase",E334-F334,F334-E334),"")</f>
        <v/>
      </c>
      <c r="H334" s="14" t="str">
        <f>IFERROR(H333-G334,"")</f>
        <v/>
      </c>
      <c r="I334" s="13" t="str">
        <f>IFERROR(IF(Standard,H334/CalsPerPound,H334/CalsPerPound/2.2),"")</f>
        <v/>
      </c>
      <c r="J334" s="12" t="str">
        <f>IFERROR(WeightToLoseGain-I334,"")</f>
        <v/>
      </c>
      <c r="K334" s="11" t="str">
        <f>IFERROR(IF(B333&lt;&gt;"",J334/(WeightToLoseGain),""),"")</f>
        <v/>
      </c>
      <c r="L334" s="16" t="str">
        <f>IFERROR(IF($D334&lt;&gt;"",L333-(G333/CalsPerPound),""),"")</f>
        <v/>
      </c>
    </row>
    <row r="335" spans="2:12" ht="30" hidden="1" customHeight="1" x14ac:dyDescent="0.35">
      <c r="B335" s="18">
        <f>IFERROR(IF(I334&gt;0,B334+1,""),"")</f>
        <v>45053</v>
      </c>
      <c r="C335" s="17" t="str">
        <f>IFERROR(IF(D335&lt;&gt;"",IF(MOD(D335,7)=1,(D334/7)+1,""),""),"")</f>
        <v/>
      </c>
      <c r="D335" s="17" t="str">
        <f>IFERROR(IF(I334&gt;0,D334+1,""),"")</f>
        <v/>
      </c>
      <c r="E335" s="15" t="str">
        <f>IFERROR(IF(I334&gt;0,#REF!*ActivityFactor+IF(WeightGoal="Maintain",0,IF(WeightGoal="Decrease",-500,IF(WeightGoal="Increase",500))),""),"")</f>
        <v/>
      </c>
      <c r="F335" s="15" t="str">
        <f>IFERROR(#REF!*(ActivityFactor),"")</f>
        <v/>
      </c>
      <c r="G335" s="14" t="str">
        <f>IFERROR(IF(WeightGoal="Increase",E335-F335,F335-E335),"")</f>
        <v/>
      </c>
      <c r="H335" s="14" t="str">
        <f>IFERROR(H334-G335,"")</f>
        <v/>
      </c>
      <c r="I335" s="13" t="str">
        <f>IFERROR(IF(Standard,H335/CalsPerPound,H335/CalsPerPound/2.2),"")</f>
        <v/>
      </c>
      <c r="J335" s="12" t="str">
        <f>IFERROR(WeightToLoseGain-I335,"")</f>
        <v/>
      </c>
      <c r="K335" s="11" t="str">
        <f>IFERROR(IF(B334&lt;&gt;"",J335/(WeightToLoseGain),""),"")</f>
        <v/>
      </c>
      <c r="L335" s="16" t="str">
        <f>IFERROR(IF($D335&lt;&gt;"",L334-(G334/CalsPerPound),""),"")</f>
        <v/>
      </c>
    </row>
    <row r="336" spans="2:12" ht="30" hidden="1" customHeight="1" x14ac:dyDescent="0.35">
      <c r="B336" s="18">
        <f>IFERROR(IF(I335&gt;0,B335+1,""),"")</f>
        <v>45054</v>
      </c>
      <c r="C336" s="17" t="str">
        <f>IFERROR(IF(D336&lt;&gt;"",IF(MOD(D336,7)=1,(D335/7)+1,""),""),"")</f>
        <v/>
      </c>
      <c r="D336" s="17" t="str">
        <f>IFERROR(IF(I335&gt;0,D335+1,""),"")</f>
        <v/>
      </c>
      <c r="E336" s="15" t="str">
        <f>IFERROR(IF(I335&gt;0,#REF!*ActivityFactor+IF(WeightGoal="Maintain",0,IF(WeightGoal="Decrease",-500,IF(WeightGoal="Increase",500))),""),"")</f>
        <v/>
      </c>
      <c r="F336" s="15" t="str">
        <f>IFERROR(#REF!*(ActivityFactor),"")</f>
        <v/>
      </c>
      <c r="G336" s="14" t="str">
        <f>IFERROR(IF(WeightGoal="Increase",E336-F336,F336-E336),"")</f>
        <v/>
      </c>
      <c r="H336" s="14" t="str">
        <f>IFERROR(H335-G336,"")</f>
        <v/>
      </c>
      <c r="I336" s="13" t="str">
        <f>IFERROR(IF(Standard,H336/CalsPerPound,H336/CalsPerPound/2.2),"")</f>
        <v/>
      </c>
      <c r="J336" s="12" t="str">
        <f>IFERROR(WeightToLoseGain-I336,"")</f>
        <v/>
      </c>
      <c r="K336" s="11" t="str">
        <f>IFERROR(IF(B335&lt;&gt;"",J336/(WeightToLoseGain),""),"")</f>
        <v/>
      </c>
      <c r="L336" s="16" t="str">
        <f>IFERROR(IF($D336&lt;&gt;"",L335-(G335/CalsPerPound),""),"")</f>
        <v/>
      </c>
    </row>
    <row r="337" spans="2:12" ht="30" hidden="1" customHeight="1" x14ac:dyDescent="0.35">
      <c r="B337" s="18">
        <f>IFERROR(IF(I336&gt;0,B336+1,""),"")</f>
        <v>45055</v>
      </c>
      <c r="C337" s="17" t="str">
        <f>IFERROR(IF(D337&lt;&gt;"",IF(MOD(D337,7)=1,(D336/7)+1,""),""),"")</f>
        <v/>
      </c>
      <c r="D337" s="17" t="str">
        <f>IFERROR(IF(I336&gt;0,D336+1,""),"")</f>
        <v/>
      </c>
      <c r="E337" s="15" t="str">
        <f>IFERROR(IF(I336&gt;0,#REF!*ActivityFactor+IF(WeightGoal="Maintain",0,IF(WeightGoal="Decrease",-500,IF(WeightGoal="Increase",500))),""),"")</f>
        <v/>
      </c>
      <c r="F337" s="15" t="str">
        <f>IFERROR(#REF!*(ActivityFactor),"")</f>
        <v/>
      </c>
      <c r="G337" s="14" t="str">
        <f>IFERROR(IF(WeightGoal="Increase",E337-F337,F337-E337),"")</f>
        <v/>
      </c>
      <c r="H337" s="14" t="str">
        <f>IFERROR(H336-G337,"")</f>
        <v/>
      </c>
      <c r="I337" s="13" t="str">
        <f>IFERROR(IF(Standard,H337/CalsPerPound,H337/CalsPerPound/2.2),"")</f>
        <v/>
      </c>
      <c r="J337" s="12" t="str">
        <f>IFERROR(WeightToLoseGain-I337,"")</f>
        <v/>
      </c>
      <c r="K337" s="11" t="str">
        <f>IFERROR(IF(B336&lt;&gt;"",J337/(WeightToLoseGain),""),"")</f>
        <v/>
      </c>
      <c r="L337" s="16" t="str">
        <f>IFERROR(IF($D337&lt;&gt;"",L336-(G336/CalsPerPound),""),"")</f>
        <v/>
      </c>
    </row>
    <row r="338" spans="2:12" ht="30" hidden="1" customHeight="1" x14ac:dyDescent="0.35">
      <c r="B338" s="18">
        <f>IFERROR(IF(I337&gt;0,B337+1,""),"")</f>
        <v>45056</v>
      </c>
      <c r="C338" s="17" t="str">
        <f>IFERROR(IF(D338&lt;&gt;"",IF(MOD(D338,7)=1,(D337/7)+1,""),""),"")</f>
        <v/>
      </c>
      <c r="D338" s="17" t="str">
        <f>IFERROR(IF(I337&gt;0,D337+1,""),"")</f>
        <v/>
      </c>
      <c r="E338" s="15" t="str">
        <f>IFERROR(IF(I337&gt;0,#REF!*ActivityFactor+IF(WeightGoal="Maintain",0,IF(WeightGoal="Decrease",-500,IF(WeightGoal="Increase",500))),""),"")</f>
        <v/>
      </c>
      <c r="F338" s="15" t="str">
        <f>IFERROR(#REF!*(ActivityFactor),"")</f>
        <v/>
      </c>
      <c r="G338" s="14" t="str">
        <f>IFERROR(IF(WeightGoal="Increase",E338-F338,F338-E338),"")</f>
        <v/>
      </c>
      <c r="H338" s="14" t="str">
        <f>IFERROR(H337-G338,"")</f>
        <v/>
      </c>
      <c r="I338" s="13" t="str">
        <f>IFERROR(IF(Standard,H338/CalsPerPound,H338/CalsPerPound/2.2),"")</f>
        <v/>
      </c>
      <c r="J338" s="12" t="str">
        <f>IFERROR(WeightToLoseGain-I338,"")</f>
        <v/>
      </c>
      <c r="K338" s="11" t="str">
        <f>IFERROR(IF(B337&lt;&gt;"",J338/(WeightToLoseGain),""),"")</f>
        <v/>
      </c>
      <c r="L338" s="16" t="str">
        <f>IFERROR(IF($D338&lt;&gt;"",L337-(G337/CalsPerPound),""),"")</f>
        <v/>
      </c>
    </row>
    <row r="339" spans="2:12" ht="30" hidden="1" customHeight="1" x14ac:dyDescent="0.35">
      <c r="B339" s="18">
        <f>IFERROR(IF(I338&gt;0,B338+1,""),"")</f>
        <v>45057</v>
      </c>
      <c r="C339" s="17" t="str">
        <f>IFERROR(IF(D339&lt;&gt;"",IF(MOD(D339,7)=1,(D338/7)+1,""),""),"")</f>
        <v/>
      </c>
      <c r="D339" s="17" t="str">
        <f>IFERROR(IF(I338&gt;0,D338+1,""),"")</f>
        <v/>
      </c>
      <c r="E339" s="15" t="str">
        <f>IFERROR(IF(I338&gt;0,#REF!*ActivityFactor+IF(WeightGoal="Maintain",0,IF(WeightGoal="Decrease",-500,IF(WeightGoal="Increase",500))),""),"")</f>
        <v/>
      </c>
      <c r="F339" s="15" t="str">
        <f>IFERROR(#REF!*(ActivityFactor),"")</f>
        <v/>
      </c>
      <c r="G339" s="14" t="str">
        <f>IFERROR(IF(WeightGoal="Increase",E339-F339,F339-E339),"")</f>
        <v/>
      </c>
      <c r="H339" s="14" t="str">
        <f>IFERROR(H338-G339,"")</f>
        <v/>
      </c>
      <c r="I339" s="13" t="str">
        <f>IFERROR(IF(Standard,H339/CalsPerPound,H339/CalsPerPound/2.2),"")</f>
        <v/>
      </c>
      <c r="J339" s="12" t="str">
        <f>IFERROR(WeightToLoseGain-I339,"")</f>
        <v/>
      </c>
      <c r="K339" s="11" t="str">
        <f>IFERROR(IF(B338&lt;&gt;"",J339/(WeightToLoseGain),""),"")</f>
        <v/>
      </c>
      <c r="L339" s="16" t="str">
        <f>IFERROR(IF($D339&lt;&gt;"",L338-(G338/CalsPerPound),""),"")</f>
        <v/>
      </c>
    </row>
    <row r="340" spans="2:12" ht="30" hidden="1" customHeight="1" x14ac:dyDescent="0.35">
      <c r="B340" s="18">
        <f>IFERROR(IF(I339&gt;0,B339+1,""),"")</f>
        <v>45058</v>
      </c>
      <c r="C340" s="17" t="str">
        <f>IFERROR(IF(D340&lt;&gt;"",IF(MOD(D340,7)=1,(D339/7)+1,""),""),"")</f>
        <v/>
      </c>
      <c r="D340" s="17" t="str">
        <f>IFERROR(IF(I339&gt;0,D339+1,""),"")</f>
        <v/>
      </c>
      <c r="E340" s="15" t="str">
        <f>IFERROR(IF(I339&gt;0,#REF!*ActivityFactor+IF(WeightGoal="Maintain",0,IF(WeightGoal="Decrease",-500,IF(WeightGoal="Increase",500))),""),"")</f>
        <v/>
      </c>
      <c r="F340" s="15" t="str">
        <f>IFERROR(#REF!*(ActivityFactor),"")</f>
        <v/>
      </c>
      <c r="G340" s="14" t="str">
        <f>IFERROR(IF(WeightGoal="Increase",E340-F340,F340-E340),"")</f>
        <v/>
      </c>
      <c r="H340" s="14" t="str">
        <f>IFERROR(H339-G340,"")</f>
        <v/>
      </c>
      <c r="I340" s="13" t="str">
        <f>IFERROR(IF(Standard,H340/CalsPerPound,H340/CalsPerPound/2.2),"")</f>
        <v/>
      </c>
      <c r="J340" s="12" t="str">
        <f>IFERROR(WeightToLoseGain-I340,"")</f>
        <v/>
      </c>
      <c r="K340" s="11" t="str">
        <f>IFERROR(IF(B339&lt;&gt;"",J340/(WeightToLoseGain),""),"")</f>
        <v/>
      </c>
      <c r="L340" s="16" t="str">
        <f>IFERROR(IF($D340&lt;&gt;"",L339-(G339/CalsPerPound),""),"")</f>
        <v/>
      </c>
    </row>
    <row r="341" spans="2:12" ht="30" hidden="1" customHeight="1" x14ac:dyDescent="0.35">
      <c r="B341" s="18">
        <f>IFERROR(IF(I340&gt;0,B340+1,""),"")</f>
        <v>45059</v>
      </c>
      <c r="C341" s="17" t="str">
        <f>IFERROR(IF(D341&lt;&gt;"",IF(MOD(D341,7)=1,(D340/7)+1,""),""),"")</f>
        <v/>
      </c>
      <c r="D341" s="17" t="str">
        <f>IFERROR(IF(I340&gt;0,D340+1,""),"")</f>
        <v/>
      </c>
      <c r="E341" s="15" t="str">
        <f>IFERROR(IF(I340&gt;0,#REF!*ActivityFactor+IF(WeightGoal="Maintain",0,IF(WeightGoal="Decrease",-500,IF(WeightGoal="Increase",500))),""),"")</f>
        <v/>
      </c>
      <c r="F341" s="15" t="str">
        <f>IFERROR(#REF!*(ActivityFactor),"")</f>
        <v/>
      </c>
      <c r="G341" s="14" t="str">
        <f>IFERROR(IF(WeightGoal="Increase",E341-F341,F341-E341),"")</f>
        <v/>
      </c>
      <c r="H341" s="14" t="str">
        <f>IFERROR(H340-G341,"")</f>
        <v/>
      </c>
      <c r="I341" s="13" t="str">
        <f>IFERROR(IF(Standard,H341/CalsPerPound,H341/CalsPerPound/2.2),"")</f>
        <v/>
      </c>
      <c r="J341" s="12" t="str">
        <f>IFERROR(WeightToLoseGain-I341,"")</f>
        <v/>
      </c>
      <c r="K341" s="11" t="str">
        <f>IFERROR(IF(B340&lt;&gt;"",J341/(WeightToLoseGain),""),"")</f>
        <v/>
      </c>
      <c r="L341" s="16" t="str">
        <f>IFERROR(IF($D341&lt;&gt;"",L340-(G340/CalsPerPound),""),"")</f>
        <v/>
      </c>
    </row>
    <row r="342" spans="2:12" ht="30" hidden="1" customHeight="1" x14ac:dyDescent="0.35">
      <c r="B342" s="18">
        <f>IFERROR(IF(I341&gt;0,B341+1,""),"")</f>
        <v>45060</v>
      </c>
      <c r="C342" s="17" t="str">
        <f>IFERROR(IF(D342&lt;&gt;"",IF(MOD(D342,7)=1,(D341/7)+1,""),""),"")</f>
        <v/>
      </c>
      <c r="D342" s="17" t="str">
        <f>IFERROR(IF(I341&gt;0,D341+1,""),"")</f>
        <v/>
      </c>
      <c r="E342" s="15" t="str">
        <f>IFERROR(IF(I341&gt;0,#REF!*ActivityFactor+IF(WeightGoal="Maintain",0,IF(WeightGoal="Decrease",-500,IF(WeightGoal="Increase",500))),""),"")</f>
        <v/>
      </c>
      <c r="F342" s="15" t="str">
        <f>IFERROR(#REF!*(ActivityFactor),"")</f>
        <v/>
      </c>
      <c r="G342" s="14" t="str">
        <f>IFERROR(IF(WeightGoal="Increase",E342-F342,F342-E342),"")</f>
        <v/>
      </c>
      <c r="H342" s="14" t="str">
        <f>IFERROR(H341-G342,"")</f>
        <v/>
      </c>
      <c r="I342" s="13" t="str">
        <f>IFERROR(IF(Standard,H342/CalsPerPound,H342/CalsPerPound/2.2),"")</f>
        <v/>
      </c>
      <c r="J342" s="12" t="str">
        <f>IFERROR(WeightToLoseGain-I342,"")</f>
        <v/>
      </c>
      <c r="K342" s="11" t="str">
        <f>IFERROR(IF(B341&lt;&gt;"",J342/(WeightToLoseGain),""),"")</f>
        <v/>
      </c>
      <c r="L342" s="16" t="str">
        <f>IFERROR(IF($D342&lt;&gt;"",L341-(G341/CalsPerPound),""),"")</f>
        <v/>
      </c>
    </row>
    <row r="343" spans="2:12" ht="30" hidden="1" customHeight="1" x14ac:dyDescent="0.35">
      <c r="B343" s="18">
        <f>IFERROR(IF(I342&gt;0,B342+1,""),"")</f>
        <v>45061</v>
      </c>
      <c r="C343" s="17" t="str">
        <f>IFERROR(IF(D343&lt;&gt;"",IF(MOD(D343,7)=1,(D342/7)+1,""),""),"")</f>
        <v/>
      </c>
      <c r="D343" s="17" t="str">
        <f>IFERROR(IF(I342&gt;0,D342+1,""),"")</f>
        <v/>
      </c>
      <c r="E343" s="15" t="str">
        <f>IFERROR(IF(I342&gt;0,#REF!*ActivityFactor+IF(WeightGoal="Maintain",0,IF(WeightGoal="Decrease",-500,IF(WeightGoal="Increase",500))),""),"")</f>
        <v/>
      </c>
      <c r="F343" s="15" t="str">
        <f>IFERROR(#REF!*(ActivityFactor),"")</f>
        <v/>
      </c>
      <c r="G343" s="14" t="str">
        <f>IFERROR(IF(WeightGoal="Increase",E343-F343,F343-E343),"")</f>
        <v/>
      </c>
      <c r="H343" s="14" t="str">
        <f>IFERROR(H342-G343,"")</f>
        <v/>
      </c>
      <c r="I343" s="13" t="str">
        <f>IFERROR(IF(Standard,H343/CalsPerPound,H343/CalsPerPound/2.2),"")</f>
        <v/>
      </c>
      <c r="J343" s="12" t="str">
        <f>IFERROR(WeightToLoseGain-I343,"")</f>
        <v/>
      </c>
      <c r="K343" s="11" t="str">
        <f>IFERROR(IF(B342&lt;&gt;"",J343/(WeightToLoseGain),""),"")</f>
        <v/>
      </c>
      <c r="L343" s="16" t="str">
        <f>IFERROR(IF($D343&lt;&gt;"",L342-(G342/CalsPerPound),""),"")</f>
        <v/>
      </c>
    </row>
    <row r="344" spans="2:12" ht="30" hidden="1" customHeight="1" x14ac:dyDescent="0.35">
      <c r="B344" s="18">
        <f>IFERROR(IF(I343&gt;0,B343+1,""),"")</f>
        <v>45062</v>
      </c>
      <c r="C344" s="17" t="str">
        <f>IFERROR(IF(D344&lt;&gt;"",IF(MOD(D344,7)=1,(D343/7)+1,""),""),"")</f>
        <v/>
      </c>
      <c r="D344" s="17" t="str">
        <f>IFERROR(IF(I343&gt;0,D343+1,""),"")</f>
        <v/>
      </c>
      <c r="E344" s="15" t="str">
        <f>IFERROR(IF(I343&gt;0,#REF!*ActivityFactor+IF(WeightGoal="Maintain",0,IF(WeightGoal="Decrease",-500,IF(WeightGoal="Increase",500))),""),"")</f>
        <v/>
      </c>
      <c r="F344" s="15" t="str">
        <f>IFERROR(#REF!*(ActivityFactor),"")</f>
        <v/>
      </c>
      <c r="G344" s="14" t="str">
        <f>IFERROR(IF(WeightGoal="Increase",E344-F344,F344-E344),"")</f>
        <v/>
      </c>
      <c r="H344" s="14" t="str">
        <f>IFERROR(H343-G344,"")</f>
        <v/>
      </c>
      <c r="I344" s="13" t="str">
        <f>IFERROR(IF(Standard,H344/CalsPerPound,H344/CalsPerPound/2.2),"")</f>
        <v/>
      </c>
      <c r="J344" s="12" t="str">
        <f>IFERROR(WeightToLoseGain-I344,"")</f>
        <v/>
      </c>
      <c r="K344" s="11" t="str">
        <f>IFERROR(IF(B343&lt;&gt;"",J344/(WeightToLoseGain),""),"")</f>
        <v/>
      </c>
      <c r="L344" s="16" t="str">
        <f>IFERROR(IF($D344&lt;&gt;"",L343-(G343/CalsPerPound),""),"")</f>
        <v/>
      </c>
    </row>
    <row r="345" spans="2:12" ht="30" hidden="1" customHeight="1" x14ac:dyDescent="0.35">
      <c r="B345" s="18">
        <f>IFERROR(IF(I344&gt;0,B344+1,""),"")</f>
        <v>45063</v>
      </c>
      <c r="C345" s="17" t="str">
        <f>IFERROR(IF(D345&lt;&gt;"",IF(MOD(D345,7)=1,(D344/7)+1,""),""),"")</f>
        <v/>
      </c>
      <c r="D345" s="17" t="str">
        <f>IFERROR(IF(I344&gt;0,D344+1,""),"")</f>
        <v/>
      </c>
      <c r="E345" s="15" t="str">
        <f>IFERROR(IF(I344&gt;0,#REF!*ActivityFactor+IF(WeightGoal="Maintain",0,IF(WeightGoal="Decrease",-500,IF(WeightGoal="Increase",500))),""),"")</f>
        <v/>
      </c>
      <c r="F345" s="15" t="str">
        <f>IFERROR(#REF!*(ActivityFactor),"")</f>
        <v/>
      </c>
      <c r="G345" s="14" t="str">
        <f>IFERROR(IF(WeightGoal="Increase",E345-F345,F345-E345),"")</f>
        <v/>
      </c>
      <c r="H345" s="14" t="str">
        <f>IFERROR(H344-G345,"")</f>
        <v/>
      </c>
      <c r="I345" s="13" t="str">
        <f>IFERROR(IF(Standard,H345/CalsPerPound,H345/CalsPerPound/2.2),"")</f>
        <v/>
      </c>
      <c r="J345" s="12" t="str">
        <f>IFERROR(WeightToLoseGain-I345,"")</f>
        <v/>
      </c>
      <c r="K345" s="11" t="str">
        <f>IFERROR(IF(B344&lt;&gt;"",J345/(WeightToLoseGain),""),"")</f>
        <v/>
      </c>
      <c r="L345" s="16" t="str">
        <f>IFERROR(IF($D345&lt;&gt;"",L344-(G344/CalsPerPound),""),"")</f>
        <v/>
      </c>
    </row>
    <row r="346" spans="2:12" ht="30" hidden="1" customHeight="1" x14ac:dyDescent="0.35">
      <c r="B346" s="18">
        <f>IFERROR(IF(I345&gt;0,B345+1,""),"")</f>
        <v>45064</v>
      </c>
      <c r="C346" s="17" t="str">
        <f>IFERROR(IF(D346&lt;&gt;"",IF(MOD(D346,7)=1,(D345/7)+1,""),""),"")</f>
        <v/>
      </c>
      <c r="D346" s="17" t="str">
        <f>IFERROR(IF(I345&gt;0,D345+1,""),"")</f>
        <v/>
      </c>
      <c r="E346" s="15" t="str">
        <f>IFERROR(IF(I345&gt;0,#REF!*ActivityFactor+IF(WeightGoal="Maintain",0,IF(WeightGoal="Decrease",-500,IF(WeightGoal="Increase",500))),""),"")</f>
        <v/>
      </c>
      <c r="F346" s="15" t="str">
        <f>IFERROR(#REF!*(ActivityFactor),"")</f>
        <v/>
      </c>
      <c r="G346" s="14" t="str">
        <f>IFERROR(IF(WeightGoal="Increase",E346-F346,F346-E346),"")</f>
        <v/>
      </c>
      <c r="H346" s="14" t="str">
        <f>IFERROR(H345-G346,"")</f>
        <v/>
      </c>
      <c r="I346" s="13" t="str">
        <f>IFERROR(IF(Standard,H346/CalsPerPound,H346/CalsPerPound/2.2),"")</f>
        <v/>
      </c>
      <c r="J346" s="12" t="str">
        <f>IFERROR(WeightToLoseGain-I346,"")</f>
        <v/>
      </c>
      <c r="K346" s="11" t="str">
        <f>IFERROR(IF(B345&lt;&gt;"",J346/(WeightToLoseGain),""),"")</f>
        <v/>
      </c>
      <c r="L346" s="16" t="str">
        <f>IFERROR(IF($D346&lt;&gt;"",L345-(G345/CalsPerPound),""),"")</f>
        <v/>
      </c>
    </row>
    <row r="347" spans="2:12" ht="30" hidden="1" customHeight="1" x14ac:dyDescent="0.35">
      <c r="B347" s="18">
        <f>IFERROR(IF(I346&gt;0,B346+1,""),"")</f>
        <v>45065</v>
      </c>
      <c r="C347" s="17" t="str">
        <f>IFERROR(IF(D347&lt;&gt;"",IF(MOD(D347,7)=1,(D346/7)+1,""),""),"")</f>
        <v/>
      </c>
      <c r="D347" s="17" t="str">
        <f>IFERROR(IF(I346&gt;0,D346+1,""),"")</f>
        <v/>
      </c>
      <c r="E347" s="15" t="str">
        <f>IFERROR(IF(I346&gt;0,#REF!*ActivityFactor+IF(WeightGoal="Maintain",0,IF(WeightGoal="Decrease",-500,IF(WeightGoal="Increase",500))),""),"")</f>
        <v/>
      </c>
      <c r="F347" s="15" t="str">
        <f>IFERROR(#REF!*(ActivityFactor),"")</f>
        <v/>
      </c>
      <c r="G347" s="14" t="str">
        <f>IFERROR(IF(WeightGoal="Increase",E347-F347,F347-E347),"")</f>
        <v/>
      </c>
      <c r="H347" s="14" t="str">
        <f>IFERROR(H346-G347,"")</f>
        <v/>
      </c>
      <c r="I347" s="13" t="str">
        <f>IFERROR(IF(Standard,H347/CalsPerPound,H347/CalsPerPound/2.2),"")</f>
        <v/>
      </c>
      <c r="J347" s="12" t="str">
        <f>IFERROR(WeightToLoseGain-I347,"")</f>
        <v/>
      </c>
      <c r="K347" s="11" t="str">
        <f>IFERROR(IF(B346&lt;&gt;"",J347/(WeightToLoseGain),""),"")</f>
        <v/>
      </c>
      <c r="L347" s="16" t="str">
        <f>IFERROR(IF($D347&lt;&gt;"",L346-(G346/CalsPerPound),""),"")</f>
        <v/>
      </c>
    </row>
    <row r="348" spans="2:12" ht="30" hidden="1" customHeight="1" x14ac:dyDescent="0.35">
      <c r="B348" s="18">
        <f>IFERROR(IF(I347&gt;0,B347+1,""),"")</f>
        <v>45066</v>
      </c>
      <c r="C348" s="17" t="str">
        <f>IFERROR(IF(D348&lt;&gt;"",IF(MOD(D348,7)=1,(D347/7)+1,""),""),"")</f>
        <v/>
      </c>
      <c r="D348" s="17" t="str">
        <f>IFERROR(IF(I347&gt;0,D347+1,""),"")</f>
        <v/>
      </c>
      <c r="E348" s="15" t="str">
        <f>IFERROR(IF(I347&gt;0,#REF!*ActivityFactor+IF(WeightGoal="Maintain",0,IF(WeightGoal="Decrease",-500,IF(WeightGoal="Increase",500))),""),"")</f>
        <v/>
      </c>
      <c r="F348" s="15" t="str">
        <f>IFERROR(#REF!*(ActivityFactor),"")</f>
        <v/>
      </c>
      <c r="G348" s="14" t="str">
        <f>IFERROR(IF(WeightGoal="Increase",E348-F348,F348-E348),"")</f>
        <v/>
      </c>
      <c r="H348" s="14" t="str">
        <f>IFERROR(H347-G348,"")</f>
        <v/>
      </c>
      <c r="I348" s="13" t="str">
        <f>IFERROR(IF(Standard,H348/CalsPerPound,H348/CalsPerPound/2.2),"")</f>
        <v/>
      </c>
      <c r="J348" s="12" t="str">
        <f>IFERROR(WeightToLoseGain-I348,"")</f>
        <v/>
      </c>
      <c r="K348" s="11" t="str">
        <f>IFERROR(IF(B347&lt;&gt;"",J348/(WeightToLoseGain),""),"")</f>
        <v/>
      </c>
      <c r="L348" s="16" t="str">
        <f>IFERROR(IF($D348&lt;&gt;"",L347-(G347/CalsPerPound),""),"")</f>
        <v/>
      </c>
    </row>
    <row r="349" spans="2:12" ht="30" hidden="1" customHeight="1" x14ac:dyDescent="0.35">
      <c r="B349" s="18">
        <f>IFERROR(IF(I348&gt;0,B348+1,""),"")</f>
        <v>45067</v>
      </c>
      <c r="C349" s="17" t="str">
        <f>IFERROR(IF(D349&lt;&gt;"",IF(MOD(D349,7)=1,(D348/7)+1,""),""),"")</f>
        <v/>
      </c>
      <c r="D349" s="17" t="str">
        <f>IFERROR(IF(I348&gt;0,D348+1,""),"")</f>
        <v/>
      </c>
      <c r="E349" s="15" t="str">
        <f>IFERROR(IF(I348&gt;0,#REF!*ActivityFactor+IF(WeightGoal="Maintain",0,IF(WeightGoal="Decrease",-500,IF(WeightGoal="Increase",500))),""),"")</f>
        <v/>
      </c>
      <c r="F349" s="15" t="str">
        <f>IFERROR(#REF!*(ActivityFactor),"")</f>
        <v/>
      </c>
      <c r="G349" s="14" t="str">
        <f>IFERROR(IF(WeightGoal="Increase",E349-F349,F349-E349),"")</f>
        <v/>
      </c>
      <c r="H349" s="14" t="str">
        <f>IFERROR(H348-G349,"")</f>
        <v/>
      </c>
      <c r="I349" s="13" t="str">
        <f>IFERROR(IF(Standard,H349/CalsPerPound,H349/CalsPerPound/2.2),"")</f>
        <v/>
      </c>
      <c r="J349" s="12" t="str">
        <f>IFERROR(WeightToLoseGain-I349,"")</f>
        <v/>
      </c>
      <c r="K349" s="11" t="str">
        <f>IFERROR(IF(B348&lt;&gt;"",J349/(WeightToLoseGain),""),"")</f>
        <v/>
      </c>
      <c r="L349" s="16" t="str">
        <f>IFERROR(IF($D349&lt;&gt;"",L348-(G348/CalsPerPound),""),"")</f>
        <v/>
      </c>
    </row>
    <row r="350" spans="2:12" ht="30" hidden="1" customHeight="1" x14ac:dyDescent="0.35">
      <c r="B350" s="18">
        <f>IFERROR(IF(I349&gt;0,B349+1,""),"")</f>
        <v>45068</v>
      </c>
      <c r="C350" s="17" t="str">
        <f>IFERROR(IF(D350&lt;&gt;"",IF(MOD(D350,7)=1,(D349/7)+1,""),""),"")</f>
        <v/>
      </c>
      <c r="D350" s="17" t="str">
        <f>IFERROR(IF(I349&gt;0,D349+1,""),"")</f>
        <v/>
      </c>
      <c r="E350" s="15" t="str">
        <f>IFERROR(IF(I349&gt;0,#REF!*ActivityFactor+IF(WeightGoal="Maintain",0,IF(WeightGoal="Decrease",-500,IF(WeightGoal="Increase",500))),""),"")</f>
        <v/>
      </c>
      <c r="F350" s="15" t="str">
        <f>IFERROR(#REF!*(ActivityFactor),"")</f>
        <v/>
      </c>
      <c r="G350" s="14" t="str">
        <f>IFERROR(IF(WeightGoal="Increase",E350-F350,F350-E350),"")</f>
        <v/>
      </c>
      <c r="H350" s="14" t="str">
        <f>IFERROR(H349-G350,"")</f>
        <v/>
      </c>
      <c r="I350" s="13" t="str">
        <f>IFERROR(IF(Standard,H350/CalsPerPound,H350/CalsPerPound/2.2),"")</f>
        <v/>
      </c>
      <c r="J350" s="12" t="str">
        <f>IFERROR(WeightToLoseGain-I350,"")</f>
        <v/>
      </c>
      <c r="K350" s="11" t="str">
        <f>IFERROR(IF(B349&lt;&gt;"",J350/(WeightToLoseGain),""),"")</f>
        <v/>
      </c>
      <c r="L350" s="16" t="str">
        <f>IFERROR(IF($D350&lt;&gt;"",L349-(G349/CalsPerPound),""),"")</f>
        <v/>
      </c>
    </row>
    <row r="351" spans="2:12" ht="30" hidden="1" customHeight="1" x14ac:dyDescent="0.35">
      <c r="B351" s="18">
        <f>IFERROR(IF(I350&gt;0,B350+1,""),"")</f>
        <v>45069</v>
      </c>
      <c r="C351" s="17" t="str">
        <f>IFERROR(IF(D351&lt;&gt;"",IF(MOD(D351,7)=1,(D350/7)+1,""),""),"")</f>
        <v/>
      </c>
      <c r="D351" s="17" t="str">
        <f>IFERROR(IF(I350&gt;0,D350+1,""),"")</f>
        <v/>
      </c>
      <c r="E351" s="15" t="str">
        <f>IFERROR(IF(I350&gt;0,#REF!*ActivityFactor+IF(WeightGoal="Maintain",0,IF(WeightGoal="Decrease",-500,IF(WeightGoal="Increase",500))),""),"")</f>
        <v/>
      </c>
      <c r="F351" s="15" t="str">
        <f>IFERROR(#REF!*(ActivityFactor),"")</f>
        <v/>
      </c>
      <c r="G351" s="14" t="str">
        <f>IFERROR(IF(WeightGoal="Increase",E351-F351,F351-E351),"")</f>
        <v/>
      </c>
      <c r="H351" s="14" t="str">
        <f>IFERROR(H350-G351,"")</f>
        <v/>
      </c>
      <c r="I351" s="13" t="str">
        <f>IFERROR(IF(Standard,H351/CalsPerPound,H351/CalsPerPound/2.2),"")</f>
        <v/>
      </c>
      <c r="J351" s="12" t="str">
        <f>IFERROR(WeightToLoseGain-I351,"")</f>
        <v/>
      </c>
      <c r="K351" s="11" t="str">
        <f>IFERROR(IF(B350&lt;&gt;"",J351/(WeightToLoseGain),""),"")</f>
        <v/>
      </c>
      <c r="L351" s="16" t="str">
        <f>IFERROR(IF($D351&lt;&gt;"",L350-(G350/CalsPerPound),""),"")</f>
        <v/>
      </c>
    </row>
    <row r="352" spans="2:12" ht="30" hidden="1" customHeight="1" x14ac:dyDescent="0.35">
      <c r="B352" s="18">
        <f>IFERROR(IF(I351&gt;0,B351+1,""),"")</f>
        <v>45070</v>
      </c>
      <c r="C352" s="17" t="str">
        <f>IFERROR(IF(D352&lt;&gt;"",IF(MOD(D352,7)=1,(D351/7)+1,""),""),"")</f>
        <v/>
      </c>
      <c r="D352" s="17" t="str">
        <f>IFERROR(IF(I351&gt;0,D351+1,""),"")</f>
        <v/>
      </c>
      <c r="E352" s="15" t="str">
        <f>IFERROR(IF(I351&gt;0,#REF!*ActivityFactor+IF(WeightGoal="Maintain",0,IF(WeightGoal="Decrease",-500,IF(WeightGoal="Increase",500))),""),"")</f>
        <v/>
      </c>
      <c r="F352" s="15" t="str">
        <f>IFERROR(#REF!*(ActivityFactor),"")</f>
        <v/>
      </c>
      <c r="G352" s="14" t="str">
        <f>IFERROR(IF(WeightGoal="Increase",E352-F352,F352-E352),"")</f>
        <v/>
      </c>
      <c r="H352" s="14" t="str">
        <f>IFERROR(H351-G352,"")</f>
        <v/>
      </c>
      <c r="I352" s="13" t="str">
        <f>IFERROR(IF(Standard,H352/CalsPerPound,H352/CalsPerPound/2.2),"")</f>
        <v/>
      </c>
      <c r="J352" s="12" t="str">
        <f>IFERROR(WeightToLoseGain-I352,"")</f>
        <v/>
      </c>
      <c r="K352" s="11" t="str">
        <f>IFERROR(IF(B351&lt;&gt;"",J352/(WeightToLoseGain),""),"")</f>
        <v/>
      </c>
      <c r="L352" s="16" t="str">
        <f>IFERROR(IF($D352&lt;&gt;"",L351-(G351/CalsPerPound),""),"")</f>
        <v/>
      </c>
    </row>
    <row r="353" spans="2:12" ht="30" hidden="1" customHeight="1" x14ac:dyDescent="0.35">
      <c r="B353" s="18">
        <f>IFERROR(IF(I352&gt;0,B352+1,""),"")</f>
        <v>45071</v>
      </c>
      <c r="C353" s="17" t="str">
        <f>IFERROR(IF(D353&lt;&gt;"",IF(MOD(D353,7)=1,(D352/7)+1,""),""),"")</f>
        <v/>
      </c>
      <c r="D353" s="17" t="str">
        <f>IFERROR(IF(I352&gt;0,D352+1,""),"")</f>
        <v/>
      </c>
      <c r="E353" s="15" t="str">
        <f>IFERROR(IF(I352&gt;0,#REF!*ActivityFactor+IF(WeightGoal="Maintain",0,IF(WeightGoal="Decrease",-500,IF(WeightGoal="Increase",500))),""),"")</f>
        <v/>
      </c>
      <c r="F353" s="15" t="str">
        <f>IFERROR(#REF!*(ActivityFactor),"")</f>
        <v/>
      </c>
      <c r="G353" s="14" t="str">
        <f>IFERROR(IF(WeightGoal="Increase",E353-F353,F353-E353),"")</f>
        <v/>
      </c>
      <c r="H353" s="14" t="str">
        <f>IFERROR(H352-G353,"")</f>
        <v/>
      </c>
      <c r="I353" s="13" t="str">
        <f>IFERROR(IF(Standard,H353/CalsPerPound,H353/CalsPerPound/2.2),"")</f>
        <v/>
      </c>
      <c r="J353" s="12" t="str">
        <f>IFERROR(WeightToLoseGain-I353,"")</f>
        <v/>
      </c>
      <c r="K353" s="11" t="str">
        <f>IFERROR(IF(B352&lt;&gt;"",J353/(WeightToLoseGain),""),"")</f>
        <v/>
      </c>
      <c r="L353" s="16" t="str">
        <f>IFERROR(IF($D353&lt;&gt;"",L352-(G352/CalsPerPound),""),"")</f>
        <v/>
      </c>
    </row>
    <row r="354" spans="2:12" ht="30" hidden="1" customHeight="1" x14ac:dyDescent="0.35">
      <c r="B354" s="18">
        <f>IFERROR(IF(I353&gt;0,B353+1,""),"")</f>
        <v>45072</v>
      </c>
      <c r="C354" s="17" t="str">
        <f>IFERROR(IF(D354&lt;&gt;"",IF(MOD(D354,7)=1,(D353/7)+1,""),""),"")</f>
        <v/>
      </c>
      <c r="D354" s="17" t="str">
        <f>IFERROR(IF(I353&gt;0,D353+1,""),"")</f>
        <v/>
      </c>
      <c r="E354" s="15" t="str">
        <f>IFERROR(IF(I353&gt;0,#REF!*ActivityFactor+IF(WeightGoal="Maintain",0,IF(WeightGoal="Decrease",-500,IF(WeightGoal="Increase",500))),""),"")</f>
        <v/>
      </c>
      <c r="F354" s="15" t="str">
        <f>IFERROR(#REF!*(ActivityFactor),"")</f>
        <v/>
      </c>
      <c r="G354" s="14" t="str">
        <f>IFERROR(IF(WeightGoal="Increase",E354-F354,F354-E354),"")</f>
        <v/>
      </c>
      <c r="H354" s="14" t="str">
        <f>IFERROR(H353-G354,"")</f>
        <v/>
      </c>
      <c r="I354" s="13" t="str">
        <f>IFERROR(IF(Standard,H354/CalsPerPound,H354/CalsPerPound/2.2),"")</f>
        <v/>
      </c>
      <c r="J354" s="12" t="str">
        <f>IFERROR(WeightToLoseGain-I354,"")</f>
        <v/>
      </c>
      <c r="K354" s="11" t="str">
        <f>IFERROR(IF(B353&lt;&gt;"",J354/(WeightToLoseGain),""),"")</f>
        <v/>
      </c>
      <c r="L354" s="16" t="str">
        <f>IFERROR(IF($D354&lt;&gt;"",L353-(G353/CalsPerPound),""),"")</f>
        <v/>
      </c>
    </row>
    <row r="355" spans="2:12" ht="30" hidden="1" customHeight="1" x14ac:dyDescent="0.35">
      <c r="B355" s="18">
        <f>IFERROR(IF(I354&gt;0,B354+1,""),"")</f>
        <v>45073</v>
      </c>
      <c r="C355" s="17" t="str">
        <f>IFERROR(IF(D355&lt;&gt;"",IF(MOD(D355,7)=1,(D354/7)+1,""),""),"")</f>
        <v/>
      </c>
      <c r="D355" s="17" t="str">
        <f>IFERROR(IF(I354&gt;0,D354+1,""),"")</f>
        <v/>
      </c>
      <c r="E355" s="15" t="str">
        <f>IFERROR(IF(I354&gt;0,#REF!*ActivityFactor+IF(WeightGoal="Maintain",0,IF(WeightGoal="Decrease",-500,IF(WeightGoal="Increase",500))),""),"")</f>
        <v/>
      </c>
      <c r="F355" s="15" t="str">
        <f>IFERROR(#REF!*(ActivityFactor),"")</f>
        <v/>
      </c>
      <c r="G355" s="14" t="str">
        <f>IFERROR(IF(WeightGoal="Increase",E355-F355,F355-E355),"")</f>
        <v/>
      </c>
      <c r="H355" s="14" t="str">
        <f>IFERROR(H354-G355,"")</f>
        <v/>
      </c>
      <c r="I355" s="13" t="str">
        <f>IFERROR(IF(Standard,H355/CalsPerPound,H355/CalsPerPound/2.2),"")</f>
        <v/>
      </c>
      <c r="J355" s="12" t="str">
        <f>IFERROR(WeightToLoseGain-I355,"")</f>
        <v/>
      </c>
      <c r="K355" s="11" t="str">
        <f>IFERROR(IF(B354&lt;&gt;"",J355/(WeightToLoseGain),""),"")</f>
        <v/>
      </c>
      <c r="L355" s="16" t="str">
        <f>IFERROR(IF($D355&lt;&gt;"",L354-(G354/CalsPerPound),""),"")</f>
        <v/>
      </c>
    </row>
    <row r="356" spans="2:12" ht="30" hidden="1" customHeight="1" x14ac:dyDescent="0.35">
      <c r="B356" s="18">
        <f>IFERROR(IF(I355&gt;0,B355+1,""),"")</f>
        <v>45074</v>
      </c>
      <c r="C356" s="17" t="str">
        <f>IFERROR(IF(D356&lt;&gt;"",IF(MOD(D356,7)=1,(D355/7)+1,""),""),"")</f>
        <v/>
      </c>
      <c r="D356" s="17" t="str">
        <f>IFERROR(IF(I355&gt;0,D355+1,""),"")</f>
        <v/>
      </c>
      <c r="E356" s="15" t="str">
        <f>IFERROR(IF(I355&gt;0,#REF!*ActivityFactor+IF(WeightGoal="Maintain",0,IF(WeightGoal="Decrease",-500,IF(WeightGoal="Increase",500))),""),"")</f>
        <v/>
      </c>
      <c r="F356" s="15" t="str">
        <f>IFERROR(#REF!*(ActivityFactor),"")</f>
        <v/>
      </c>
      <c r="G356" s="14" t="str">
        <f>IFERROR(IF(WeightGoal="Increase",E356-F356,F356-E356),"")</f>
        <v/>
      </c>
      <c r="H356" s="14" t="str">
        <f>IFERROR(H355-G356,"")</f>
        <v/>
      </c>
      <c r="I356" s="13" t="str">
        <f>IFERROR(IF(Standard,H356/CalsPerPound,H356/CalsPerPound/2.2),"")</f>
        <v/>
      </c>
      <c r="J356" s="12" t="str">
        <f>IFERROR(WeightToLoseGain-I356,"")</f>
        <v/>
      </c>
      <c r="K356" s="11" t="str">
        <f>IFERROR(IF(B355&lt;&gt;"",J356/(WeightToLoseGain),""),"")</f>
        <v/>
      </c>
      <c r="L356" s="16" t="str">
        <f>IFERROR(IF($D356&lt;&gt;"",L355-(G355/CalsPerPound),""),"")</f>
        <v/>
      </c>
    </row>
    <row r="357" spans="2:12" ht="30" hidden="1" customHeight="1" x14ac:dyDescent="0.35">
      <c r="B357" s="18">
        <f>IFERROR(IF(I356&gt;0,B356+1,""),"")</f>
        <v>45075</v>
      </c>
      <c r="C357" s="17" t="str">
        <f>IFERROR(IF(D357&lt;&gt;"",IF(MOD(D357,7)=1,(D356/7)+1,""),""),"")</f>
        <v/>
      </c>
      <c r="D357" s="17" t="str">
        <f>IFERROR(IF(I356&gt;0,D356+1,""),"")</f>
        <v/>
      </c>
      <c r="E357" s="15" t="str">
        <f>IFERROR(IF(I356&gt;0,#REF!*ActivityFactor+IF(WeightGoal="Maintain",0,IF(WeightGoal="Decrease",-500,IF(WeightGoal="Increase",500))),""),"")</f>
        <v/>
      </c>
      <c r="F357" s="15" t="str">
        <f>IFERROR(#REF!*(ActivityFactor),"")</f>
        <v/>
      </c>
      <c r="G357" s="14" t="str">
        <f>IFERROR(IF(WeightGoal="Increase",E357-F357,F357-E357),"")</f>
        <v/>
      </c>
      <c r="H357" s="14" t="str">
        <f>IFERROR(H356-G357,"")</f>
        <v/>
      </c>
      <c r="I357" s="13" t="str">
        <f>IFERROR(IF(Standard,H357/CalsPerPound,H357/CalsPerPound/2.2),"")</f>
        <v/>
      </c>
      <c r="J357" s="12" t="str">
        <f>IFERROR(WeightToLoseGain-I357,"")</f>
        <v/>
      </c>
      <c r="K357" s="11" t="str">
        <f>IFERROR(IF(B356&lt;&gt;"",J357/(WeightToLoseGain),""),"")</f>
        <v/>
      </c>
      <c r="L357" s="16" t="str">
        <f>IFERROR(IF($D357&lt;&gt;"",L356-(G356/CalsPerPound),""),"")</f>
        <v/>
      </c>
    </row>
    <row r="358" spans="2:12" ht="30" hidden="1" customHeight="1" x14ac:dyDescent="0.35">
      <c r="B358" s="18">
        <f>IFERROR(IF(I357&gt;0,B357+1,""),"")</f>
        <v>45076</v>
      </c>
      <c r="C358" s="17" t="str">
        <f>IFERROR(IF(D358&lt;&gt;"",IF(MOD(D358,7)=1,(D357/7)+1,""),""),"")</f>
        <v/>
      </c>
      <c r="D358" s="17" t="str">
        <f>IFERROR(IF(I357&gt;0,D357+1,""),"")</f>
        <v/>
      </c>
      <c r="E358" s="15" t="str">
        <f>IFERROR(IF(I357&gt;0,#REF!*ActivityFactor+IF(WeightGoal="Maintain",0,IF(WeightGoal="Decrease",-500,IF(WeightGoal="Increase",500))),""),"")</f>
        <v/>
      </c>
      <c r="F358" s="15" t="str">
        <f>IFERROR(#REF!*(ActivityFactor),"")</f>
        <v/>
      </c>
      <c r="G358" s="14" t="str">
        <f>IFERROR(IF(WeightGoal="Increase",E358-F358,F358-E358),"")</f>
        <v/>
      </c>
      <c r="H358" s="14" t="str">
        <f>IFERROR(H357-G358,"")</f>
        <v/>
      </c>
      <c r="I358" s="13" t="str">
        <f>IFERROR(IF(Standard,H358/CalsPerPound,H358/CalsPerPound/2.2),"")</f>
        <v/>
      </c>
      <c r="J358" s="12" t="str">
        <f>IFERROR(WeightToLoseGain-I358,"")</f>
        <v/>
      </c>
      <c r="K358" s="11" t="str">
        <f>IFERROR(IF(B357&lt;&gt;"",J358/(WeightToLoseGain),""),"")</f>
        <v/>
      </c>
      <c r="L358" s="16" t="str">
        <f>IFERROR(IF($D358&lt;&gt;"",L357-(G357/CalsPerPound),""),"")</f>
        <v/>
      </c>
    </row>
    <row r="359" spans="2:12" ht="30" hidden="1" customHeight="1" x14ac:dyDescent="0.35">
      <c r="B359" s="18">
        <f>IFERROR(IF(I358&gt;0,B358+1,""),"")</f>
        <v>45077</v>
      </c>
      <c r="C359" s="17" t="str">
        <f>IFERROR(IF(D359&lt;&gt;"",IF(MOD(D359,7)=1,(D358/7)+1,""),""),"")</f>
        <v/>
      </c>
      <c r="D359" s="17" t="str">
        <f>IFERROR(IF(I358&gt;0,D358+1,""),"")</f>
        <v/>
      </c>
      <c r="E359" s="15" t="str">
        <f>IFERROR(IF(I358&gt;0,#REF!*ActivityFactor+IF(WeightGoal="Maintain",0,IF(WeightGoal="Decrease",-500,IF(WeightGoal="Increase",500))),""),"")</f>
        <v/>
      </c>
      <c r="F359" s="15" t="str">
        <f>IFERROR(#REF!*(ActivityFactor),"")</f>
        <v/>
      </c>
      <c r="G359" s="14" t="str">
        <f>IFERROR(IF(WeightGoal="Increase",E359-F359,F359-E359),"")</f>
        <v/>
      </c>
      <c r="H359" s="14" t="str">
        <f>IFERROR(H358-G359,"")</f>
        <v/>
      </c>
      <c r="I359" s="13" t="str">
        <f>IFERROR(IF(Standard,H359/CalsPerPound,H359/CalsPerPound/2.2),"")</f>
        <v/>
      </c>
      <c r="J359" s="12" t="str">
        <f>IFERROR(WeightToLoseGain-I359,"")</f>
        <v/>
      </c>
      <c r="K359" s="11" t="str">
        <f>IFERROR(IF(B358&lt;&gt;"",J359/(WeightToLoseGain),""),"")</f>
        <v/>
      </c>
      <c r="L359" s="16" t="str">
        <f>IFERROR(IF($D359&lt;&gt;"",L358-(G358/CalsPerPound),""),"")</f>
        <v/>
      </c>
    </row>
    <row r="360" spans="2:12" ht="30" hidden="1" customHeight="1" x14ac:dyDescent="0.35">
      <c r="B360" s="18">
        <f>IFERROR(IF(I359&gt;0,B359+1,""),"")</f>
        <v>45078</v>
      </c>
      <c r="C360" s="17" t="str">
        <f>IFERROR(IF(D360&lt;&gt;"",IF(MOD(D360,7)=1,(D359/7)+1,""),""),"")</f>
        <v/>
      </c>
      <c r="D360" s="17" t="str">
        <f>IFERROR(IF(I359&gt;0,D359+1,""),"")</f>
        <v/>
      </c>
      <c r="E360" s="15" t="str">
        <f>IFERROR(IF(I359&gt;0,#REF!*ActivityFactor+IF(WeightGoal="Maintain",0,IF(WeightGoal="Decrease",-500,IF(WeightGoal="Increase",500))),""),"")</f>
        <v/>
      </c>
      <c r="F360" s="15" t="str">
        <f>IFERROR(#REF!*(ActivityFactor),"")</f>
        <v/>
      </c>
      <c r="G360" s="14" t="str">
        <f>IFERROR(IF(WeightGoal="Increase",E360-F360,F360-E360),"")</f>
        <v/>
      </c>
      <c r="H360" s="14" t="str">
        <f>IFERROR(H359-G360,"")</f>
        <v/>
      </c>
      <c r="I360" s="13" t="str">
        <f>IFERROR(IF(Standard,H360/CalsPerPound,H360/CalsPerPound/2.2),"")</f>
        <v/>
      </c>
      <c r="J360" s="12" t="str">
        <f>IFERROR(WeightToLoseGain-I360,"")</f>
        <v/>
      </c>
      <c r="K360" s="11" t="str">
        <f>IFERROR(IF(B359&lt;&gt;"",J360/(WeightToLoseGain),""),"")</f>
        <v/>
      </c>
      <c r="L360" s="16" t="str">
        <f>IFERROR(IF($D360&lt;&gt;"",L359-(G359/CalsPerPound),""),"")</f>
        <v/>
      </c>
    </row>
    <row r="361" spans="2:12" ht="30" hidden="1" customHeight="1" x14ac:dyDescent="0.35">
      <c r="B361" s="18">
        <f>IFERROR(IF(I360&gt;0,B360+1,""),"")</f>
        <v>45079</v>
      </c>
      <c r="C361" s="17" t="str">
        <f>IFERROR(IF(D361&lt;&gt;"",IF(MOD(D361,7)=1,(D360/7)+1,""),""),"")</f>
        <v/>
      </c>
      <c r="D361" s="17" t="str">
        <f>IFERROR(IF(I360&gt;0,D360+1,""),"")</f>
        <v/>
      </c>
      <c r="E361" s="15" t="str">
        <f>IFERROR(IF(I360&gt;0,#REF!*ActivityFactor+IF(WeightGoal="Maintain",0,IF(WeightGoal="Decrease",-500,IF(WeightGoal="Increase",500))),""),"")</f>
        <v/>
      </c>
      <c r="F361" s="15" t="str">
        <f>IFERROR(#REF!*(ActivityFactor),"")</f>
        <v/>
      </c>
      <c r="G361" s="14" t="str">
        <f>IFERROR(IF(WeightGoal="Increase",E361-F361,F361-E361),"")</f>
        <v/>
      </c>
      <c r="H361" s="14" t="str">
        <f>IFERROR(H360-G361,"")</f>
        <v/>
      </c>
      <c r="I361" s="13" t="str">
        <f>IFERROR(IF(Standard,H361/CalsPerPound,H361/CalsPerPound/2.2),"")</f>
        <v/>
      </c>
      <c r="J361" s="12" t="str">
        <f>IFERROR(WeightToLoseGain-I361,"")</f>
        <v/>
      </c>
      <c r="K361" s="11" t="str">
        <f>IFERROR(IF(B360&lt;&gt;"",J361/(WeightToLoseGain),""),"")</f>
        <v/>
      </c>
      <c r="L361" s="16" t="str">
        <f>IFERROR(IF($D361&lt;&gt;"",L360-(G360/CalsPerPound),""),"")</f>
        <v/>
      </c>
    </row>
    <row r="362" spans="2:12" ht="30" hidden="1" customHeight="1" x14ac:dyDescent="0.35">
      <c r="B362" s="18">
        <f>IFERROR(IF(I361&gt;0,B361+1,""),"")</f>
        <v>45080</v>
      </c>
      <c r="C362" s="17" t="str">
        <f>IFERROR(IF(D362&lt;&gt;"",IF(MOD(D362,7)=1,(D361/7)+1,""),""),"")</f>
        <v/>
      </c>
      <c r="D362" s="17" t="str">
        <f>IFERROR(IF(I361&gt;0,D361+1,""),"")</f>
        <v/>
      </c>
      <c r="E362" s="15" t="str">
        <f>IFERROR(IF(I361&gt;0,#REF!*ActivityFactor+IF(WeightGoal="Maintain",0,IF(WeightGoal="Decrease",-500,IF(WeightGoal="Increase",500))),""),"")</f>
        <v/>
      </c>
      <c r="F362" s="15" t="str">
        <f>IFERROR(#REF!*(ActivityFactor),"")</f>
        <v/>
      </c>
      <c r="G362" s="14" t="str">
        <f>IFERROR(IF(WeightGoal="Increase",E362-F362,F362-E362),"")</f>
        <v/>
      </c>
      <c r="H362" s="14" t="str">
        <f>IFERROR(H361-G362,"")</f>
        <v/>
      </c>
      <c r="I362" s="13" t="str">
        <f>IFERROR(IF(Standard,H362/CalsPerPound,H362/CalsPerPound/2.2),"")</f>
        <v/>
      </c>
      <c r="J362" s="12" t="str">
        <f>IFERROR(WeightToLoseGain-I362,"")</f>
        <v/>
      </c>
      <c r="K362" s="11" t="str">
        <f>IFERROR(IF(B361&lt;&gt;"",J362/(WeightToLoseGain),""),"")</f>
        <v/>
      </c>
      <c r="L362" s="16" t="str">
        <f>IFERROR(IF($D362&lt;&gt;"",L361-(G361/CalsPerPound),""),"")</f>
        <v/>
      </c>
    </row>
    <row r="363" spans="2:12" ht="30" hidden="1" customHeight="1" x14ac:dyDescent="0.35">
      <c r="B363" s="18">
        <f>IFERROR(IF(I362&gt;0,B362+1,""),"")</f>
        <v>45081</v>
      </c>
      <c r="C363" s="17" t="str">
        <f>IFERROR(IF(D363&lt;&gt;"",IF(MOD(D363,7)=1,(D362/7)+1,""),""),"")</f>
        <v/>
      </c>
      <c r="D363" s="17" t="str">
        <f>IFERROR(IF(I362&gt;0,D362+1,""),"")</f>
        <v/>
      </c>
      <c r="E363" s="15" t="str">
        <f>IFERROR(IF(I362&gt;0,#REF!*ActivityFactor+IF(WeightGoal="Maintain",0,IF(WeightGoal="Decrease",-500,IF(WeightGoal="Increase",500))),""),"")</f>
        <v/>
      </c>
      <c r="F363" s="15" t="str">
        <f>IFERROR(#REF!*(ActivityFactor),"")</f>
        <v/>
      </c>
      <c r="G363" s="14" t="str">
        <f>IFERROR(IF(WeightGoal="Increase",E363-F363,F363-E363),"")</f>
        <v/>
      </c>
      <c r="H363" s="14" t="str">
        <f>IFERROR(H362-G363,"")</f>
        <v/>
      </c>
      <c r="I363" s="13" t="str">
        <f>IFERROR(IF(Standard,H363/CalsPerPound,H363/CalsPerPound/2.2),"")</f>
        <v/>
      </c>
      <c r="J363" s="12" t="str">
        <f>IFERROR(WeightToLoseGain-I363,"")</f>
        <v/>
      </c>
      <c r="K363" s="11" t="str">
        <f>IFERROR(IF(B362&lt;&gt;"",J363/(WeightToLoseGain),""),"")</f>
        <v/>
      </c>
      <c r="L363" s="16" t="str">
        <f>IFERROR(IF($D363&lt;&gt;"",L362-(G362/CalsPerPound),""),"")</f>
        <v/>
      </c>
    </row>
    <row r="364" spans="2:12" ht="30" hidden="1" customHeight="1" x14ac:dyDescent="0.35">
      <c r="B364" s="18">
        <f>IFERROR(IF(I363&gt;0,B363+1,""),"")</f>
        <v>45082</v>
      </c>
      <c r="C364" s="17" t="str">
        <f>IFERROR(IF(D364&lt;&gt;"",IF(MOD(D364,7)=1,(D363/7)+1,""),""),"")</f>
        <v/>
      </c>
      <c r="D364" s="17" t="str">
        <f>IFERROR(IF(I363&gt;0,D363+1,""),"")</f>
        <v/>
      </c>
      <c r="E364" s="15" t="str">
        <f>IFERROR(IF(I363&gt;0,#REF!*ActivityFactor+IF(WeightGoal="Maintain",0,IF(WeightGoal="Decrease",-500,IF(WeightGoal="Increase",500))),""),"")</f>
        <v/>
      </c>
      <c r="F364" s="15" t="str">
        <f>IFERROR(#REF!*(ActivityFactor),"")</f>
        <v/>
      </c>
      <c r="G364" s="14" t="str">
        <f>IFERROR(IF(WeightGoal="Increase",E364-F364,F364-E364),"")</f>
        <v/>
      </c>
      <c r="H364" s="14" t="str">
        <f>IFERROR(H363-G364,"")</f>
        <v/>
      </c>
      <c r="I364" s="13" t="str">
        <f>IFERROR(IF(Standard,H364/CalsPerPound,H364/CalsPerPound/2.2),"")</f>
        <v/>
      </c>
      <c r="J364" s="12" t="str">
        <f>IFERROR(WeightToLoseGain-I364,"")</f>
        <v/>
      </c>
      <c r="K364" s="11" t="str">
        <f>IFERROR(IF(B363&lt;&gt;"",J364/(WeightToLoseGain),""),"")</f>
        <v/>
      </c>
      <c r="L364" s="16" t="str">
        <f>IFERROR(IF($D364&lt;&gt;"",L363-(G363/CalsPerPound),""),"")</f>
        <v/>
      </c>
    </row>
    <row r="365" spans="2:12" ht="30" hidden="1" customHeight="1" x14ac:dyDescent="0.35">
      <c r="B365" s="18">
        <f>IFERROR(IF(I364&gt;0,B364+1,""),"")</f>
        <v>45083</v>
      </c>
      <c r="C365" s="17" t="str">
        <f>IFERROR(IF(D365&lt;&gt;"",IF(MOD(D365,7)=1,(D364/7)+1,""),""),"")</f>
        <v/>
      </c>
      <c r="D365" s="17" t="str">
        <f>IFERROR(IF(I364&gt;0,D364+1,""),"")</f>
        <v/>
      </c>
      <c r="E365" s="15" t="str">
        <f>IFERROR(IF(I364&gt;0,#REF!*ActivityFactor+IF(WeightGoal="Maintain",0,IF(WeightGoal="Decrease",-500,IF(WeightGoal="Increase",500))),""),"")</f>
        <v/>
      </c>
      <c r="F365" s="15" t="str">
        <f>IFERROR(#REF!*(ActivityFactor),"")</f>
        <v/>
      </c>
      <c r="G365" s="14" t="str">
        <f>IFERROR(IF(WeightGoal="Increase",E365-F365,F365-E365),"")</f>
        <v/>
      </c>
      <c r="H365" s="14" t="str">
        <f>IFERROR(H364-G365,"")</f>
        <v/>
      </c>
      <c r="I365" s="13" t="str">
        <f>IFERROR(IF(Standard,H365/CalsPerPound,H365/CalsPerPound/2.2),"")</f>
        <v/>
      </c>
      <c r="J365" s="12" t="str">
        <f>IFERROR(WeightToLoseGain-I365,"")</f>
        <v/>
      </c>
      <c r="K365" s="11" t="str">
        <f>IFERROR(IF(B364&lt;&gt;"",J365/(WeightToLoseGain),""),"")</f>
        <v/>
      </c>
      <c r="L365" s="16" t="str">
        <f>IFERROR(IF($D365&lt;&gt;"",L364-(G364/CalsPerPound),""),"")</f>
        <v/>
      </c>
    </row>
    <row r="366" spans="2:12" ht="30" hidden="1" customHeight="1" x14ac:dyDescent="0.35">
      <c r="B366" s="18">
        <f>IFERROR(IF(I365&gt;0,B365+1,""),"")</f>
        <v>45084</v>
      </c>
      <c r="C366" s="17" t="str">
        <f>IFERROR(IF(D366&lt;&gt;"",IF(MOD(D366,7)=1,(D365/7)+1,""),""),"")</f>
        <v/>
      </c>
      <c r="D366" s="17" t="str">
        <f>IFERROR(IF(I365&gt;0,D365+1,""),"")</f>
        <v/>
      </c>
      <c r="E366" s="15" t="str">
        <f>IFERROR(IF(I365&gt;0,#REF!*ActivityFactor+IF(WeightGoal="Maintain",0,IF(WeightGoal="Decrease",-500,IF(WeightGoal="Increase",500))),""),"")</f>
        <v/>
      </c>
      <c r="F366" s="15" t="str">
        <f>IFERROR(#REF!*(ActivityFactor),"")</f>
        <v/>
      </c>
      <c r="G366" s="14" t="str">
        <f>IFERROR(IF(WeightGoal="Increase",E366-F366,F366-E366),"")</f>
        <v/>
      </c>
      <c r="H366" s="14" t="str">
        <f>IFERROR(H365-G366,"")</f>
        <v/>
      </c>
      <c r="I366" s="13" t="str">
        <f>IFERROR(IF(Standard,H366/CalsPerPound,H366/CalsPerPound/2.2),"")</f>
        <v/>
      </c>
      <c r="J366" s="12" t="str">
        <f>IFERROR(WeightToLoseGain-I366,"")</f>
        <v/>
      </c>
      <c r="K366" s="11" t="str">
        <f>IFERROR(IF(B365&lt;&gt;"",J366/(WeightToLoseGain),""),"")</f>
        <v/>
      </c>
      <c r="L366" s="16" t="str">
        <f>IFERROR(IF($D366&lt;&gt;"",L365-(G365/CalsPerPound),""),"")</f>
        <v/>
      </c>
    </row>
    <row r="367" spans="2:12" ht="30" hidden="1" customHeight="1" x14ac:dyDescent="0.35">
      <c r="B367" s="18">
        <f>IFERROR(IF(I366&gt;0,B366+1,""),"")</f>
        <v>45085</v>
      </c>
      <c r="C367" s="17" t="str">
        <f>IFERROR(IF(D367&lt;&gt;"",IF(MOD(D367,7)=1,(D366/7)+1,""),""),"")</f>
        <v/>
      </c>
      <c r="D367" s="17" t="str">
        <f>IFERROR(IF(I366&gt;0,D366+1,""),"")</f>
        <v/>
      </c>
      <c r="E367" s="15" t="str">
        <f>IFERROR(IF(I366&gt;0,#REF!*ActivityFactor+IF(WeightGoal="Maintain",0,IF(WeightGoal="Decrease",-500,IF(WeightGoal="Increase",500))),""),"")</f>
        <v/>
      </c>
      <c r="F367" s="15" t="str">
        <f>IFERROR(#REF!*(ActivityFactor),"")</f>
        <v/>
      </c>
      <c r="G367" s="14" t="str">
        <f>IFERROR(IF(WeightGoal="Increase",E367-F367,F367-E367),"")</f>
        <v/>
      </c>
      <c r="H367" s="14" t="str">
        <f>IFERROR(H366-G367,"")</f>
        <v/>
      </c>
      <c r="I367" s="13" t="str">
        <f>IFERROR(IF(Standard,H367/CalsPerPound,H367/CalsPerPound/2.2),"")</f>
        <v/>
      </c>
      <c r="J367" s="12" t="str">
        <f>IFERROR(WeightToLoseGain-I367,"")</f>
        <v/>
      </c>
      <c r="K367" s="11" t="str">
        <f>IFERROR(IF(B366&lt;&gt;"",J367/(WeightToLoseGain),""),"")</f>
        <v/>
      </c>
      <c r="L367" s="16" t="str">
        <f>IFERROR(IF($D367&lt;&gt;"",L366-(G366/CalsPerPound),""),"")</f>
        <v/>
      </c>
    </row>
    <row r="368" spans="2:12" ht="30" hidden="1" customHeight="1" x14ac:dyDescent="0.35">
      <c r="B368" s="18">
        <f>IFERROR(IF(I367&gt;0,B367+1,""),"")</f>
        <v>45086</v>
      </c>
      <c r="C368" s="17" t="str">
        <f>IFERROR(IF(D368&lt;&gt;"",IF(MOD(D368,7)=1,(D367/7)+1,""),""),"")</f>
        <v/>
      </c>
      <c r="D368" s="17" t="str">
        <f>IFERROR(IF(I367&gt;0,D367+1,""),"")</f>
        <v/>
      </c>
      <c r="E368" s="15" t="str">
        <f>IFERROR(IF(I367&gt;0,#REF!*ActivityFactor+IF(WeightGoal="Maintain",0,IF(WeightGoal="Decrease",-500,IF(WeightGoal="Increase",500))),""),"")</f>
        <v/>
      </c>
      <c r="F368" s="15" t="str">
        <f>IFERROR(#REF!*(ActivityFactor),"")</f>
        <v/>
      </c>
      <c r="G368" s="14" t="str">
        <f>IFERROR(IF(WeightGoal="Increase",E368-F368,F368-E368),"")</f>
        <v/>
      </c>
      <c r="H368" s="14" t="str">
        <f>IFERROR(H367-G368,"")</f>
        <v/>
      </c>
      <c r="I368" s="13" t="str">
        <f>IFERROR(IF(Standard,H368/CalsPerPound,H368/CalsPerPound/2.2),"")</f>
        <v/>
      </c>
      <c r="J368" s="12" t="str">
        <f>IFERROR(WeightToLoseGain-I368,"")</f>
        <v/>
      </c>
      <c r="K368" s="11" t="str">
        <f>IFERROR(IF(B367&lt;&gt;"",J368/(WeightToLoseGain),""),"")</f>
        <v/>
      </c>
      <c r="L368" s="16" t="str">
        <f>IFERROR(IF($D368&lt;&gt;"",L367-(G367/CalsPerPound),""),"")</f>
        <v/>
      </c>
    </row>
    <row r="369" spans="2:12" ht="30" hidden="1" customHeight="1" x14ac:dyDescent="0.35">
      <c r="B369" s="18">
        <f>IFERROR(IF(I368&gt;0,B368+1,""),"")</f>
        <v>45087</v>
      </c>
      <c r="C369" s="17" t="str">
        <f>IFERROR(IF(D369&lt;&gt;"",IF(MOD(D369,7)=1,(D368/7)+1,""),""),"")</f>
        <v/>
      </c>
      <c r="D369" s="17" t="str">
        <f>IFERROR(IF(I368&gt;0,D368+1,""),"")</f>
        <v/>
      </c>
      <c r="E369" s="15" t="str">
        <f>IFERROR(IF(I368&gt;0,#REF!*ActivityFactor+IF(WeightGoal="Maintain",0,IF(WeightGoal="Decrease",-500,IF(WeightGoal="Increase",500))),""),"")</f>
        <v/>
      </c>
      <c r="F369" s="15" t="str">
        <f>IFERROR(#REF!*(ActivityFactor),"")</f>
        <v/>
      </c>
      <c r="G369" s="14" t="str">
        <f>IFERROR(IF(WeightGoal="Increase",E369-F369,F369-E369),"")</f>
        <v/>
      </c>
      <c r="H369" s="14" t="str">
        <f>IFERROR(H368-G369,"")</f>
        <v/>
      </c>
      <c r="I369" s="13" t="str">
        <f>IFERROR(IF(Standard,H369/CalsPerPound,H369/CalsPerPound/2.2),"")</f>
        <v/>
      </c>
      <c r="J369" s="12" t="str">
        <f>IFERROR(WeightToLoseGain-I369,"")</f>
        <v/>
      </c>
      <c r="K369" s="11" t="str">
        <f>IFERROR(IF(B368&lt;&gt;"",J369/(WeightToLoseGain),""),"")</f>
        <v/>
      </c>
      <c r="L369" s="16" t="str">
        <f>IFERROR(IF($D369&lt;&gt;"",L368-(G368/CalsPerPound),""),"")</f>
        <v/>
      </c>
    </row>
    <row r="370" spans="2:12" ht="30" hidden="1" customHeight="1" x14ac:dyDescent="0.35">
      <c r="B370" s="18">
        <f>IFERROR(IF(I369&gt;0,B369+1,""),"")</f>
        <v>45088</v>
      </c>
      <c r="C370" s="17" t="str">
        <f>IFERROR(IF(D370&lt;&gt;"",IF(MOD(D370,7)=1,(D369/7)+1,""),""),"")</f>
        <v/>
      </c>
      <c r="D370" s="17" t="str">
        <f>IFERROR(IF(I369&gt;0,D369+1,""),"")</f>
        <v/>
      </c>
      <c r="E370" s="15" t="str">
        <f>IFERROR(IF(I369&gt;0,#REF!*ActivityFactor+IF(WeightGoal="Maintain",0,IF(WeightGoal="Decrease",-500,IF(WeightGoal="Increase",500))),""),"")</f>
        <v/>
      </c>
      <c r="F370" s="15" t="str">
        <f>IFERROR(#REF!*(ActivityFactor),"")</f>
        <v/>
      </c>
      <c r="G370" s="14" t="str">
        <f>IFERROR(IF(WeightGoal="Increase",E370-F370,F370-E370),"")</f>
        <v/>
      </c>
      <c r="H370" s="14" t="str">
        <f>IFERROR(H369-G370,"")</f>
        <v/>
      </c>
      <c r="I370" s="13" t="str">
        <f>IFERROR(IF(Standard,H370/CalsPerPound,H370/CalsPerPound/2.2),"")</f>
        <v/>
      </c>
      <c r="J370" s="12" t="str">
        <f>IFERROR(WeightToLoseGain-I370,"")</f>
        <v/>
      </c>
      <c r="K370" s="11" t="str">
        <f>IFERROR(IF(B369&lt;&gt;"",J370/(WeightToLoseGain),""),"")</f>
        <v/>
      </c>
      <c r="L370" s="16" t="str">
        <f>IFERROR(IF($D370&lt;&gt;"",L369-(G369/CalsPerPound),""),"")</f>
        <v/>
      </c>
    </row>
    <row r="371" spans="2:12" ht="30" hidden="1" customHeight="1" x14ac:dyDescent="0.35">
      <c r="B371" s="18">
        <f>IFERROR(IF(I370&gt;0,B370+1,""),"")</f>
        <v>45089</v>
      </c>
      <c r="C371" s="17" t="str">
        <f>IFERROR(IF(D371&lt;&gt;"",IF(MOD(D371,7)=1,(D370/7)+1,""),""),"")</f>
        <v/>
      </c>
      <c r="D371" s="17" t="str">
        <f>IFERROR(IF(I370&gt;0,D370+1,""),"")</f>
        <v/>
      </c>
      <c r="E371" s="15" t="str">
        <f>IFERROR(IF(I370&gt;0,#REF!*ActivityFactor+IF(WeightGoal="Maintain",0,IF(WeightGoal="Decrease",-500,IF(WeightGoal="Increase",500))),""),"")</f>
        <v/>
      </c>
      <c r="F371" s="15" t="str">
        <f>IFERROR(#REF!*(ActivityFactor),"")</f>
        <v/>
      </c>
      <c r="G371" s="14" t="str">
        <f>IFERROR(IF(WeightGoal="Increase",E371-F371,F371-E371),"")</f>
        <v/>
      </c>
      <c r="H371" s="14" t="str">
        <f>IFERROR(H370-G371,"")</f>
        <v/>
      </c>
      <c r="I371" s="13" t="str">
        <f>IFERROR(IF(Standard,H371/CalsPerPound,H371/CalsPerPound/2.2),"")</f>
        <v/>
      </c>
      <c r="J371" s="12" t="str">
        <f>IFERROR(WeightToLoseGain-I371,"")</f>
        <v/>
      </c>
      <c r="K371" s="11" t="str">
        <f>IFERROR(IF(B370&lt;&gt;"",J371/(WeightToLoseGain),""),"")</f>
        <v/>
      </c>
      <c r="L371" s="16" t="str">
        <f>IFERROR(IF($D371&lt;&gt;"",L370-(G370/CalsPerPound),""),"")</f>
        <v/>
      </c>
    </row>
    <row r="372" spans="2:12" ht="30" hidden="1" customHeight="1" x14ac:dyDescent="0.35">
      <c r="B372" s="18">
        <f>IFERROR(IF(I371&gt;0,B371+1,""),"")</f>
        <v>45090</v>
      </c>
      <c r="C372" s="17" t="str">
        <f>IFERROR(IF(D372&lt;&gt;"",IF(MOD(D372,7)=1,(D371/7)+1,""),""),"")</f>
        <v/>
      </c>
      <c r="D372" s="17" t="str">
        <f>IFERROR(IF(I371&gt;0,D371+1,""),"")</f>
        <v/>
      </c>
      <c r="E372" s="15" t="str">
        <f>IFERROR(IF(I371&gt;0,#REF!*ActivityFactor+IF(WeightGoal="Maintain",0,IF(WeightGoal="Decrease",-500,IF(WeightGoal="Increase",500))),""),"")</f>
        <v/>
      </c>
      <c r="F372" s="15" t="str">
        <f>IFERROR(#REF!*(ActivityFactor),"")</f>
        <v/>
      </c>
      <c r="G372" s="14" t="str">
        <f>IFERROR(IF(WeightGoal="Increase",E372-F372,F372-E372),"")</f>
        <v/>
      </c>
      <c r="H372" s="14" t="str">
        <f>IFERROR(H371-G372,"")</f>
        <v/>
      </c>
      <c r="I372" s="13" t="str">
        <f>IFERROR(IF(Standard,H372/CalsPerPound,H372/CalsPerPound/2.2),"")</f>
        <v/>
      </c>
      <c r="J372" s="12" t="str">
        <f>IFERROR(WeightToLoseGain-I372,"")</f>
        <v/>
      </c>
      <c r="K372" s="11" t="str">
        <f>IFERROR(IF(B371&lt;&gt;"",J372/(WeightToLoseGain),""),"")</f>
        <v/>
      </c>
      <c r="L372" s="16" t="str">
        <f>IFERROR(IF($D372&lt;&gt;"",L371-(G371/CalsPerPound),""),"")</f>
        <v/>
      </c>
    </row>
    <row r="373" spans="2:12" ht="30" hidden="1" customHeight="1" x14ac:dyDescent="0.35">
      <c r="B373" s="18">
        <f>IFERROR(IF(I372&gt;0,B372+1,""),"")</f>
        <v>45091</v>
      </c>
      <c r="C373" s="17" t="str">
        <f>IFERROR(IF(D373&lt;&gt;"",IF(MOD(D373,7)=1,(D372/7)+1,""),""),"")</f>
        <v/>
      </c>
      <c r="D373" s="17" t="str">
        <f>IFERROR(IF(I372&gt;0,D372+1,""),"")</f>
        <v/>
      </c>
      <c r="E373" s="15" t="str">
        <f>IFERROR(IF(I372&gt;0,#REF!*ActivityFactor+IF(WeightGoal="Maintain",0,IF(WeightGoal="Decrease",-500,IF(WeightGoal="Increase",500))),""),"")</f>
        <v/>
      </c>
      <c r="F373" s="15" t="str">
        <f>IFERROR(#REF!*(ActivityFactor),"")</f>
        <v/>
      </c>
      <c r="G373" s="14" t="str">
        <f>IFERROR(IF(WeightGoal="Increase",E373-F373,F373-E373),"")</f>
        <v/>
      </c>
      <c r="H373" s="14" t="str">
        <f>IFERROR(H372-G373,"")</f>
        <v/>
      </c>
      <c r="I373" s="13" t="str">
        <f>IFERROR(IF(Standard,H373/CalsPerPound,H373/CalsPerPound/2.2),"")</f>
        <v/>
      </c>
      <c r="J373" s="12" t="str">
        <f>IFERROR(WeightToLoseGain-I373,"")</f>
        <v/>
      </c>
      <c r="K373" s="11" t="str">
        <f>IFERROR(IF(B372&lt;&gt;"",J373/(WeightToLoseGain),""),"")</f>
        <v/>
      </c>
      <c r="L373" s="16" t="str">
        <f>IFERROR(IF($D373&lt;&gt;"",L372-(G372/CalsPerPound),""),"")</f>
        <v/>
      </c>
    </row>
    <row r="374" spans="2:12" ht="30" hidden="1" customHeight="1" x14ac:dyDescent="0.35">
      <c r="B374" s="18">
        <f>IFERROR(IF(I373&gt;0,B373+1,""),"")</f>
        <v>45092</v>
      </c>
      <c r="C374" s="17" t="str">
        <f>IFERROR(IF(D374&lt;&gt;"",IF(MOD(D374,7)=1,(D373/7)+1,""),""),"")</f>
        <v/>
      </c>
      <c r="D374" s="17" t="str">
        <f>IFERROR(IF(I373&gt;0,D373+1,""),"")</f>
        <v/>
      </c>
      <c r="E374" s="15" t="str">
        <f>IFERROR(IF(I373&gt;0,#REF!*ActivityFactor+IF(WeightGoal="Maintain",0,IF(WeightGoal="Decrease",-500,IF(WeightGoal="Increase",500))),""),"")</f>
        <v/>
      </c>
      <c r="F374" s="15" t="str">
        <f>IFERROR(#REF!*(ActivityFactor),"")</f>
        <v/>
      </c>
      <c r="G374" s="14" t="str">
        <f>IFERROR(IF(WeightGoal="Increase",E374-F374,F374-E374),"")</f>
        <v/>
      </c>
      <c r="H374" s="14" t="str">
        <f>IFERROR(H373-G374,"")</f>
        <v/>
      </c>
      <c r="I374" s="13" t="str">
        <f>IFERROR(IF(Standard,H374/CalsPerPound,H374/CalsPerPound/2.2),"")</f>
        <v/>
      </c>
      <c r="J374" s="12" t="str">
        <f>IFERROR(WeightToLoseGain-I374,"")</f>
        <v/>
      </c>
      <c r="K374" s="11" t="str">
        <f>IFERROR(IF(B373&lt;&gt;"",J374/(WeightToLoseGain),""),"")</f>
        <v/>
      </c>
      <c r="L374" s="16" t="str">
        <f>IFERROR(IF($D374&lt;&gt;"",L373-(G373/CalsPerPound),""),"")</f>
        <v/>
      </c>
    </row>
    <row r="375" spans="2:12" ht="30" hidden="1" customHeight="1" x14ac:dyDescent="0.35">
      <c r="B375" s="18">
        <f>IFERROR(IF(I374&gt;0,B374+1,""),"")</f>
        <v>45093</v>
      </c>
      <c r="C375" s="17" t="str">
        <f>IFERROR(IF(D375&lt;&gt;"",IF(MOD(D375,7)=1,(D374/7)+1,""),""),"")</f>
        <v/>
      </c>
      <c r="D375" s="17" t="str">
        <f>IFERROR(IF(I374&gt;0,D374+1,""),"")</f>
        <v/>
      </c>
      <c r="E375" s="15" t="str">
        <f>IFERROR(IF(I374&gt;0,#REF!*ActivityFactor+IF(WeightGoal="Maintain",0,IF(WeightGoal="Decrease",-500,IF(WeightGoal="Increase",500))),""),"")</f>
        <v/>
      </c>
      <c r="F375" s="15" t="str">
        <f>IFERROR(#REF!*(ActivityFactor),"")</f>
        <v/>
      </c>
      <c r="G375" s="14" t="str">
        <f>IFERROR(IF(WeightGoal="Increase",E375-F375,F375-E375),"")</f>
        <v/>
      </c>
      <c r="H375" s="14" t="str">
        <f>IFERROR(H374-G375,"")</f>
        <v/>
      </c>
      <c r="I375" s="13" t="str">
        <f>IFERROR(IF(Standard,H375/CalsPerPound,H375/CalsPerPound/2.2),"")</f>
        <v/>
      </c>
      <c r="J375" s="12" t="str">
        <f>IFERROR(WeightToLoseGain-I375,"")</f>
        <v/>
      </c>
      <c r="K375" s="11" t="str">
        <f>IFERROR(IF(B374&lt;&gt;"",J375/(WeightToLoseGain),""),"")</f>
        <v/>
      </c>
      <c r="L375" s="16" t="str">
        <f>IFERROR(IF($D375&lt;&gt;"",L374-(G374/CalsPerPound),""),"")</f>
        <v/>
      </c>
    </row>
    <row r="376" spans="2:12" ht="30" hidden="1" customHeight="1" x14ac:dyDescent="0.35">
      <c r="B376" s="18">
        <f>IFERROR(IF(I375&gt;0,B375+1,""),"")</f>
        <v>45094</v>
      </c>
      <c r="C376" s="17" t="str">
        <f>IFERROR(IF(D376&lt;&gt;"",IF(MOD(D376,7)=1,(D375/7)+1,""),""),"")</f>
        <v/>
      </c>
      <c r="D376" s="17" t="str">
        <f>IFERROR(IF(I375&gt;0,D375+1,""),"")</f>
        <v/>
      </c>
      <c r="E376" s="15" t="str">
        <f>IFERROR(IF(I375&gt;0,#REF!*ActivityFactor+IF(WeightGoal="Maintain",0,IF(WeightGoal="Decrease",-500,IF(WeightGoal="Increase",500))),""),"")</f>
        <v/>
      </c>
      <c r="F376" s="15" t="str">
        <f>IFERROR(#REF!*(ActivityFactor),"")</f>
        <v/>
      </c>
      <c r="G376" s="14" t="str">
        <f>IFERROR(IF(WeightGoal="Increase",E376-F376,F376-E376),"")</f>
        <v/>
      </c>
      <c r="H376" s="14" t="str">
        <f>IFERROR(H375-G376,"")</f>
        <v/>
      </c>
      <c r="I376" s="13" t="str">
        <f>IFERROR(IF(Standard,H376/CalsPerPound,H376/CalsPerPound/2.2),"")</f>
        <v/>
      </c>
      <c r="J376" s="12" t="str">
        <f>IFERROR(WeightToLoseGain-I376,"")</f>
        <v/>
      </c>
      <c r="K376" s="11" t="str">
        <f>IFERROR(IF(B375&lt;&gt;"",J376/(WeightToLoseGain),""),"")</f>
        <v/>
      </c>
      <c r="L376" s="16" t="str">
        <f>IFERROR(IF($D376&lt;&gt;"",L375-(G375/CalsPerPound),""),"")</f>
        <v/>
      </c>
    </row>
    <row r="377" spans="2:12" ht="30" hidden="1" customHeight="1" x14ac:dyDescent="0.35">
      <c r="B377" s="18">
        <f>IFERROR(IF(I376&gt;0,B376+1,""),"")</f>
        <v>45095</v>
      </c>
      <c r="C377" s="17" t="str">
        <f>IFERROR(IF(D377&lt;&gt;"",IF(MOD(D377,7)=1,(D376/7)+1,""),""),"")</f>
        <v/>
      </c>
      <c r="D377" s="17" t="str">
        <f>IFERROR(IF(I376&gt;0,D376+1,""),"")</f>
        <v/>
      </c>
      <c r="E377" s="15" t="str">
        <f>IFERROR(IF(I376&gt;0,#REF!*ActivityFactor+IF(WeightGoal="Maintain",0,IF(WeightGoal="Decrease",-500,IF(WeightGoal="Increase",500))),""),"")</f>
        <v/>
      </c>
      <c r="F377" s="15" t="str">
        <f>IFERROR(#REF!*(ActivityFactor),"")</f>
        <v/>
      </c>
      <c r="G377" s="14" t="str">
        <f>IFERROR(IF(WeightGoal="Increase",E377-F377,F377-E377),"")</f>
        <v/>
      </c>
      <c r="H377" s="14" t="str">
        <f>IFERROR(H376-G377,"")</f>
        <v/>
      </c>
      <c r="I377" s="13" t="str">
        <f>IFERROR(IF(Standard,H377/CalsPerPound,H377/CalsPerPound/2.2),"")</f>
        <v/>
      </c>
      <c r="J377" s="12" t="str">
        <f>IFERROR(WeightToLoseGain-I377,"")</f>
        <v/>
      </c>
      <c r="K377" s="11" t="str">
        <f>IFERROR(IF(B376&lt;&gt;"",J377/(WeightToLoseGain),""),"")</f>
        <v/>
      </c>
      <c r="L377" s="16" t="str">
        <f>IFERROR(IF($D377&lt;&gt;"",L376-(G376/CalsPerPound),""),"")</f>
        <v/>
      </c>
    </row>
    <row r="378" spans="2:12" ht="30" hidden="1" customHeight="1" x14ac:dyDescent="0.35">
      <c r="B378" s="18">
        <f>IFERROR(IF(I377&gt;0,B377+1,""),"")</f>
        <v>45096</v>
      </c>
      <c r="C378" s="17" t="str">
        <f>IFERROR(IF(D378&lt;&gt;"",IF(MOD(D378,7)=1,(D377/7)+1,""),""),"")</f>
        <v/>
      </c>
      <c r="D378" s="17" t="str">
        <f>IFERROR(IF(I377&gt;0,D377+1,""),"")</f>
        <v/>
      </c>
      <c r="E378" s="15" t="str">
        <f>IFERROR(IF(I377&gt;0,#REF!*ActivityFactor+IF(WeightGoal="Maintain",0,IF(WeightGoal="Decrease",-500,IF(WeightGoal="Increase",500))),""),"")</f>
        <v/>
      </c>
      <c r="F378" s="15" t="str">
        <f>IFERROR(#REF!*(ActivityFactor),"")</f>
        <v/>
      </c>
      <c r="G378" s="14" t="str">
        <f>IFERROR(IF(WeightGoal="Increase",E378-F378,F378-E378),"")</f>
        <v/>
      </c>
      <c r="H378" s="14" t="str">
        <f>IFERROR(H377-G378,"")</f>
        <v/>
      </c>
      <c r="I378" s="13" t="str">
        <f>IFERROR(IF(Standard,H378/CalsPerPound,H378/CalsPerPound/2.2),"")</f>
        <v/>
      </c>
      <c r="J378" s="12" t="str">
        <f>IFERROR(WeightToLoseGain-I378,"")</f>
        <v/>
      </c>
      <c r="K378" s="11" t="str">
        <f>IFERROR(IF(B377&lt;&gt;"",J378/(WeightToLoseGain),""),"")</f>
        <v/>
      </c>
      <c r="L378" s="16" t="str">
        <f>IFERROR(IF($D378&lt;&gt;"",L377-(G377/CalsPerPound),""),"")</f>
        <v/>
      </c>
    </row>
    <row r="379" spans="2:12" ht="30" hidden="1" customHeight="1" x14ac:dyDescent="0.35">
      <c r="B379" s="18">
        <f>IFERROR(IF(I378&gt;0,B378+1,""),"")</f>
        <v>45097</v>
      </c>
      <c r="C379" s="17" t="str">
        <f>IFERROR(IF(D379&lt;&gt;"",IF(MOD(D379,7)=1,(D378/7)+1,""),""),"")</f>
        <v/>
      </c>
      <c r="D379" s="17" t="str">
        <f>IFERROR(IF(I378&gt;0,D378+1,""),"")</f>
        <v/>
      </c>
      <c r="E379" s="15" t="str">
        <f>IFERROR(IF(I378&gt;0,#REF!*ActivityFactor+IF(WeightGoal="Maintain",0,IF(WeightGoal="Decrease",-500,IF(WeightGoal="Increase",500))),""),"")</f>
        <v/>
      </c>
      <c r="F379" s="15" t="str">
        <f>IFERROR(#REF!*(ActivityFactor),"")</f>
        <v/>
      </c>
      <c r="G379" s="14" t="str">
        <f>IFERROR(IF(WeightGoal="Increase",E379-F379,F379-E379),"")</f>
        <v/>
      </c>
      <c r="H379" s="14" t="str">
        <f>IFERROR(H378-G379,"")</f>
        <v/>
      </c>
      <c r="I379" s="13" t="str">
        <f>IFERROR(IF(Standard,H379/CalsPerPound,H379/CalsPerPound/2.2),"")</f>
        <v/>
      </c>
      <c r="J379" s="12" t="str">
        <f>IFERROR(WeightToLoseGain-I379,"")</f>
        <v/>
      </c>
      <c r="K379" s="11" t="str">
        <f>IFERROR(IF(B378&lt;&gt;"",J379/(WeightToLoseGain),""),"")</f>
        <v/>
      </c>
      <c r="L379" s="16" t="str">
        <f>IFERROR(IF($D379&lt;&gt;"",L378-(G378/CalsPerPound),""),"")</f>
        <v/>
      </c>
    </row>
    <row r="380" spans="2:12" ht="30" hidden="1" customHeight="1" x14ac:dyDescent="0.35">
      <c r="B380" s="18">
        <f>IFERROR(IF(I379&gt;0,B379+1,""),"")</f>
        <v>45098</v>
      </c>
      <c r="C380" s="17" t="str">
        <f>IFERROR(IF(D380&lt;&gt;"",IF(MOD(D380,7)=1,(D379/7)+1,""),""),"")</f>
        <v/>
      </c>
      <c r="D380" s="17" t="str">
        <f>IFERROR(IF(I379&gt;0,D379+1,""),"")</f>
        <v/>
      </c>
      <c r="E380" s="15" t="str">
        <f>IFERROR(IF(I379&gt;0,#REF!*ActivityFactor+IF(WeightGoal="Maintain",0,IF(WeightGoal="Decrease",-500,IF(WeightGoal="Increase",500))),""),"")</f>
        <v/>
      </c>
      <c r="F380" s="15" t="str">
        <f>IFERROR(#REF!*(ActivityFactor),"")</f>
        <v/>
      </c>
      <c r="G380" s="14" t="str">
        <f>IFERROR(IF(WeightGoal="Increase",E380-F380,F380-E380),"")</f>
        <v/>
      </c>
      <c r="H380" s="14" t="str">
        <f>IFERROR(H379-G380,"")</f>
        <v/>
      </c>
      <c r="I380" s="13" t="str">
        <f>IFERROR(IF(Standard,H380/CalsPerPound,H380/CalsPerPound/2.2),"")</f>
        <v/>
      </c>
      <c r="J380" s="12" t="str">
        <f>IFERROR(WeightToLoseGain-I380,"")</f>
        <v/>
      </c>
      <c r="K380" s="11" t="str">
        <f>IFERROR(IF(B379&lt;&gt;"",J380/(WeightToLoseGain),""),"")</f>
        <v/>
      </c>
      <c r="L380" s="16" t="str">
        <f>IFERROR(IF($D380&lt;&gt;"",L379-(G379/CalsPerPound),""),"")</f>
        <v/>
      </c>
    </row>
    <row r="381" spans="2:12" ht="30" hidden="1" customHeight="1" x14ac:dyDescent="0.35">
      <c r="B381" s="18">
        <f>IFERROR(IF(I380&gt;0,B380+1,""),"")</f>
        <v>45099</v>
      </c>
      <c r="C381" s="17" t="str">
        <f>IFERROR(IF(D381&lt;&gt;"",IF(MOD(D381,7)=1,(D380/7)+1,""),""),"")</f>
        <v/>
      </c>
      <c r="D381" s="17" t="str">
        <f>IFERROR(IF(I380&gt;0,D380+1,""),"")</f>
        <v/>
      </c>
      <c r="E381" s="15" t="str">
        <f>IFERROR(IF(I380&gt;0,#REF!*ActivityFactor+IF(WeightGoal="Maintain",0,IF(WeightGoal="Decrease",-500,IF(WeightGoal="Increase",500))),""),"")</f>
        <v/>
      </c>
      <c r="F381" s="15" t="str">
        <f>IFERROR(#REF!*(ActivityFactor),"")</f>
        <v/>
      </c>
      <c r="G381" s="14" t="str">
        <f>IFERROR(IF(WeightGoal="Increase",E381-F381,F381-E381),"")</f>
        <v/>
      </c>
      <c r="H381" s="14" t="str">
        <f>IFERROR(H380-G381,"")</f>
        <v/>
      </c>
      <c r="I381" s="13" t="str">
        <f>IFERROR(IF(Standard,H381/CalsPerPound,H381/CalsPerPound/2.2),"")</f>
        <v/>
      </c>
      <c r="J381" s="12" t="str">
        <f>IFERROR(WeightToLoseGain-I381,"")</f>
        <v/>
      </c>
      <c r="K381" s="11" t="str">
        <f>IFERROR(IF(B380&lt;&gt;"",J381/(WeightToLoseGain),""),"")</f>
        <v/>
      </c>
      <c r="L381" s="16" t="str">
        <f>IFERROR(IF($D381&lt;&gt;"",L380-(G380/CalsPerPound),""),"")</f>
        <v/>
      </c>
    </row>
    <row r="382" spans="2:12" ht="30" hidden="1" customHeight="1" x14ac:dyDescent="0.35">
      <c r="B382" s="18">
        <f>IFERROR(IF(I381&gt;0,B381+1,""),"")</f>
        <v>45100</v>
      </c>
      <c r="C382" s="17" t="str">
        <f>IFERROR(IF(D382&lt;&gt;"",IF(MOD(D382,7)=1,(D381/7)+1,""),""),"")</f>
        <v/>
      </c>
      <c r="D382" s="17" t="str">
        <f>IFERROR(IF(I381&gt;0,D381+1,""),"")</f>
        <v/>
      </c>
      <c r="E382" s="15" t="str">
        <f>IFERROR(IF(I381&gt;0,#REF!*ActivityFactor+IF(WeightGoal="Maintain",0,IF(WeightGoal="Decrease",-500,IF(WeightGoal="Increase",500))),""),"")</f>
        <v/>
      </c>
      <c r="F382" s="15" t="str">
        <f>IFERROR(#REF!*(ActivityFactor),"")</f>
        <v/>
      </c>
      <c r="G382" s="14" t="str">
        <f>IFERROR(IF(WeightGoal="Increase",E382-F382,F382-E382),"")</f>
        <v/>
      </c>
      <c r="H382" s="14" t="str">
        <f>IFERROR(H381-G382,"")</f>
        <v/>
      </c>
      <c r="I382" s="13" t="str">
        <f>IFERROR(IF(Standard,H382/CalsPerPound,H382/CalsPerPound/2.2),"")</f>
        <v/>
      </c>
      <c r="J382" s="12" t="str">
        <f>IFERROR(WeightToLoseGain-I382,"")</f>
        <v/>
      </c>
      <c r="K382" s="11" t="str">
        <f>IFERROR(IF(B381&lt;&gt;"",J382/(WeightToLoseGain),""),"")</f>
        <v/>
      </c>
      <c r="L382" s="16" t="str">
        <f>IFERROR(IF($D382&lt;&gt;"",L381-(G381/CalsPerPound),""),"")</f>
        <v/>
      </c>
    </row>
    <row r="383" spans="2:12" ht="30" hidden="1" customHeight="1" x14ac:dyDescent="0.35">
      <c r="B383" s="18">
        <f>IFERROR(IF(I382&gt;0,B382+1,""),"")</f>
        <v>45101</v>
      </c>
      <c r="C383" s="17" t="str">
        <f>IFERROR(IF(D383&lt;&gt;"",IF(MOD(D383,7)=1,(D382/7)+1,""),""),"")</f>
        <v/>
      </c>
      <c r="D383" s="17" t="str">
        <f>IFERROR(IF(I382&gt;0,D382+1,""),"")</f>
        <v/>
      </c>
      <c r="E383" s="15" t="str">
        <f>IFERROR(IF(I382&gt;0,#REF!*ActivityFactor+IF(WeightGoal="Maintain",0,IF(WeightGoal="Decrease",-500,IF(WeightGoal="Increase",500))),""),"")</f>
        <v/>
      </c>
      <c r="F383" s="15" t="str">
        <f>IFERROR(#REF!*(ActivityFactor),"")</f>
        <v/>
      </c>
      <c r="G383" s="14" t="str">
        <f>IFERROR(IF(WeightGoal="Increase",E383-F383,F383-E383),"")</f>
        <v/>
      </c>
      <c r="H383" s="14" t="str">
        <f>IFERROR(H382-G383,"")</f>
        <v/>
      </c>
      <c r="I383" s="13" t="str">
        <f>IFERROR(IF(Standard,H383/CalsPerPound,H383/CalsPerPound/2.2),"")</f>
        <v/>
      </c>
      <c r="J383" s="12" t="str">
        <f>IFERROR(WeightToLoseGain-I383,"")</f>
        <v/>
      </c>
      <c r="K383" s="11" t="str">
        <f>IFERROR(IF(B382&lt;&gt;"",J383/(WeightToLoseGain),""),"")</f>
        <v/>
      </c>
      <c r="L383" s="16" t="str">
        <f>IFERROR(IF($D383&lt;&gt;"",L382-(G382/CalsPerPound),""),"")</f>
        <v/>
      </c>
    </row>
    <row r="384" spans="2:12" ht="30" hidden="1" customHeight="1" x14ac:dyDescent="0.35">
      <c r="B384" s="18">
        <f>IFERROR(IF(I383&gt;0,B383+1,""),"")</f>
        <v>45102</v>
      </c>
      <c r="C384" s="17" t="str">
        <f>IFERROR(IF(D384&lt;&gt;"",IF(MOD(D384,7)=1,(D383/7)+1,""),""),"")</f>
        <v/>
      </c>
      <c r="D384" s="17" t="str">
        <f>IFERROR(IF(I383&gt;0,D383+1,""),"")</f>
        <v/>
      </c>
      <c r="E384" s="15" t="str">
        <f>IFERROR(IF(I383&gt;0,#REF!*ActivityFactor+IF(WeightGoal="Maintain",0,IF(WeightGoal="Decrease",-500,IF(WeightGoal="Increase",500))),""),"")</f>
        <v/>
      </c>
      <c r="F384" s="15" t="str">
        <f>IFERROR(#REF!*(ActivityFactor),"")</f>
        <v/>
      </c>
      <c r="G384" s="14" t="str">
        <f>IFERROR(IF(WeightGoal="Increase",E384-F384,F384-E384),"")</f>
        <v/>
      </c>
      <c r="H384" s="14" t="str">
        <f>IFERROR(H383-G384,"")</f>
        <v/>
      </c>
      <c r="I384" s="13" t="str">
        <f>IFERROR(IF(Standard,H384/CalsPerPound,H384/CalsPerPound/2.2),"")</f>
        <v/>
      </c>
      <c r="J384" s="12" t="str">
        <f>IFERROR(WeightToLoseGain-I384,"")</f>
        <v/>
      </c>
      <c r="K384" s="11" t="str">
        <f>IFERROR(IF(B383&lt;&gt;"",J384/(WeightToLoseGain),""),"")</f>
        <v/>
      </c>
      <c r="L384" s="16" t="str">
        <f>IFERROR(IF($D384&lt;&gt;"",L383-(G383/CalsPerPound),""),"")</f>
        <v/>
      </c>
    </row>
    <row r="385" spans="2:12" ht="30" hidden="1" customHeight="1" x14ac:dyDescent="0.35">
      <c r="B385" s="18">
        <f>IFERROR(IF(I384&gt;0,B384+1,""),"")</f>
        <v>45103</v>
      </c>
      <c r="C385" s="17" t="str">
        <f>IFERROR(IF(D385&lt;&gt;"",IF(MOD(D385,7)=1,(D384/7)+1,""),""),"")</f>
        <v/>
      </c>
      <c r="D385" s="17" t="str">
        <f>IFERROR(IF(I384&gt;0,D384+1,""),"")</f>
        <v/>
      </c>
      <c r="E385" s="15" t="str">
        <f>IFERROR(IF(I384&gt;0,#REF!*ActivityFactor+IF(WeightGoal="Maintain",0,IF(WeightGoal="Decrease",-500,IF(WeightGoal="Increase",500))),""),"")</f>
        <v/>
      </c>
      <c r="F385" s="15" t="str">
        <f>IFERROR(#REF!*(ActivityFactor),"")</f>
        <v/>
      </c>
      <c r="G385" s="14" t="str">
        <f>IFERROR(IF(WeightGoal="Increase",E385-F385,F385-E385),"")</f>
        <v/>
      </c>
      <c r="H385" s="14" t="str">
        <f>IFERROR(H384-G385,"")</f>
        <v/>
      </c>
      <c r="I385" s="13" t="str">
        <f>IFERROR(IF(Standard,H385/CalsPerPound,H385/CalsPerPound/2.2),"")</f>
        <v/>
      </c>
      <c r="J385" s="12" t="str">
        <f>IFERROR(WeightToLoseGain-I385,"")</f>
        <v/>
      </c>
      <c r="K385" s="11" t="str">
        <f>IFERROR(IF(B384&lt;&gt;"",J385/(WeightToLoseGain),""),"")</f>
        <v/>
      </c>
      <c r="L385" s="16" t="str">
        <f>IFERROR(IF($D385&lt;&gt;"",L384-(G384/CalsPerPound),""),"")</f>
        <v/>
      </c>
    </row>
    <row r="386" spans="2:12" ht="30" hidden="1" customHeight="1" x14ac:dyDescent="0.35">
      <c r="B386" s="18">
        <f>IFERROR(IF(I385&gt;0,B385+1,""),"")</f>
        <v>45104</v>
      </c>
      <c r="C386" s="17" t="str">
        <f>IFERROR(IF(D386&lt;&gt;"",IF(MOD(D386,7)=1,(D385/7)+1,""),""),"")</f>
        <v/>
      </c>
      <c r="D386" s="17" t="str">
        <f>IFERROR(IF(I385&gt;0,D385+1,""),"")</f>
        <v/>
      </c>
      <c r="E386" s="15" t="str">
        <f>IFERROR(IF(I385&gt;0,#REF!*ActivityFactor+IF(WeightGoal="Maintain",0,IF(WeightGoal="Decrease",-500,IF(WeightGoal="Increase",500))),""),"")</f>
        <v/>
      </c>
      <c r="F386" s="15" t="str">
        <f>IFERROR(#REF!*(ActivityFactor),"")</f>
        <v/>
      </c>
      <c r="G386" s="14" t="str">
        <f>IFERROR(IF(WeightGoal="Increase",E386-F386,F386-E386),"")</f>
        <v/>
      </c>
      <c r="H386" s="14" t="str">
        <f>IFERROR(H385-G386,"")</f>
        <v/>
      </c>
      <c r="I386" s="13" t="str">
        <f>IFERROR(IF(Standard,H386/CalsPerPound,H386/CalsPerPound/2.2),"")</f>
        <v/>
      </c>
      <c r="J386" s="12" t="str">
        <f>IFERROR(WeightToLoseGain-I386,"")</f>
        <v/>
      </c>
      <c r="K386" s="11" t="str">
        <f>IFERROR(IF(B385&lt;&gt;"",J386/(WeightToLoseGain),""),"")</f>
        <v/>
      </c>
      <c r="L386" s="16" t="str">
        <f>IFERROR(IF($D386&lt;&gt;"",L385-(G385/CalsPerPound),""),"")</f>
        <v/>
      </c>
    </row>
    <row r="387" spans="2:12" ht="30" hidden="1" customHeight="1" x14ac:dyDescent="0.35">
      <c r="B387" s="18">
        <f>IFERROR(IF(I386&gt;0,B386+1,""),"")</f>
        <v>45105</v>
      </c>
      <c r="C387" s="17" t="str">
        <f>IFERROR(IF(D387&lt;&gt;"",IF(MOD(D387,7)=1,(D386/7)+1,""),""),"")</f>
        <v/>
      </c>
      <c r="D387" s="17" t="str">
        <f>IFERROR(IF(I386&gt;0,D386+1,""),"")</f>
        <v/>
      </c>
      <c r="E387" s="15" t="str">
        <f>IFERROR(IF(I386&gt;0,#REF!*ActivityFactor+IF(WeightGoal="Maintain",0,IF(WeightGoal="Decrease",-500,IF(WeightGoal="Increase",500))),""),"")</f>
        <v/>
      </c>
      <c r="F387" s="15" t="str">
        <f>IFERROR(#REF!*(ActivityFactor),"")</f>
        <v/>
      </c>
      <c r="G387" s="14" t="str">
        <f>IFERROR(IF(WeightGoal="Increase",E387-F387,F387-E387),"")</f>
        <v/>
      </c>
      <c r="H387" s="14" t="str">
        <f>IFERROR(H386-G387,"")</f>
        <v/>
      </c>
      <c r="I387" s="13" t="str">
        <f>IFERROR(IF(Standard,H387/CalsPerPound,H387/CalsPerPound/2.2),"")</f>
        <v/>
      </c>
      <c r="J387" s="12" t="str">
        <f>IFERROR(WeightToLoseGain-I387,"")</f>
        <v/>
      </c>
      <c r="K387" s="11" t="str">
        <f>IFERROR(IF(B386&lt;&gt;"",J387/(WeightToLoseGain),""),"")</f>
        <v/>
      </c>
      <c r="L387" s="16" t="str">
        <f>IFERROR(IF($D387&lt;&gt;"",L386-(G386/CalsPerPound),""),"")</f>
        <v/>
      </c>
    </row>
    <row r="388" spans="2:12" ht="30" hidden="1" customHeight="1" x14ac:dyDescent="0.35">
      <c r="B388" s="18">
        <f>IFERROR(IF(I387&gt;0,B387+1,""),"")</f>
        <v>45106</v>
      </c>
      <c r="C388" s="17" t="str">
        <f>IFERROR(IF(D388&lt;&gt;"",IF(MOD(D388,7)=1,(D387/7)+1,""),""),"")</f>
        <v/>
      </c>
      <c r="D388" s="17" t="str">
        <f>IFERROR(IF(I387&gt;0,D387+1,""),"")</f>
        <v/>
      </c>
      <c r="E388" s="15" t="str">
        <f>IFERROR(IF(I387&gt;0,#REF!*ActivityFactor+IF(WeightGoal="Maintain",0,IF(WeightGoal="Decrease",-500,IF(WeightGoal="Increase",500))),""),"")</f>
        <v/>
      </c>
      <c r="F388" s="15" t="str">
        <f>IFERROR(#REF!*(ActivityFactor),"")</f>
        <v/>
      </c>
      <c r="G388" s="14" t="str">
        <f>IFERROR(IF(WeightGoal="Increase",E388-F388,F388-E388),"")</f>
        <v/>
      </c>
      <c r="H388" s="14" t="str">
        <f>IFERROR(H387-G388,"")</f>
        <v/>
      </c>
      <c r="I388" s="13" t="str">
        <f>IFERROR(IF(Standard,H388/CalsPerPound,H388/CalsPerPound/2.2),"")</f>
        <v/>
      </c>
      <c r="J388" s="12" t="str">
        <f>IFERROR(WeightToLoseGain-I388,"")</f>
        <v/>
      </c>
      <c r="K388" s="11" t="str">
        <f>IFERROR(IF(B387&lt;&gt;"",J388/(WeightToLoseGain),""),"")</f>
        <v/>
      </c>
      <c r="L388" s="16" t="str">
        <f>IFERROR(IF($D388&lt;&gt;"",L387-(G387/CalsPerPound),""),"")</f>
        <v/>
      </c>
    </row>
    <row r="389" spans="2:12" ht="30" hidden="1" customHeight="1" x14ac:dyDescent="0.35">
      <c r="B389" s="18">
        <f>IFERROR(IF(I388&gt;0,B388+1,""),"")</f>
        <v>45107</v>
      </c>
      <c r="C389" s="17" t="str">
        <f>IFERROR(IF(D389&lt;&gt;"",IF(MOD(D389,7)=1,(D388/7)+1,""),""),"")</f>
        <v/>
      </c>
      <c r="D389" s="17" t="str">
        <f>IFERROR(IF(I388&gt;0,D388+1,""),"")</f>
        <v/>
      </c>
      <c r="E389" s="15" t="str">
        <f>IFERROR(IF(I388&gt;0,#REF!*ActivityFactor+IF(WeightGoal="Maintain",0,IF(WeightGoal="Decrease",-500,IF(WeightGoal="Increase",500))),""),"")</f>
        <v/>
      </c>
      <c r="F389" s="15" t="str">
        <f>IFERROR(#REF!*(ActivityFactor),"")</f>
        <v/>
      </c>
      <c r="G389" s="14" t="str">
        <f>IFERROR(IF(WeightGoal="Increase",E389-F389,F389-E389),"")</f>
        <v/>
      </c>
      <c r="H389" s="14" t="str">
        <f>IFERROR(H388-G389,"")</f>
        <v/>
      </c>
      <c r="I389" s="13" t="str">
        <f>IFERROR(IF(Standard,H389/CalsPerPound,H389/CalsPerPound/2.2),"")</f>
        <v/>
      </c>
      <c r="J389" s="12" t="str">
        <f>IFERROR(WeightToLoseGain-I389,"")</f>
        <v/>
      </c>
      <c r="K389" s="11" t="str">
        <f>IFERROR(IF(B388&lt;&gt;"",J389/(WeightToLoseGain),""),"")</f>
        <v/>
      </c>
      <c r="L389" s="16" t="str">
        <f>IFERROR(IF($D389&lt;&gt;"",L388-(G388/CalsPerPound),""),"")</f>
        <v/>
      </c>
    </row>
    <row r="390" spans="2:12" ht="30" hidden="1" customHeight="1" x14ac:dyDescent="0.35">
      <c r="B390" s="18">
        <f>IFERROR(IF(I389&gt;0,B389+1,""),"")</f>
        <v>45108</v>
      </c>
      <c r="C390" s="17" t="str">
        <f>IFERROR(IF(D390&lt;&gt;"",IF(MOD(D390,7)=1,(D389/7)+1,""),""),"")</f>
        <v/>
      </c>
      <c r="D390" s="17" t="str">
        <f>IFERROR(IF(I389&gt;0,D389+1,""),"")</f>
        <v/>
      </c>
      <c r="E390" s="15" t="str">
        <f>IFERROR(IF(I389&gt;0,#REF!*ActivityFactor+IF(WeightGoal="Maintain",0,IF(WeightGoal="Decrease",-500,IF(WeightGoal="Increase",500))),""),"")</f>
        <v/>
      </c>
      <c r="F390" s="15" t="str">
        <f>IFERROR(#REF!*(ActivityFactor),"")</f>
        <v/>
      </c>
      <c r="G390" s="14" t="str">
        <f>IFERROR(IF(WeightGoal="Increase",E390-F390,F390-E390),"")</f>
        <v/>
      </c>
      <c r="H390" s="14" t="str">
        <f>IFERROR(H389-G390,"")</f>
        <v/>
      </c>
      <c r="I390" s="13" t="str">
        <f>IFERROR(IF(Standard,H390/CalsPerPound,H390/CalsPerPound/2.2),"")</f>
        <v/>
      </c>
      <c r="J390" s="12" t="str">
        <f>IFERROR(WeightToLoseGain-I390,"")</f>
        <v/>
      </c>
      <c r="K390" s="11" t="str">
        <f>IFERROR(IF(B389&lt;&gt;"",J390/(WeightToLoseGain),""),"")</f>
        <v/>
      </c>
      <c r="L390" s="16" t="str">
        <f>IFERROR(IF($D390&lt;&gt;"",L389-(G389/CalsPerPound),""),"")</f>
        <v/>
      </c>
    </row>
    <row r="391" spans="2:12" ht="30" hidden="1" customHeight="1" x14ac:dyDescent="0.35">
      <c r="B391" s="18">
        <f>IFERROR(IF(I390&gt;0,B390+1,""),"")</f>
        <v>45109</v>
      </c>
      <c r="C391" s="17" t="str">
        <f>IFERROR(IF(D391&lt;&gt;"",IF(MOD(D391,7)=1,(D390/7)+1,""),""),"")</f>
        <v/>
      </c>
      <c r="D391" s="17" t="str">
        <f>IFERROR(IF(I390&gt;0,D390+1,""),"")</f>
        <v/>
      </c>
      <c r="E391" s="15" t="str">
        <f>IFERROR(IF(I390&gt;0,#REF!*ActivityFactor+IF(WeightGoal="Maintain",0,IF(WeightGoal="Decrease",-500,IF(WeightGoal="Increase",500))),""),"")</f>
        <v/>
      </c>
      <c r="F391" s="15" t="str">
        <f>IFERROR(#REF!*(ActivityFactor),"")</f>
        <v/>
      </c>
      <c r="G391" s="14" t="str">
        <f>IFERROR(IF(WeightGoal="Increase",E391-F391,F391-E391),"")</f>
        <v/>
      </c>
      <c r="H391" s="14" t="str">
        <f>IFERROR(H390-G391,"")</f>
        <v/>
      </c>
      <c r="I391" s="13" t="str">
        <f>IFERROR(IF(Standard,H391/CalsPerPound,H391/CalsPerPound/2.2),"")</f>
        <v/>
      </c>
      <c r="J391" s="12" t="str">
        <f>IFERROR(WeightToLoseGain-I391,"")</f>
        <v/>
      </c>
      <c r="K391" s="11" t="str">
        <f>IFERROR(IF(B390&lt;&gt;"",J391/(WeightToLoseGain),""),"")</f>
        <v/>
      </c>
      <c r="L391" s="16" t="str">
        <f>IFERROR(IF($D391&lt;&gt;"",L390-(G390/CalsPerPound),""),"")</f>
        <v/>
      </c>
    </row>
    <row r="392" spans="2:12" ht="30" hidden="1" customHeight="1" x14ac:dyDescent="0.35">
      <c r="B392" s="18">
        <f>IFERROR(IF(I391&gt;0,B391+1,""),"")</f>
        <v>45110</v>
      </c>
      <c r="C392" s="17" t="str">
        <f>IFERROR(IF(D392&lt;&gt;"",IF(MOD(D392,7)=1,(D391/7)+1,""),""),"")</f>
        <v/>
      </c>
      <c r="D392" s="17" t="str">
        <f>IFERROR(IF(I391&gt;0,D391+1,""),"")</f>
        <v/>
      </c>
      <c r="E392" s="15" t="str">
        <f>IFERROR(IF(I391&gt;0,#REF!*ActivityFactor+IF(WeightGoal="Maintain",0,IF(WeightGoal="Decrease",-500,IF(WeightGoal="Increase",500))),""),"")</f>
        <v/>
      </c>
      <c r="F392" s="15" t="str">
        <f>IFERROR(#REF!*(ActivityFactor),"")</f>
        <v/>
      </c>
      <c r="G392" s="14" t="str">
        <f>IFERROR(IF(WeightGoal="Increase",E392-F392,F392-E392),"")</f>
        <v/>
      </c>
      <c r="H392" s="14" t="str">
        <f>IFERROR(H391-G392,"")</f>
        <v/>
      </c>
      <c r="I392" s="13" t="str">
        <f>IFERROR(IF(Standard,H392/CalsPerPound,H392/CalsPerPound/2.2),"")</f>
        <v/>
      </c>
      <c r="J392" s="12" t="str">
        <f>IFERROR(WeightToLoseGain-I392,"")</f>
        <v/>
      </c>
      <c r="K392" s="11" t="str">
        <f>IFERROR(IF(B391&lt;&gt;"",J392/(WeightToLoseGain),""),"")</f>
        <v/>
      </c>
      <c r="L392" s="16" t="str">
        <f>IFERROR(IF($D392&lt;&gt;"",L391-(G391/CalsPerPound),""),"")</f>
        <v/>
      </c>
    </row>
    <row r="393" spans="2:12" ht="30" hidden="1" customHeight="1" x14ac:dyDescent="0.35">
      <c r="B393" s="18">
        <f>IFERROR(IF(I392&gt;0,B392+1,""),"")</f>
        <v>45111</v>
      </c>
      <c r="C393" s="17" t="str">
        <f>IFERROR(IF(D393&lt;&gt;"",IF(MOD(D393,7)=1,(D392/7)+1,""),""),"")</f>
        <v/>
      </c>
      <c r="D393" s="17" t="str">
        <f>IFERROR(IF(I392&gt;0,D392+1,""),"")</f>
        <v/>
      </c>
      <c r="E393" s="15" t="str">
        <f>IFERROR(IF(I392&gt;0,#REF!*ActivityFactor+IF(WeightGoal="Maintain",0,IF(WeightGoal="Decrease",-500,IF(WeightGoal="Increase",500))),""),"")</f>
        <v/>
      </c>
      <c r="F393" s="15" t="str">
        <f>IFERROR(#REF!*(ActivityFactor),"")</f>
        <v/>
      </c>
      <c r="G393" s="14" t="str">
        <f>IFERROR(IF(WeightGoal="Increase",E393-F393,F393-E393),"")</f>
        <v/>
      </c>
      <c r="H393" s="14" t="str">
        <f>IFERROR(H392-G393,"")</f>
        <v/>
      </c>
      <c r="I393" s="13" t="str">
        <f>IFERROR(IF(Standard,H393/CalsPerPound,H393/CalsPerPound/2.2),"")</f>
        <v/>
      </c>
      <c r="J393" s="12" t="str">
        <f>IFERROR(WeightToLoseGain-I393,"")</f>
        <v/>
      </c>
      <c r="K393" s="11" t="str">
        <f>IFERROR(IF(B392&lt;&gt;"",J393/(WeightToLoseGain),""),"")</f>
        <v/>
      </c>
      <c r="L393" s="16" t="str">
        <f>IFERROR(IF($D393&lt;&gt;"",L392-(G392/CalsPerPound),""),"")</f>
        <v/>
      </c>
    </row>
    <row r="394" spans="2:12" ht="30" hidden="1" customHeight="1" x14ac:dyDescent="0.35">
      <c r="B394" s="18">
        <f>IFERROR(IF(I393&gt;0,B393+1,""),"")</f>
        <v>45112</v>
      </c>
      <c r="C394" s="17" t="str">
        <f>IFERROR(IF(D394&lt;&gt;"",IF(MOD(D394,7)=1,(D393/7)+1,""),""),"")</f>
        <v/>
      </c>
      <c r="D394" s="17" t="str">
        <f>IFERROR(IF(I393&gt;0,D393+1,""),"")</f>
        <v/>
      </c>
      <c r="E394" s="15" t="str">
        <f>IFERROR(IF(I393&gt;0,#REF!*ActivityFactor+IF(WeightGoal="Maintain",0,IF(WeightGoal="Decrease",-500,IF(WeightGoal="Increase",500))),""),"")</f>
        <v/>
      </c>
      <c r="F394" s="15" t="str">
        <f>IFERROR(#REF!*(ActivityFactor),"")</f>
        <v/>
      </c>
      <c r="G394" s="14" t="str">
        <f>IFERROR(IF(WeightGoal="Increase",E394-F394,F394-E394),"")</f>
        <v/>
      </c>
      <c r="H394" s="14" t="str">
        <f>IFERROR(H393-G394,"")</f>
        <v/>
      </c>
      <c r="I394" s="13" t="str">
        <f>IFERROR(IF(Standard,H394/CalsPerPound,H394/CalsPerPound/2.2),"")</f>
        <v/>
      </c>
      <c r="J394" s="12" t="str">
        <f>IFERROR(WeightToLoseGain-I394,"")</f>
        <v/>
      </c>
      <c r="K394" s="11" t="str">
        <f>IFERROR(IF(B393&lt;&gt;"",J394/(WeightToLoseGain),""),"")</f>
        <v/>
      </c>
      <c r="L394" s="16" t="str">
        <f>IFERROR(IF($D394&lt;&gt;"",L393-(G393/CalsPerPound),""),"")</f>
        <v/>
      </c>
    </row>
    <row r="395" spans="2:12" ht="30" hidden="1" customHeight="1" x14ac:dyDescent="0.35">
      <c r="B395" s="18">
        <f>IFERROR(IF(I394&gt;0,B394+1,""),"")</f>
        <v>45113</v>
      </c>
      <c r="C395" s="17" t="str">
        <f>IFERROR(IF(D395&lt;&gt;"",IF(MOD(D395,7)=1,(D394/7)+1,""),""),"")</f>
        <v/>
      </c>
      <c r="D395" s="17" t="str">
        <f>IFERROR(IF(I394&gt;0,D394+1,""),"")</f>
        <v/>
      </c>
      <c r="E395" s="15" t="str">
        <f>IFERROR(IF(I394&gt;0,#REF!*ActivityFactor+IF(WeightGoal="Maintain",0,IF(WeightGoal="Decrease",-500,IF(WeightGoal="Increase",500))),""),"")</f>
        <v/>
      </c>
      <c r="F395" s="15" t="str">
        <f>IFERROR(#REF!*(ActivityFactor),"")</f>
        <v/>
      </c>
      <c r="G395" s="14" t="str">
        <f>IFERROR(IF(WeightGoal="Increase",E395-F395,F395-E395),"")</f>
        <v/>
      </c>
      <c r="H395" s="14" t="str">
        <f>IFERROR(H394-G395,"")</f>
        <v/>
      </c>
      <c r="I395" s="13" t="str">
        <f>IFERROR(IF(Standard,H395/CalsPerPound,H395/CalsPerPound/2.2),"")</f>
        <v/>
      </c>
      <c r="J395" s="12" t="str">
        <f>IFERROR(WeightToLoseGain-I395,"")</f>
        <v/>
      </c>
      <c r="K395" s="11" t="str">
        <f>IFERROR(IF(B394&lt;&gt;"",J395/(WeightToLoseGain),""),"")</f>
        <v/>
      </c>
      <c r="L395" s="16" t="str">
        <f>IFERROR(IF($D395&lt;&gt;"",L394-(G394/CalsPerPound),""),"")</f>
        <v/>
      </c>
    </row>
    <row r="396" spans="2:12" ht="30" hidden="1" customHeight="1" x14ac:dyDescent="0.35">
      <c r="B396" s="18">
        <f>IFERROR(IF(I395&gt;0,B395+1,""),"")</f>
        <v>45114</v>
      </c>
      <c r="C396" s="17" t="str">
        <f>IFERROR(IF(D396&lt;&gt;"",IF(MOD(D396,7)=1,(D395/7)+1,""),""),"")</f>
        <v/>
      </c>
      <c r="D396" s="17" t="str">
        <f>IFERROR(IF(I395&gt;0,D395+1,""),"")</f>
        <v/>
      </c>
      <c r="E396" s="15" t="str">
        <f>IFERROR(IF(I395&gt;0,#REF!*ActivityFactor+IF(WeightGoal="Maintain",0,IF(WeightGoal="Decrease",-500,IF(WeightGoal="Increase",500))),""),"")</f>
        <v/>
      </c>
      <c r="F396" s="15" t="str">
        <f>IFERROR(#REF!*(ActivityFactor),"")</f>
        <v/>
      </c>
      <c r="G396" s="14" t="str">
        <f>IFERROR(IF(WeightGoal="Increase",E396-F396,F396-E396),"")</f>
        <v/>
      </c>
      <c r="H396" s="14" t="str">
        <f>IFERROR(H395-G396,"")</f>
        <v/>
      </c>
      <c r="I396" s="13" t="str">
        <f>IFERROR(IF(Standard,H396/CalsPerPound,H396/CalsPerPound/2.2),"")</f>
        <v/>
      </c>
      <c r="J396" s="12" t="str">
        <f>IFERROR(WeightToLoseGain-I396,"")</f>
        <v/>
      </c>
      <c r="K396" s="11" t="str">
        <f>IFERROR(IF(B395&lt;&gt;"",J396/(WeightToLoseGain),""),"")</f>
        <v/>
      </c>
      <c r="L396" s="16" t="str">
        <f>IFERROR(IF($D396&lt;&gt;"",L395-(G395/CalsPerPound),""),"")</f>
        <v/>
      </c>
    </row>
    <row r="397" spans="2:12" ht="30" hidden="1" customHeight="1" x14ac:dyDescent="0.35">
      <c r="B397" s="18">
        <f>IFERROR(IF(I396&gt;0,B396+1,""),"")</f>
        <v>45115</v>
      </c>
      <c r="C397" s="17" t="str">
        <f>IFERROR(IF(D397&lt;&gt;"",IF(MOD(D397,7)=1,(D396/7)+1,""),""),"")</f>
        <v/>
      </c>
      <c r="D397" s="17" t="str">
        <f>IFERROR(IF(I396&gt;0,D396+1,""),"")</f>
        <v/>
      </c>
      <c r="E397" s="15" t="str">
        <f>IFERROR(IF(I396&gt;0,#REF!*ActivityFactor+IF(WeightGoal="Maintain",0,IF(WeightGoal="Decrease",-500,IF(WeightGoal="Increase",500))),""),"")</f>
        <v/>
      </c>
      <c r="F397" s="15" t="str">
        <f>IFERROR(#REF!*(ActivityFactor),"")</f>
        <v/>
      </c>
      <c r="G397" s="14" t="str">
        <f>IFERROR(IF(WeightGoal="Increase",E397-F397,F397-E397),"")</f>
        <v/>
      </c>
      <c r="H397" s="14" t="str">
        <f>IFERROR(H396-G397,"")</f>
        <v/>
      </c>
      <c r="I397" s="13" t="str">
        <f>IFERROR(IF(Standard,H397/CalsPerPound,H397/CalsPerPound/2.2),"")</f>
        <v/>
      </c>
      <c r="J397" s="12" t="str">
        <f>IFERROR(WeightToLoseGain-I397,"")</f>
        <v/>
      </c>
      <c r="K397" s="11" t="str">
        <f>IFERROR(IF(B396&lt;&gt;"",J397/(WeightToLoseGain),""),"")</f>
        <v/>
      </c>
      <c r="L397" s="16" t="str">
        <f>IFERROR(IF($D397&lt;&gt;"",L396-(G396/CalsPerPound),""),"")</f>
        <v/>
      </c>
    </row>
    <row r="398" spans="2:12" ht="30" hidden="1" customHeight="1" x14ac:dyDescent="0.35">
      <c r="B398" s="18">
        <f>IFERROR(IF(I397&gt;0,B397+1,""),"")</f>
        <v>45116</v>
      </c>
      <c r="C398" s="17" t="str">
        <f>IFERROR(IF(D398&lt;&gt;"",IF(MOD(D398,7)=1,(D397/7)+1,""),""),"")</f>
        <v/>
      </c>
      <c r="D398" s="17" t="str">
        <f>IFERROR(IF(I397&gt;0,D397+1,""),"")</f>
        <v/>
      </c>
      <c r="E398" s="15" t="str">
        <f>IFERROR(IF(I397&gt;0,#REF!*ActivityFactor+IF(WeightGoal="Maintain",0,IF(WeightGoal="Decrease",-500,IF(WeightGoal="Increase",500))),""),"")</f>
        <v/>
      </c>
      <c r="F398" s="15" t="str">
        <f>IFERROR(#REF!*(ActivityFactor),"")</f>
        <v/>
      </c>
      <c r="G398" s="14" t="str">
        <f>IFERROR(IF(WeightGoal="Increase",E398-F398,F398-E398),"")</f>
        <v/>
      </c>
      <c r="H398" s="14" t="str">
        <f>IFERROR(H397-G398,"")</f>
        <v/>
      </c>
      <c r="I398" s="13" t="str">
        <f>IFERROR(IF(Standard,H398/CalsPerPound,H398/CalsPerPound/2.2),"")</f>
        <v/>
      </c>
      <c r="J398" s="12" t="str">
        <f>IFERROR(WeightToLoseGain-I398,"")</f>
        <v/>
      </c>
      <c r="K398" s="11" t="str">
        <f>IFERROR(IF(B397&lt;&gt;"",J398/(WeightToLoseGain),""),"")</f>
        <v/>
      </c>
      <c r="L398" s="16" t="str">
        <f>IFERROR(IF($D398&lt;&gt;"",L397-(G397/CalsPerPound),""),"")</f>
        <v/>
      </c>
    </row>
    <row r="399" spans="2:12" ht="30" hidden="1" customHeight="1" x14ac:dyDescent="0.35">
      <c r="B399" s="18">
        <f>IFERROR(IF(I398&gt;0,B398+1,""),"")</f>
        <v>45117</v>
      </c>
      <c r="C399" s="17" t="str">
        <f>IFERROR(IF(D399&lt;&gt;"",IF(MOD(D399,7)=1,(D398/7)+1,""),""),"")</f>
        <v/>
      </c>
      <c r="D399" s="17" t="str">
        <f>IFERROR(IF(I398&gt;0,D398+1,""),"")</f>
        <v/>
      </c>
      <c r="E399" s="15" t="str">
        <f>IFERROR(IF(I398&gt;0,#REF!*ActivityFactor+IF(WeightGoal="Maintain",0,IF(WeightGoal="Decrease",-500,IF(WeightGoal="Increase",500))),""),"")</f>
        <v/>
      </c>
      <c r="F399" s="15" t="str">
        <f>IFERROR(#REF!*(ActivityFactor),"")</f>
        <v/>
      </c>
      <c r="G399" s="14" t="str">
        <f>IFERROR(IF(WeightGoal="Increase",E399-F399,F399-E399),"")</f>
        <v/>
      </c>
      <c r="H399" s="14" t="str">
        <f>IFERROR(H398-G399,"")</f>
        <v/>
      </c>
      <c r="I399" s="13" t="str">
        <f>IFERROR(IF(Standard,H399/CalsPerPound,H399/CalsPerPound/2.2),"")</f>
        <v/>
      </c>
      <c r="J399" s="12" t="str">
        <f>IFERROR(WeightToLoseGain-I399,"")</f>
        <v/>
      </c>
      <c r="K399" s="11" t="str">
        <f>IFERROR(IF(B398&lt;&gt;"",J399/(WeightToLoseGain),""),"")</f>
        <v/>
      </c>
      <c r="L399" s="16" t="str">
        <f>IFERROR(IF($D399&lt;&gt;"",L398-(G398/CalsPerPound),""),"")</f>
        <v/>
      </c>
    </row>
    <row r="400" spans="2:12" ht="30" hidden="1" customHeight="1" x14ac:dyDescent="0.35">
      <c r="B400" s="18">
        <f>IFERROR(IF(I399&gt;0,B399+1,""),"")</f>
        <v>45118</v>
      </c>
      <c r="C400" s="17" t="str">
        <f>IFERROR(IF(D400&lt;&gt;"",IF(MOD(D400,7)=1,(D399/7)+1,""),""),"")</f>
        <v/>
      </c>
      <c r="D400" s="17" t="str">
        <f>IFERROR(IF(I399&gt;0,D399+1,""),"")</f>
        <v/>
      </c>
      <c r="E400" s="15" t="str">
        <f>IFERROR(IF(I399&gt;0,#REF!*ActivityFactor+IF(WeightGoal="Maintain",0,IF(WeightGoal="Decrease",-500,IF(WeightGoal="Increase",500))),""),"")</f>
        <v/>
      </c>
      <c r="F400" s="15" t="str">
        <f>IFERROR(#REF!*(ActivityFactor),"")</f>
        <v/>
      </c>
      <c r="G400" s="14" t="str">
        <f>IFERROR(IF(WeightGoal="Increase",E400-F400,F400-E400),"")</f>
        <v/>
      </c>
      <c r="H400" s="14" t="str">
        <f>IFERROR(H399-G400,"")</f>
        <v/>
      </c>
      <c r="I400" s="13" t="str">
        <f>IFERROR(IF(Standard,H400/CalsPerPound,H400/CalsPerPound/2.2),"")</f>
        <v/>
      </c>
      <c r="J400" s="12" t="str">
        <f>IFERROR(WeightToLoseGain-I400,"")</f>
        <v/>
      </c>
      <c r="K400" s="11" t="str">
        <f>IFERROR(IF(B399&lt;&gt;"",J400/(WeightToLoseGain),""),"")</f>
        <v/>
      </c>
      <c r="L400" s="16" t="str">
        <f>IFERROR(IF($D400&lt;&gt;"",L399-(G399/CalsPerPound),""),"")</f>
        <v/>
      </c>
    </row>
    <row r="401" spans="2:12" ht="30" hidden="1" customHeight="1" x14ac:dyDescent="0.35">
      <c r="B401" s="18">
        <f>IFERROR(IF(I400&gt;0,B400+1,""),"")</f>
        <v>45119</v>
      </c>
      <c r="C401" s="17" t="str">
        <f>IFERROR(IF(D401&lt;&gt;"",IF(MOD(D401,7)=1,(D400/7)+1,""),""),"")</f>
        <v/>
      </c>
      <c r="D401" s="17" t="str">
        <f>IFERROR(IF(I400&gt;0,D400+1,""),"")</f>
        <v/>
      </c>
      <c r="E401" s="15" t="str">
        <f>IFERROR(IF(I400&gt;0,#REF!*ActivityFactor+IF(WeightGoal="Maintain",0,IF(WeightGoal="Decrease",-500,IF(WeightGoal="Increase",500))),""),"")</f>
        <v/>
      </c>
      <c r="F401" s="15" t="str">
        <f>IFERROR(#REF!*(ActivityFactor),"")</f>
        <v/>
      </c>
      <c r="G401" s="14" t="str">
        <f>IFERROR(IF(WeightGoal="Increase",E401-F401,F401-E401),"")</f>
        <v/>
      </c>
      <c r="H401" s="14" t="str">
        <f>IFERROR(H400-G401,"")</f>
        <v/>
      </c>
      <c r="I401" s="13" t="str">
        <f>IFERROR(IF(Standard,H401/CalsPerPound,H401/CalsPerPound/2.2),"")</f>
        <v/>
      </c>
      <c r="J401" s="12" t="str">
        <f>IFERROR(WeightToLoseGain-I401,"")</f>
        <v/>
      </c>
      <c r="K401" s="11" t="str">
        <f>IFERROR(IF(B400&lt;&gt;"",J401/(WeightToLoseGain),""),"")</f>
        <v/>
      </c>
      <c r="L401" s="16" t="str">
        <f>IFERROR(IF($D401&lt;&gt;"",L400-(G400/CalsPerPound),""),"")</f>
        <v/>
      </c>
    </row>
    <row r="402" spans="2:12" ht="30" hidden="1" customHeight="1" x14ac:dyDescent="0.35">
      <c r="B402" s="18">
        <f>IFERROR(IF(I401&gt;0,B401+1,""),"")</f>
        <v>45120</v>
      </c>
      <c r="C402" s="17" t="str">
        <f>IFERROR(IF(D402&lt;&gt;"",IF(MOD(D402,7)=1,(D401/7)+1,""),""),"")</f>
        <v/>
      </c>
      <c r="D402" s="17" t="str">
        <f>IFERROR(IF(I401&gt;0,D401+1,""),"")</f>
        <v/>
      </c>
      <c r="E402" s="15" t="str">
        <f>IFERROR(IF(I401&gt;0,#REF!*ActivityFactor+IF(WeightGoal="Maintain",0,IF(WeightGoal="Decrease",-500,IF(WeightGoal="Increase",500))),""),"")</f>
        <v/>
      </c>
      <c r="F402" s="15" t="str">
        <f>IFERROR(#REF!*(ActivityFactor),"")</f>
        <v/>
      </c>
      <c r="G402" s="14" t="str">
        <f>IFERROR(IF(WeightGoal="Increase",E402-F402,F402-E402),"")</f>
        <v/>
      </c>
      <c r="H402" s="14" t="str">
        <f>IFERROR(H401-G402,"")</f>
        <v/>
      </c>
      <c r="I402" s="13" t="str">
        <f>IFERROR(IF(Standard,H402/CalsPerPound,H402/CalsPerPound/2.2),"")</f>
        <v/>
      </c>
      <c r="J402" s="12" t="str">
        <f>IFERROR(WeightToLoseGain-I402,"")</f>
        <v/>
      </c>
      <c r="K402" s="11" t="str">
        <f>IFERROR(IF(B401&lt;&gt;"",J402/(WeightToLoseGain),""),"")</f>
        <v/>
      </c>
      <c r="L402" s="16" t="str">
        <f>IFERROR(IF($D402&lt;&gt;"",L401-(G401/CalsPerPound),""),"")</f>
        <v/>
      </c>
    </row>
    <row r="403" spans="2:12" ht="30" hidden="1" customHeight="1" x14ac:dyDescent="0.35">
      <c r="B403" s="18">
        <f>IFERROR(IF(I402&gt;0,B402+1,""),"")</f>
        <v>45121</v>
      </c>
      <c r="C403" s="17" t="str">
        <f>IFERROR(IF(D403&lt;&gt;"",IF(MOD(D403,7)=1,(D402/7)+1,""),""),"")</f>
        <v/>
      </c>
      <c r="D403" s="17" t="str">
        <f>IFERROR(IF(I402&gt;0,D402+1,""),"")</f>
        <v/>
      </c>
      <c r="E403" s="15" t="str">
        <f>IFERROR(IF(I402&gt;0,#REF!*ActivityFactor+IF(WeightGoal="Maintain",0,IF(WeightGoal="Decrease",-500,IF(WeightGoal="Increase",500))),""),"")</f>
        <v/>
      </c>
      <c r="F403" s="15" t="str">
        <f>IFERROR(#REF!*(ActivityFactor),"")</f>
        <v/>
      </c>
      <c r="G403" s="14" t="str">
        <f>IFERROR(IF(WeightGoal="Increase",E403-F403,F403-E403),"")</f>
        <v/>
      </c>
      <c r="H403" s="14" t="str">
        <f>IFERROR(H402-G403,"")</f>
        <v/>
      </c>
      <c r="I403" s="13" t="str">
        <f>IFERROR(IF(Standard,H403/CalsPerPound,H403/CalsPerPound/2.2),"")</f>
        <v/>
      </c>
      <c r="J403" s="12" t="str">
        <f>IFERROR(WeightToLoseGain-I403,"")</f>
        <v/>
      </c>
      <c r="K403" s="11" t="str">
        <f>IFERROR(IF(B402&lt;&gt;"",J403/(WeightToLoseGain),""),"")</f>
        <v/>
      </c>
      <c r="L403" s="16" t="str">
        <f>IFERROR(IF($D403&lt;&gt;"",L402-(G402/CalsPerPound),""),"")</f>
        <v/>
      </c>
    </row>
    <row r="404" spans="2:12" ht="30" hidden="1" customHeight="1" x14ac:dyDescent="0.35">
      <c r="B404" s="18">
        <f>IFERROR(IF(I403&gt;0,B403+1,""),"")</f>
        <v>45122</v>
      </c>
      <c r="C404" s="17" t="str">
        <f>IFERROR(IF(D404&lt;&gt;"",IF(MOD(D404,7)=1,(D403/7)+1,""),""),"")</f>
        <v/>
      </c>
      <c r="D404" s="17" t="str">
        <f>IFERROR(IF(I403&gt;0,D403+1,""),"")</f>
        <v/>
      </c>
      <c r="E404" s="15" t="str">
        <f>IFERROR(IF(I403&gt;0,#REF!*ActivityFactor+IF(WeightGoal="Maintain",0,IF(WeightGoal="Decrease",-500,IF(WeightGoal="Increase",500))),""),"")</f>
        <v/>
      </c>
      <c r="F404" s="15" t="str">
        <f>IFERROR(#REF!*(ActivityFactor),"")</f>
        <v/>
      </c>
      <c r="G404" s="14" t="str">
        <f>IFERROR(IF(WeightGoal="Increase",E404-F404,F404-E404),"")</f>
        <v/>
      </c>
      <c r="H404" s="14" t="str">
        <f>IFERROR(H403-G404,"")</f>
        <v/>
      </c>
      <c r="I404" s="13" t="str">
        <f>IFERROR(IF(Standard,H404/CalsPerPound,H404/CalsPerPound/2.2),"")</f>
        <v/>
      </c>
      <c r="J404" s="12" t="str">
        <f>IFERROR(WeightToLoseGain-I404,"")</f>
        <v/>
      </c>
      <c r="K404" s="11" t="str">
        <f>IFERROR(IF(B403&lt;&gt;"",J404/(WeightToLoseGain),""),"")</f>
        <v/>
      </c>
      <c r="L404" s="16" t="str">
        <f>IFERROR(IF($D404&lt;&gt;"",L403-(G403/CalsPerPound),""),"")</f>
        <v/>
      </c>
    </row>
    <row r="405" spans="2:12" ht="30" hidden="1" customHeight="1" x14ac:dyDescent="0.35">
      <c r="B405" s="18">
        <f>IFERROR(IF(I404&gt;0,B404+1,""),"")</f>
        <v>45123</v>
      </c>
      <c r="C405" s="17" t="str">
        <f>IFERROR(IF(D405&lt;&gt;"",IF(MOD(D405,7)=1,(D404/7)+1,""),""),"")</f>
        <v/>
      </c>
      <c r="D405" s="17" t="str">
        <f>IFERROR(IF(I404&gt;0,D404+1,""),"")</f>
        <v/>
      </c>
      <c r="E405" s="15" t="str">
        <f>IFERROR(IF(I404&gt;0,#REF!*ActivityFactor+IF(WeightGoal="Maintain",0,IF(WeightGoal="Decrease",-500,IF(WeightGoal="Increase",500))),""),"")</f>
        <v/>
      </c>
      <c r="F405" s="15" t="str">
        <f>IFERROR(#REF!*(ActivityFactor),"")</f>
        <v/>
      </c>
      <c r="G405" s="14" t="str">
        <f>IFERROR(IF(WeightGoal="Increase",E405-F405,F405-E405),"")</f>
        <v/>
      </c>
      <c r="H405" s="14" t="str">
        <f>IFERROR(H404-G405,"")</f>
        <v/>
      </c>
      <c r="I405" s="13" t="str">
        <f>IFERROR(IF(Standard,H405/CalsPerPound,H405/CalsPerPound/2.2),"")</f>
        <v/>
      </c>
      <c r="J405" s="12" t="str">
        <f>IFERROR(WeightToLoseGain-I405,"")</f>
        <v/>
      </c>
      <c r="K405" s="11" t="str">
        <f>IFERROR(IF(B404&lt;&gt;"",J405/(WeightToLoseGain),""),"")</f>
        <v/>
      </c>
      <c r="L405" s="16" t="str">
        <f>IFERROR(IF($D405&lt;&gt;"",L404-(G404/CalsPerPound),""),"")</f>
        <v/>
      </c>
    </row>
    <row r="406" spans="2:12" ht="30" hidden="1" customHeight="1" x14ac:dyDescent="0.35">
      <c r="B406" s="18">
        <f>IFERROR(IF(I405&gt;0,B405+1,""),"")</f>
        <v>45124</v>
      </c>
      <c r="C406" s="17" t="str">
        <f>IFERROR(IF(D406&lt;&gt;"",IF(MOD(D406,7)=1,(D405/7)+1,""),""),"")</f>
        <v/>
      </c>
      <c r="D406" s="17" t="str">
        <f>IFERROR(IF(I405&gt;0,D405+1,""),"")</f>
        <v/>
      </c>
      <c r="E406" s="15" t="str">
        <f>IFERROR(IF(I405&gt;0,#REF!*ActivityFactor+IF(WeightGoal="Maintain",0,IF(WeightGoal="Decrease",-500,IF(WeightGoal="Increase",500))),""),"")</f>
        <v/>
      </c>
      <c r="F406" s="15" t="str">
        <f>IFERROR(#REF!*(ActivityFactor),"")</f>
        <v/>
      </c>
      <c r="G406" s="14" t="str">
        <f>IFERROR(IF(WeightGoal="Increase",E406-F406,F406-E406),"")</f>
        <v/>
      </c>
      <c r="H406" s="14" t="str">
        <f>IFERROR(H405-G406,"")</f>
        <v/>
      </c>
      <c r="I406" s="13" t="str">
        <f>IFERROR(IF(Standard,H406/CalsPerPound,H406/CalsPerPound/2.2),"")</f>
        <v/>
      </c>
      <c r="J406" s="12" t="str">
        <f>IFERROR(WeightToLoseGain-I406,"")</f>
        <v/>
      </c>
      <c r="K406" s="11" t="str">
        <f>IFERROR(IF(B405&lt;&gt;"",J406/(WeightToLoseGain),""),"")</f>
        <v/>
      </c>
      <c r="L406" s="16" t="str">
        <f>IFERROR(IF($D406&lt;&gt;"",L405-(G405/CalsPerPound),""),"")</f>
        <v/>
      </c>
    </row>
    <row r="407" spans="2:12" ht="30" hidden="1" customHeight="1" x14ac:dyDescent="0.35">
      <c r="B407" s="18">
        <f>IFERROR(IF(I406&gt;0,B406+1,""),"")</f>
        <v>45125</v>
      </c>
      <c r="C407" s="17" t="str">
        <f>IFERROR(IF(D407&lt;&gt;"",IF(MOD(D407,7)=1,(D406/7)+1,""),""),"")</f>
        <v/>
      </c>
      <c r="D407" s="17" t="str">
        <f>IFERROR(IF(I406&gt;0,D406+1,""),"")</f>
        <v/>
      </c>
      <c r="E407" s="15" t="str">
        <f>IFERROR(IF(I406&gt;0,#REF!*ActivityFactor+IF(WeightGoal="Maintain",0,IF(WeightGoal="Decrease",-500,IF(WeightGoal="Increase",500))),""),"")</f>
        <v/>
      </c>
      <c r="F407" s="15" t="str">
        <f>IFERROR(#REF!*(ActivityFactor),"")</f>
        <v/>
      </c>
      <c r="G407" s="14" t="str">
        <f>IFERROR(IF(WeightGoal="Increase",E407-F407,F407-E407),"")</f>
        <v/>
      </c>
      <c r="H407" s="14" t="str">
        <f>IFERROR(H406-G407,"")</f>
        <v/>
      </c>
      <c r="I407" s="13" t="str">
        <f>IFERROR(IF(Standard,H407/CalsPerPound,H407/CalsPerPound/2.2),"")</f>
        <v/>
      </c>
      <c r="J407" s="12" t="str">
        <f>IFERROR(WeightToLoseGain-I407,"")</f>
        <v/>
      </c>
      <c r="K407" s="11" t="str">
        <f>IFERROR(IF(B406&lt;&gt;"",J407/(WeightToLoseGain),""),"")</f>
        <v/>
      </c>
      <c r="L407" s="16" t="str">
        <f>IFERROR(IF($D407&lt;&gt;"",L406-(G406/CalsPerPound),""),"")</f>
        <v/>
      </c>
    </row>
    <row r="408" spans="2:12" ht="30" hidden="1" customHeight="1" x14ac:dyDescent="0.35">
      <c r="B408" s="18">
        <f>IFERROR(IF(I407&gt;0,B407+1,""),"")</f>
        <v>45126</v>
      </c>
      <c r="C408" s="17" t="str">
        <f>IFERROR(IF(D408&lt;&gt;"",IF(MOD(D408,7)=1,(D407/7)+1,""),""),"")</f>
        <v/>
      </c>
      <c r="D408" s="17" t="str">
        <f>IFERROR(IF(I407&gt;0,D407+1,""),"")</f>
        <v/>
      </c>
      <c r="E408" s="15" t="str">
        <f>IFERROR(IF(I407&gt;0,#REF!*ActivityFactor+IF(WeightGoal="Maintain",0,IF(WeightGoal="Decrease",-500,IF(WeightGoal="Increase",500))),""),"")</f>
        <v/>
      </c>
      <c r="F408" s="15" t="str">
        <f>IFERROR(#REF!*(ActivityFactor),"")</f>
        <v/>
      </c>
      <c r="G408" s="14" t="str">
        <f>IFERROR(IF(WeightGoal="Increase",E408-F408,F408-E408),"")</f>
        <v/>
      </c>
      <c r="H408" s="14" t="str">
        <f>IFERROR(H407-G408,"")</f>
        <v/>
      </c>
      <c r="I408" s="13" t="str">
        <f>IFERROR(IF(Standard,H408/CalsPerPound,H408/CalsPerPound/2.2),"")</f>
        <v/>
      </c>
      <c r="J408" s="12" t="str">
        <f>IFERROR(WeightToLoseGain-I408,"")</f>
        <v/>
      </c>
      <c r="K408" s="11" t="str">
        <f>IFERROR(IF(B407&lt;&gt;"",J408/(WeightToLoseGain),""),"")</f>
        <v/>
      </c>
      <c r="L408" s="16" t="str">
        <f>IFERROR(IF($D408&lt;&gt;"",L407-(G407/CalsPerPound),""),"")</f>
        <v/>
      </c>
    </row>
    <row r="409" spans="2:12" ht="30" hidden="1" customHeight="1" x14ac:dyDescent="0.35">
      <c r="B409" s="18">
        <f>IFERROR(IF(I408&gt;0,B408+1,""),"")</f>
        <v>45127</v>
      </c>
      <c r="C409" s="17" t="str">
        <f>IFERROR(IF(D409&lt;&gt;"",IF(MOD(D409,7)=1,(D408/7)+1,""),""),"")</f>
        <v/>
      </c>
      <c r="D409" s="17" t="str">
        <f>IFERROR(IF(I408&gt;0,D408+1,""),"")</f>
        <v/>
      </c>
      <c r="E409" s="15" t="str">
        <f>IFERROR(IF(I408&gt;0,#REF!*ActivityFactor+IF(WeightGoal="Maintain",0,IF(WeightGoal="Decrease",-500,IF(WeightGoal="Increase",500))),""),"")</f>
        <v/>
      </c>
      <c r="F409" s="15" t="str">
        <f>IFERROR(#REF!*(ActivityFactor),"")</f>
        <v/>
      </c>
      <c r="G409" s="14" t="str">
        <f>IFERROR(IF(WeightGoal="Increase",E409-F409,F409-E409),"")</f>
        <v/>
      </c>
      <c r="H409" s="14" t="str">
        <f>IFERROR(H408-G409,"")</f>
        <v/>
      </c>
      <c r="I409" s="13" t="str">
        <f>IFERROR(IF(Standard,H409/CalsPerPound,H409/CalsPerPound/2.2),"")</f>
        <v/>
      </c>
      <c r="J409" s="12" t="str">
        <f>IFERROR(WeightToLoseGain-I409,"")</f>
        <v/>
      </c>
      <c r="K409" s="11" t="str">
        <f>IFERROR(IF(B408&lt;&gt;"",J409/(WeightToLoseGain),""),"")</f>
        <v/>
      </c>
      <c r="L409" s="16" t="str">
        <f>IFERROR(IF($D409&lt;&gt;"",L408-(G408/CalsPerPound),""),"")</f>
        <v/>
      </c>
    </row>
    <row r="410" spans="2:12" ht="30" hidden="1" customHeight="1" x14ac:dyDescent="0.35">
      <c r="B410" s="18">
        <f>IFERROR(IF(I409&gt;0,B409+1,""),"")</f>
        <v>45128</v>
      </c>
      <c r="C410" s="17" t="str">
        <f>IFERROR(IF(D410&lt;&gt;"",IF(MOD(D410,7)=1,(D409/7)+1,""),""),"")</f>
        <v/>
      </c>
      <c r="D410" s="17" t="str">
        <f>IFERROR(IF(I409&gt;0,D409+1,""),"")</f>
        <v/>
      </c>
      <c r="E410" s="15" t="str">
        <f>IFERROR(IF(I409&gt;0,#REF!*ActivityFactor+IF(WeightGoal="Maintain",0,IF(WeightGoal="Decrease",-500,IF(WeightGoal="Increase",500))),""),"")</f>
        <v/>
      </c>
      <c r="F410" s="15" t="str">
        <f>IFERROR(#REF!*(ActivityFactor),"")</f>
        <v/>
      </c>
      <c r="G410" s="14" t="str">
        <f>IFERROR(IF(WeightGoal="Increase",E410-F410,F410-E410),"")</f>
        <v/>
      </c>
      <c r="H410" s="14" t="str">
        <f>IFERROR(H409-G410,"")</f>
        <v/>
      </c>
      <c r="I410" s="13" t="str">
        <f>IFERROR(IF(Standard,H410/CalsPerPound,H410/CalsPerPound/2.2),"")</f>
        <v/>
      </c>
      <c r="J410" s="12" t="str">
        <f>IFERROR(WeightToLoseGain-I410,"")</f>
        <v/>
      </c>
      <c r="K410" s="11" t="str">
        <f>IFERROR(IF(B409&lt;&gt;"",J410/(WeightToLoseGain),""),"")</f>
        <v/>
      </c>
      <c r="L410" s="16" t="str">
        <f>IFERROR(IF($D410&lt;&gt;"",L409-(G409/CalsPerPound),""),"")</f>
        <v/>
      </c>
    </row>
    <row r="411" spans="2:12" ht="30" hidden="1" customHeight="1" x14ac:dyDescent="0.35">
      <c r="B411" s="18">
        <f>IFERROR(IF(I410&gt;0,B410+1,""),"")</f>
        <v>45129</v>
      </c>
      <c r="C411" s="17" t="str">
        <f>IFERROR(IF(D411&lt;&gt;"",IF(MOD(D411,7)=1,(D410/7)+1,""),""),"")</f>
        <v/>
      </c>
      <c r="D411" s="17" t="str">
        <f>IFERROR(IF(I410&gt;0,D410+1,""),"")</f>
        <v/>
      </c>
      <c r="E411" s="15" t="str">
        <f>IFERROR(IF(I410&gt;0,#REF!*ActivityFactor+IF(WeightGoal="Maintain",0,IF(WeightGoal="Decrease",-500,IF(WeightGoal="Increase",500))),""),"")</f>
        <v/>
      </c>
      <c r="F411" s="15" t="str">
        <f>IFERROR(#REF!*(ActivityFactor),"")</f>
        <v/>
      </c>
      <c r="G411" s="14" t="str">
        <f>IFERROR(IF(WeightGoal="Increase",E411-F411,F411-E411),"")</f>
        <v/>
      </c>
      <c r="H411" s="14" t="str">
        <f>IFERROR(H410-G411,"")</f>
        <v/>
      </c>
      <c r="I411" s="13" t="str">
        <f>IFERROR(IF(Standard,H411/CalsPerPound,H411/CalsPerPound/2.2),"")</f>
        <v/>
      </c>
      <c r="J411" s="12" t="str">
        <f>IFERROR(WeightToLoseGain-I411,"")</f>
        <v/>
      </c>
      <c r="K411" s="11" t="str">
        <f>IFERROR(IF(B410&lt;&gt;"",J411/(WeightToLoseGain),""),"")</f>
        <v/>
      </c>
      <c r="L411" s="16" t="str">
        <f>IFERROR(IF($D411&lt;&gt;"",L410-(G410/CalsPerPound),""),"")</f>
        <v/>
      </c>
    </row>
    <row r="412" spans="2:12" ht="30" hidden="1" customHeight="1" x14ac:dyDescent="0.35">
      <c r="B412" s="18">
        <f>IFERROR(IF(I411&gt;0,B411+1,""),"")</f>
        <v>45130</v>
      </c>
      <c r="C412" s="17" t="str">
        <f>IFERROR(IF(D412&lt;&gt;"",IF(MOD(D412,7)=1,(D411/7)+1,""),""),"")</f>
        <v/>
      </c>
      <c r="D412" s="17" t="str">
        <f>IFERROR(IF(I411&gt;0,D411+1,""),"")</f>
        <v/>
      </c>
      <c r="E412" s="15" t="str">
        <f>IFERROR(IF(I411&gt;0,#REF!*ActivityFactor+IF(WeightGoal="Maintain",0,IF(WeightGoal="Decrease",-500,IF(WeightGoal="Increase",500))),""),"")</f>
        <v/>
      </c>
      <c r="F412" s="15" t="str">
        <f>IFERROR(#REF!*(ActivityFactor),"")</f>
        <v/>
      </c>
      <c r="G412" s="14" t="str">
        <f>IFERROR(IF(WeightGoal="Increase",E412-F412,F412-E412),"")</f>
        <v/>
      </c>
      <c r="H412" s="14" t="str">
        <f>IFERROR(H411-G412,"")</f>
        <v/>
      </c>
      <c r="I412" s="13" t="str">
        <f>IFERROR(IF(Standard,H412/CalsPerPound,H412/CalsPerPound/2.2),"")</f>
        <v/>
      </c>
      <c r="J412" s="12" t="str">
        <f>IFERROR(WeightToLoseGain-I412,"")</f>
        <v/>
      </c>
      <c r="K412" s="11" t="str">
        <f>IFERROR(IF(B411&lt;&gt;"",J412/(WeightToLoseGain),""),"")</f>
        <v/>
      </c>
      <c r="L412" s="16" t="str">
        <f>IFERROR(IF($D412&lt;&gt;"",L411-(G411/CalsPerPound),""),"")</f>
        <v/>
      </c>
    </row>
    <row r="413" spans="2:12" ht="30" hidden="1" customHeight="1" x14ac:dyDescent="0.35">
      <c r="B413" s="18">
        <f>IFERROR(IF(I412&gt;0,B412+1,""),"")</f>
        <v>45131</v>
      </c>
      <c r="C413" s="17" t="str">
        <f>IFERROR(IF(D413&lt;&gt;"",IF(MOD(D413,7)=1,(D412/7)+1,""),""),"")</f>
        <v/>
      </c>
      <c r="D413" s="17" t="str">
        <f>IFERROR(IF(I412&gt;0,D412+1,""),"")</f>
        <v/>
      </c>
      <c r="E413" s="15" t="str">
        <f>IFERROR(IF(I412&gt;0,#REF!*ActivityFactor+IF(WeightGoal="Maintain",0,IF(WeightGoal="Decrease",-500,IF(WeightGoal="Increase",500))),""),"")</f>
        <v/>
      </c>
      <c r="F413" s="15" t="str">
        <f>IFERROR(#REF!*(ActivityFactor),"")</f>
        <v/>
      </c>
      <c r="G413" s="14" t="str">
        <f>IFERROR(IF(WeightGoal="Increase",E413-F413,F413-E413),"")</f>
        <v/>
      </c>
      <c r="H413" s="14" t="str">
        <f>IFERROR(H412-G413,"")</f>
        <v/>
      </c>
      <c r="I413" s="13" t="str">
        <f>IFERROR(IF(Standard,H413/CalsPerPound,H413/CalsPerPound/2.2),"")</f>
        <v/>
      </c>
      <c r="J413" s="12" t="str">
        <f>IFERROR(WeightToLoseGain-I413,"")</f>
        <v/>
      </c>
      <c r="K413" s="11" t="str">
        <f>IFERROR(IF(B412&lt;&gt;"",J413/(WeightToLoseGain),""),"")</f>
        <v/>
      </c>
      <c r="L413" s="16" t="str">
        <f>IFERROR(IF($D413&lt;&gt;"",L412-(G412/CalsPerPound),""),"")</f>
        <v/>
      </c>
    </row>
    <row r="414" spans="2:12" ht="30" hidden="1" customHeight="1" x14ac:dyDescent="0.35">
      <c r="B414" s="18">
        <f>IFERROR(IF(I413&gt;0,B413+1,""),"")</f>
        <v>45132</v>
      </c>
      <c r="C414" s="17" t="str">
        <f>IFERROR(IF(D414&lt;&gt;"",IF(MOD(D414,7)=1,(D413/7)+1,""),""),"")</f>
        <v/>
      </c>
      <c r="D414" s="17" t="str">
        <f>IFERROR(IF(I413&gt;0,D413+1,""),"")</f>
        <v/>
      </c>
      <c r="E414" s="15" t="str">
        <f>IFERROR(IF(I413&gt;0,#REF!*ActivityFactor+IF(WeightGoal="Maintain",0,IF(WeightGoal="Decrease",-500,IF(WeightGoal="Increase",500))),""),"")</f>
        <v/>
      </c>
      <c r="F414" s="15" t="str">
        <f>IFERROR(#REF!*(ActivityFactor),"")</f>
        <v/>
      </c>
      <c r="G414" s="14" t="str">
        <f>IFERROR(IF(WeightGoal="Increase",E414-F414,F414-E414),"")</f>
        <v/>
      </c>
      <c r="H414" s="14" t="str">
        <f>IFERROR(H413-G414,"")</f>
        <v/>
      </c>
      <c r="I414" s="13" t="str">
        <f>IFERROR(IF(Standard,H414/CalsPerPound,H414/CalsPerPound/2.2),"")</f>
        <v/>
      </c>
      <c r="J414" s="12" t="str">
        <f>IFERROR(WeightToLoseGain-I414,"")</f>
        <v/>
      </c>
      <c r="K414" s="11" t="str">
        <f>IFERROR(IF(B413&lt;&gt;"",J414/(WeightToLoseGain),""),"")</f>
        <v/>
      </c>
      <c r="L414" s="16" t="str">
        <f>IFERROR(IF($D414&lt;&gt;"",L413-(G413/CalsPerPound),""),"")</f>
        <v/>
      </c>
    </row>
    <row r="415" spans="2:12" ht="30" hidden="1" customHeight="1" x14ac:dyDescent="0.35">
      <c r="B415" s="18">
        <f>IFERROR(IF(I414&gt;0,B414+1,""),"")</f>
        <v>45133</v>
      </c>
      <c r="C415" s="17" t="str">
        <f>IFERROR(IF(D415&lt;&gt;"",IF(MOD(D415,7)=1,(D414/7)+1,""),""),"")</f>
        <v/>
      </c>
      <c r="D415" s="17" t="str">
        <f>IFERROR(IF(I414&gt;0,D414+1,""),"")</f>
        <v/>
      </c>
      <c r="E415" s="15" t="str">
        <f>IFERROR(IF(I414&gt;0,#REF!*ActivityFactor+IF(WeightGoal="Maintain",0,IF(WeightGoal="Decrease",-500,IF(WeightGoal="Increase",500))),""),"")</f>
        <v/>
      </c>
      <c r="F415" s="15" t="str">
        <f>IFERROR(#REF!*(ActivityFactor),"")</f>
        <v/>
      </c>
      <c r="G415" s="14" t="str">
        <f>IFERROR(IF(WeightGoal="Increase",E415-F415,F415-E415),"")</f>
        <v/>
      </c>
      <c r="H415" s="14" t="str">
        <f>IFERROR(H414-G415,"")</f>
        <v/>
      </c>
      <c r="I415" s="13" t="str">
        <f>IFERROR(IF(Standard,H415/CalsPerPound,H415/CalsPerPound/2.2),"")</f>
        <v/>
      </c>
      <c r="J415" s="12" t="str">
        <f>IFERROR(WeightToLoseGain-I415,"")</f>
        <v/>
      </c>
      <c r="K415" s="11" t="str">
        <f>IFERROR(IF(B414&lt;&gt;"",J415/(WeightToLoseGain),""),"")</f>
        <v/>
      </c>
      <c r="L415" s="16" t="str">
        <f>IFERROR(IF($D415&lt;&gt;"",L414-(G414/CalsPerPound),""),"")</f>
        <v/>
      </c>
    </row>
    <row r="416" spans="2:12" ht="30" hidden="1" customHeight="1" x14ac:dyDescent="0.35">
      <c r="B416" s="18">
        <f>IFERROR(IF(I415&gt;0,B415+1,""),"")</f>
        <v>45134</v>
      </c>
      <c r="C416" s="17" t="str">
        <f>IFERROR(IF(D416&lt;&gt;"",IF(MOD(D416,7)=1,(D415/7)+1,""),""),"")</f>
        <v/>
      </c>
      <c r="D416" s="17" t="str">
        <f>IFERROR(IF(I415&gt;0,D415+1,""),"")</f>
        <v/>
      </c>
      <c r="E416" s="15" t="str">
        <f>IFERROR(IF(I415&gt;0,#REF!*ActivityFactor+IF(WeightGoal="Maintain",0,IF(WeightGoal="Decrease",-500,IF(WeightGoal="Increase",500))),""),"")</f>
        <v/>
      </c>
      <c r="F416" s="15" t="str">
        <f>IFERROR(#REF!*(ActivityFactor),"")</f>
        <v/>
      </c>
      <c r="G416" s="14" t="str">
        <f>IFERROR(IF(WeightGoal="Increase",E416-F416,F416-E416),"")</f>
        <v/>
      </c>
      <c r="H416" s="14" t="str">
        <f>IFERROR(H415-G416,"")</f>
        <v/>
      </c>
      <c r="I416" s="13" t="str">
        <f>IFERROR(IF(Standard,H416/CalsPerPound,H416/CalsPerPound/2.2),"")</f>
        <v/>
      </c>
      <c r="J416" s="12" t="str">
        <f>IFERROR(WeightToLoseGain-I416,"")</f>
        <v/>
      </c>
      <c r="K416" s="11" t="str">
        <f>IFERROR(IF(B415&lt;&gt;"",J416/(WeightToLoseGain),""),"")</f>
        <v/>
      </c>
      <c r="L416" s="16" t="str">
        <f>IFERROR(IF($D416&lt;&gt;"",L415-(G415/CalsPerPound),""),"")</f>
        <v/>
      </c>
    </row>
    <row r="417" spans="2:12" ht="30" hidden="1" customHeight="1" x14ac:dyDescent="0.35">
      <c r="B417" s="18">
        <f>IFERROR(IF(I416&gt;0,B416+1,""),"")</f>
        <v>45135</v>
      </c>
      <c r="C417" s="17" t="str">
        <f>IFERROR(IF(D417&lt;&gt;"",IF(MOD(D417,7)=1,(D416/7)+1,""),""),"")</f>
        <v/>
      </c>
      <c r="D417" s="17" t="str">
        <f>IFERROR(IF(I416&gt;0,D416+1,""),"")</f>
        <v/>
      </c>
      <c r="E417" s="15" t="str">
        <f>IFERROR(IF(I416&gt;0,#REF!*ActivityFactor+IF(WeightGoal="Maintain",0,IF(WeightGoal="Decrease",-500,IF(WeightGoal="Increase",500))),""),"")</f>
        <v/>
      </c>
      <c r="F417" s="15" t="str">
        <f>IFERROR(#REF!*(ActivityFactor),"")</f>
        <v/>
      </c>
      <c r="G417" s="14" t="str">
        <f>IFERROR(IF(WeightGoal="Increase",E417-F417,F417-E417),"")</f>
        <v/>
      </c>
      <c r="H417" s="14" t="str">
        <f>IFERROR(H416-G417,"")</f>
        <v/>
      </c>
      <c r="I417" s="13" t="str">
        <f>IFERROR(IF(Standard,H417/CalsPerPound,H417/CalsPerPound/2.2),"")</f>
        <v/>
      </c>
      <c r="J417" s="12" t="str">
        <f>IFERROR(WeightToLoseGain-I417,"")</f>
        <v/>
      </c>
      <c r="K417" s="11" t="str">
        <f>IFERROR(IF(B416&lt;&gt;"",J417/(WeightToLoseGain),""),"")</f>
        <v/>
      </c>
      <c r="L417" s="16" t="str">
        <f>IFERROR(IF($D417&lt;&gt;"",L416-(G416/CalsPerPound),""),"")</f>
        <v/>
      </c>
    </row>
    <row r="418" spans="2:12" ht="30" hidden="1" customHeight="1" x14ac:dyDescent="0.35">
      <c r="B418" s="18">
        <f>IFERROR(IF(I417&gt;0,B417+1,""),"")</f>
        <v>45136</v>
      </c>
      <c r="C418" s="17" t="str">
        <f>IFERROR(IF(D418&lt;&gt;"",IF(MOD(D418,7)=1,(D417/7)+1,""),""),"")</f>
        <v/>
      </c>
      <c r="D418" s="17" t="str">
        <f>IFERROR(IF(I417&gt;0,D417+1,""),"")</f>
        <v/>
      </c>
      <c r="E418" s="15" t="str">
        <f>IFERROR(IF(I417&gt;0,#REF!*ActivityFactor+IF(WeightGoal="Maintain",0,IF(WeightGoal="Decrease",-500,IF(WeightGoal="Increase",500))),""),"")</f>
        <v/>
      </c>
      <c r="F418" s="15" t="str">
        <f>IFERROR(#REF!*(ActivityFactor),"")</f>
        <v/>
      </c>
      <c r="G418" s="14" t="str">
        <f>IFERROR(IF(WeightGoal="Increase",E418-F418,F418-E418),"")</f>
        <v/>
      </c>
      <c r="H418" s="14" t="str">
        <f>IFERROR(H417-G418,"")</f>
        <v/>
      </c>
      <c r="I418" s="13" t="str">
        <f>IFERROR(IF(Standard,H418/CalsPerPound,H418/CalsPerPound/2.2),"")</f>
        <v/>
      </c>
      <c r="J418" s="12" t="str">
        <f>IFERROR(WeightToLoseGain-I418,"")</f>
        <v/>
      </c>
      <c r="K418" s="11" t="str">
        <f>IFERROR(IF(B417&lt;&gt;"",J418/(WeightToLoseGain),""),"")</f>
        <v/>
      </c>
      <c r="L418" s="16" t="str">
        <f>IFERROR(IF($D418&lt;&gt;"",L417-(G417/CalsPerPound),""),"")</f>
        <v/>
      </c>
    </row>
    <row r="419" spans="2:12" ht="30" hidden="1" customHeight="1" x14ac:dyDescent="0.35">
      <c r="B419" s="18">
        <f>IFERROR(IF(I418&gt;0,B418+1,""),"")</f>
        <v>45137</v>
      </c>
      <c r="C419" s="17" t="str">
        <f>IFERROR(IF(D419&lt;&gt;"",IF(MOD(D419,7)=1,(D418/7)+1,""),""),"")</f>
        <v/>
      </c>
      <c r="D419" s="17" t="str">
        <f>IFERROR(IF(I418&gt;0,D418+1,""),"")</f>
        <v/>
      </c>
      <c r="E419" s="15" t="str">
        <f>IFERROR(IF(I418&gt;0,#REF!*ActivityFactor+IF(WeightGoal="Maintain",0,IF(WeightGoal="Decrease",-500,IF(WeightGoal="Increase",500))),""),"")</f>
        <v/>
      </c>
      <c r="F419" s="15" t="str">
        <f>IFERROR(#REF!*(ActivityFactor),"")</f>
        <v/>
      </c>
      <c r="G419" s="14" t="str">
        <f>IFERROR(IF(WeightGoal="Increase",E419-F419,F419-E419),"")</f>
        <v/>
      </c>
      <c r="H419" s="14" t="str">
        <f>IFERROR(H418-G419,"")</f>
        <v/>
      </c>
      <c r="I419" s="13" t="str">
        <f>IFERROR(IF(Standard,H419/CalsPerPound,H419/CalsPerPound/2.2),"")</f>
        <v/>
      </c>
      <c r="J419" s="12" t="str">
        <f>IFERROR(WeightToLoseGain-I419,"")</f>
        <v/>
      </c>
      <c r="K419" s="11" t="str">
        <f>IFERROR(IF(B418&lt;&gt;"",J419/(WeightToLoseGain),""),"")</f>
        <v/>
      </c>
      <c r="L419" s="16" t="str">
        <f>IFERROR(IF($D419&lt;&gt;"",L418-(G418/CalsPerPound),""),"")</f>
        <v/>
      </c>
    </row>
    <row r="420" spans="2:12" ht="30" hidden="1" customHeight="1" x14ac:dyDescent="0.35">
      <c r="B420" s="18">
        <f>IFERROR(IF(I419&gt;0,B419+1,""),"")</f>
        <v>45138</v>
      </c>
      <c r="C420" s="17" t="str">
        <f>IFERROR(IF(D420&lt;&gt;"",IF(MOD(D420,7)=1,(D419/7)+1,""),""),"")</f>
        <v/>
      </c>
      <c r="D420" s="17" t="str">
        <f>IFERROR(IF(I419&gt;0,D419+1,""),"")</f>
        <v/>
      </c>
      <c r="E420" s="15" t="str">
        <f>IFERROR(IF(I419&gt;0,#REF!*ActivityFactor+IF(WeightGoal="Maintain",0,IF(WeightGoal="Decrease",-500,IF(WeightGoal="Increase",500))),""),"")</f>
        <v/>
      </c>
      <c r="F420" s="15" t="str">
        <f>IFERROR(#REF!*(ActivityFactor),"")</f>
        <v/>
      </c>
      <c r="G420" s="14" t="str">
        <f>IFERROR(IF(WeightGoal="Increase",E420-F420,F420-E420),"")</f>
        <v/>
      </c>
      <c r="H420" s="14" t="str">
        <f>IFERROR(H419-G420,"")</f>
        <v/>
      </c>
      <c r="I420" s="13" t="str">
        <f>IFERROR(IF(Standard,H420/CalsPerPound,H420/CalsPerPound/2.2),"")</f>
        <v/>
      </c>
      <c r="J420" s="12" t="str">
        <f>IFERROR(WeightToLoseGain-I420,"")</f>
        <v/>
      </c>
      <c r="K420" s="11" t="str">
        <f>IFERROR(IF(B419&lt;&gt;"",J420/(WeightToLoseGain),""),"")</f>
        <v/>
      </c>
      <c r="L420" s="16" t="str">
        <f>IFERROR(IF($D420&lt;&gt;"",L419-(G419/CalsPerPound),""),"")</f>
        <v/>
      </c>
    </row>
    <row r="421" spans="2:12" ht="30" hidden="1" customHeight="1" x14ac:dyDescent="0.35">
      <c r="B421" s="18">
        <f>IFERROR(IF(I420&gt;0,B420+1,""),"")</f>
        <v>45139</v>
      </c>
      <c r="C421" s="17" t="str">
        <f>IFERROR(IF(D421&lt;&gt;"",IF(MOD(D421,7)=1,(D420/7)+1,""),""),"")</f>
        <v/>
      </c>
      <c r="D421" s="17" t="str">
        <f>IFERROR(IF(I420&gt;0,D420+1,""),"")</f>
        <v/>
      </c>
      <c r="E421" s="15" t="str">
        <f>IFERROR(IF(I420&gt;0,#REF!*ActivityFactor+IF(WeightGoal="Maintain",0,IF(WeightGoal="Decrease",-500,IF(WeightGoal="Increase",500))),""),"")</f>
        <v/>
      </c>
      <c r="F421" s="15" t="str">
        <f>IFERROR(#REF!*(ActivityFactor),"")</f>
        <v/>
      </c>
      <c r="G421" s="14" t="str">
        <f>IFERROR(IF(WeightGoal="Increase",E421-F421,F421-E421),"")</f>
        <v/>
      </c>
      <c r="H421" s="14" t="str">
        <f>IFERROR(H420-G421,"")</f>
        <v/>
      </c>
      <c r="I421" s="13" t="str">
        <f>IFERROR(IF(Standard,H421/CalsPerPound,H421/CalsPerPound/2.2),"")</f>
        <v/>
      </c>
      <c r="J421" s="12" t="str">
        <f>IFERROR(WeightToLoseGain-I421,"")</f>
        <v/>
      </c>
      <c r="K421" s="11" t="str">
        <f>IFERROR(IF(B420&lt;&gt;"",J421/(WeightToLoseGain),""),"")</f>
        <v/>
      </c>
      <c r="L421" s="16" t="str">
        <f>IFERROR(IF($D421&lt;&gt;"",L420-(G420/CalsPerPound),""),"")</f>
        <v/>
      </c>
    </row>
    <row r="422" spans="2:12" ht="30" hidden="1" customHeight="1" x14ac:dyDescent="0.35">
      <c r="B422" s="18">
        <f>IFERROR(IF(I421&gt;0,B421+1,""),"")</f>
        <v>45140</v>
      </c>
      <c r="C422" s="17" t="str">
        <f>IFERROR(IF(D422&lt;&gt;"",IF(MOD(D422,7)=1,(D421/7)+1,""),""),"")</f>
        <v/>
      </c>
      <c r="D422" s="17" t="str">
        <f>IFERROR(IF(I421&gt;0,D421+1,""),"")</f>
        <v/>
      </c>
      <c r="E422" s="15" t="str">
        <f>IFERROR(IF(I421&gt;0,#REF!*ActivityFactor+IF(WeightGoal="Maintain",0,IF(WeightGoal="Decrease",-500,IF(WeightGoal="Increase",500))),""),"")</f>
        <v/>
      </c>
      <c r="F422" s="15" t="str">
        <f>IFERROR(#REF!*(ActivityFactor),"")</f>
        <v/>
      </c>
      <c r="G422" s="14" t="str">
        <f>IFERROR(IF(WeightGoal="Increase",E422-F422,F422-E422),"")</f>
        <v/>
      </c>
      <c r="H422" s="14" t="str">
        <f>IFERROR(H421-G422,"")</f>
        <v/>
      </c>
      <c r="I422" s="13" t="str">
        <f>IFERROR(IF(Standard,H422/CalsPerPound,H422/CalsPerPound/2.2),"")</f>
        <v/>
      </c>
      <c r="J422" s="12" t="str">
        <f>IFERROR(WeightToLoseGain-I422,"")</f>
        <v/>
      </c>
      <c r="K422" s="11" t="str">
        <f>IFERROR(IF(B421&lt;&gt;"",J422/(WeightToLoseGain),""),"")</f>
        <v/>
      </c>
      <c r="L422" s="16" t="str">
        <f>IFERROR(IF($D422&lt;&gt;"",L421-(G421/CalsPerPound),""),"")</f>
        <v/>
      </c>
    </row>
    <row r="423" spans="2:12" ht="30" hidden="1" customHeight="1" x14ac:dyDescent="0.35">
      <c r="B423" s="18">
        <f>IFERROR(IF(I422&gt;0,B422+1,""),"")</f>
        <v>45141</v>
      </c>
      <c r="C423" s="17" t="str">
        <f>IFERROR(IF(D423&lt;&gt;"",IF(MOD(D423,7)=1,(D422/7)+1,""),""),"")</f>
        <v/>
      </c>
      <c r="D423" s="17" t="str">
        <f>IFERROR(IF(I422&gt;0,D422+1,""),"")</f>
        <v/>
      </c>
      <c r="E423" s="15" t="str">
        <f>IFERROR(IF(I422&gt;0,#REF!*ActivityFactor+IF(WeightGoal="Maintain",0,IF(WeightGoal="Decrease",-500,IF(WeightGoal="Increase",500))),""),"")</f>
        <v/>
      </c>
      <c r="F423" s="15" t="str">
        <f>IFERROR(#REF!*(ActivityFactor),"")</f>
        <v/>
      </c>
      <c r="G423" s="14" t="str">
        <f>IFERROR(IF(WeightGoal="Increase",E423-F423,F423-E423),"")</f>
        <v/>
      </c>
      <c r="H423" s="14" t="str">
        <f>IFERROR(H422-G423,"")</f>
        <v/>
      </c>
      <c r="I423" s="13" t="str">
        <f>IFERROR(IF(Standard,H423/CalsPerPound,H423/CalsPerPound/2.2),"")</f>
        <v/>
      </c>
      <c r="J423" s="12" t="str">
        <f>IFERROR(WeightToLoseGain-I423,"")</f>
        <v/>
      </c>
      <c r="K423" s="11" t="str">
        <f>IFERROR(IF(B422&lt;&gt;"",J423/(WeightToLoseGain),""),"")</f>
        <v/>
      </c>
      <c r="L423" s="16" t="str">
        <f>IFERROR(IF($D423&lt;&gt;"",L422-(G422/CalsPerPound),""),"")</f>
        <v/>
      </c>
    </row>
    <row r="424" spans="2:12" ht="30" hidden="1" customHeight="1" x14ac:dyDescent="0.35">
      <c r="B424" s="18">
        <f>IFERROR(IF(I423&gt;0,B423+1,""),"")</f>
        <v>45142</v>
      </c>
      <c r="C424" s="17" t="str">
        <f>IFERROR(IF(D424&lt;&gt;"",IF(MOD(D424,7)=1,(D423/7)+1,""),""),"")</f>
        <v/>
      </c>
      <c r="D424" s="17" t="str">
        <f>IFERROR(IF(I423&gt;0,D423+1,""),"")</f>
        <v/>
      </c>
      <c r="E424" s="15" t="str">
        <f>IFERROR(IF(I423&gt;0,#REF!*ActivityFactor+IF(WeightGoal="Maintain",0,IF(WeightGoal="Decrease",-500,IF(WeightGoal="Increase",500))),""),"")</f>
        <v/>
      </c>
      <c r="F424" s="15" t="str">
        <f>IFERROR(#REF!*(ActivityFactor),"")</f>
        <v/>
      </c>
      <c r="G424" s="14" t="str">
        <f>IFERROR(IF(WeightGoal="Increase",E424-F424,F424-E424),"")</f>
        <v/>
      </c>
      <c r="H424" s="14" t="str">
        <f>IFERROR(H423-G424,"")</f>
        <v/>
      </c>
      <c r="I424" s="13" t="str">
        <f>IFERROR(IF(Standard,H424/CalsPerPound,H424/CalsPerPound/2.2),"")</f>
        <v/>
      </c>
      <c r="J424" s="12" t="str">
        <f>IFERROR(WeightToLoseGain-I424,"")</f>
        <v/>
      </c>
      <c r="K424" s="11" t="str">
        <f>IFERROR(IF(B423&lt;&gt;"",J424/(WeightToLoseGain),""),"")</f>
        <v/>
      </c>
      <c r="L424" s="16" t="str">
        <f>IFERROR(IF($D424&lt;&gt;"",L423-(G423/CalsPerPound),""),"")</f>
        <v/>
      </c>
    </row>
    <row r="425" spans="2:12" ht="30" hidden="1" customHeight="1" x14ac:dyDescent="0.35">
      <c r="B425" s="18">
        <f>IFERROR(IF(I424&gt;0,B424+1,""),"")</f>
        <v>45143</v>
      </c>
      <c r="C425" s="17" t="str">
        <f>IFERROR(IF(D425&lt;&gt;"",IF(MOD(D425,7)=1,(D424/7)+1,""),""),"")</f>
        <v/>
      </c>
      <c r="D425" s="17" t="str">
        <f>IFERROR(IF(I424&gt;0,D424+1,""),"")</f>
        <v/>
      </c>
      <c r="E425" s="15" t="str">
        <f>IFERROR(IF(I424&gt;0,#REF!*ActivityFactor+IF(WeightGoal="Maintain",0,IF(WeightGoal="Decrease",-500,IF(WeightGoal="Increase",500))),""),"")</f>
        <v/>
      </c>
      <c r="F425" s="15" t="str">
        <f>IFERROR(#REF!*(ActivityFactor),"")</f>
        <v/>
      </c>
      <c r="G425" s="14" t="str">
        <f>IFERROR(IF(WeightGoal="Increase",E425-F425,F425-E425),"")</f>
        <v/>
      </c>
      <c r="H425" s="14" t="str">
        <f>IFERROR(H424-G425,"")</f>
        <v/>
      </c>
      <c r="I425" s="13" t="str">
        <f>IFERROR(IF(Standard,H425/CalsPerPound,H425/CalsPerPound/2.2),"")</f>
        <v/>
      </c>
      <c r="J425" s="12" t="str">
        <f>IFERROR(WeightToLoseGain-I425,"")</f>
        <v/>
      </c>
      <c r="K425" s="11" t="str">
        <f>IFERROR(IF(B424&lt;&gt;"",J425/(WeightToLoseGain),""),"")</f>
        <v/>
      </c>
      <c r="L425" s="16" t="str">
        <f>IFERROR(IF($D425&lt;&gt;"",L424-(G424/CalsPerPound),""),"")</f>
        <v/>
      </c>
    </row>
    <row r="426" spans="2:12" ht="30" hidden="1" customHeight="1" x14ac:dyDescent="0.35">
      <c r="B426" s="18">
        <f>IFERROR(IF(I425&gt;0,B425+1,""),"")</f>
        <v>45144</v>
      </c>
      <c r="C426" s="17" t="str">
        <f>IFERROR(IF(D426&lt;&gt;"",IF(MOD(D426,7)=1,(D425/7)+1,""),""),"")</f>
        <v/>
      </c>
      <c r="D426" s="17" t="str">
        <f>IFERROR(IF(I425&gt;0,D425+1,""),"")</f>
        <v/>
      </c>
      <c r="E426" s="15" t="str">
        <f>IFERROR(IF(I425&gt;0,#REF!*ActivityFactor+IF(WeightGoal="Maintain",0,IF(WeightGoal="Decrease",-500,IF(WeightGoal="Increase",500))),""),"")</f>
        <v/>
      </c>
      <c r="F426" s="15" t="str">
        <f>IFERROR(#REF!*(ActivityFactor),"")</f>
        <v/>
      </c>
      <c r="G426" s="14" t="str">
        <f>IFERROR(IF(WeightGoal="Increase",E426-F426,F426-E426),"")</f>
        <v/>
      </c>
      <c r="H426" s="14" t="str">
        <f>IFERROR(H425-G426,"")</f>
        <v/>
      </c>
      <c r="I426" s="13" t="str">
        <f>IFERROR(IF(Standard,H426/CalsPerPound,H426/CalsPerPound/2.2),"")</f>
        <v/>
      </c>
      <c r="J426" s="12" t="str">
        <f>IFERROR(WeightToLoseGain-I426,"")</f>
        <v/>
      </c>
      <c r="K426" s="11" t="str">
        <f>IFERROR(IF(B425&lt;&gt;"",J426/(WeightToLoseGain),""),"")</f>
        <v/>
      </c>
      <c r="L426" s="16" t="str">
        <f>IFERROR(IF($D426&lt;&gt;"",L425-(G425/CalsPerPound),""),"")</f>
        <v/>
      </c>
    </row>
    <row r="427" spans="2:12" ht="30" hidden="1" customHeight="1" x14ac:dyDescent="0.35">
      <c r="B427" s="18">
        <f>IFERROR(IF(I426&gt;0,B426+1,""),"")</f>
        <v>45145</v>
      </c>
      <c r="C427" s="17" t="str">
        <f>IFERROR(IF(D427&lt;&gt;"",IF(MOD(D427,7)=1,(D426/7)+1,""),""),"")</f>
        <v/>
      </c>
      <c r="D427" s="17" t="str">
        <f>IFERROR(IF(I426&gt;0,D426+1,""),"")</f>
        <v/>
      </c>
      <c r="E427" s="15" t="str">
        <f>IFERROR(IF(I426&gt;0,#REF!*ActivityFactor+IF(WeightGoal="Maintain",0,IF(WeightGoal="Decrease",-500,IF(WeightGoal="Increase",500))),""),"")</f>
        <v/>
      </c>
      <c r="F427" s="15" t="str">
        <f>IFERROR(#REF!*(ActivityFactor),"")</f>
        <v/>
      </c>
      <c r="G427" s="14" t="str">
        <f>IFERROR(IF(WeightGoal="Increase",E427-F427,F427-E427),"")</f>
        <v/>
      </c>
      <c r="H427" s="14" t="str">
        <f>IFERROR(H426-G427,"")</f>
        <v/>
      </c>
      <c r="I427" s="13" t="str">
        <f>IFERROR(IF(Standard,H427/CalsPerPound,H427/CalsPerPound/2.2),"")</f>
        <v/>
      </c>
      <c r="J427" s="12" t="str">
        <f>IFERROR(WeightToLoseGain-I427,"")</f>
        <v/>
      </c>
      <c r="K427" s="11" t="str">
        <f>IFERROR(IF(B426&lt;&gt;"",J427/(WeightToLoseGain),""),"")</f>
        <v/>
      </c>
      <c r="L427" s="16" t="str">
        <f>IFERROR(IF($D427&lt;&gt;"",L426-(G426/CalsPerPound),""),"")</f>
        <v/>
      </c>
    </row>
    <row r="428" spans="2:12" ht="30" hidden="1" customHeight="1" x14ac:dyDescent="0.35">
      <c r="B428" s="18">
        <f>IFERROR(IF(I427&gt;0,B427+1,""),"")</f>
        <v>45146</v>
      </c>
      <c r="C428" s="17" t="str">
        <f>IFERROR(IF(D428&lt;&gt;"",IF(MOD(D428,7)=1,(D427/7)+1,""),""),"")</f>
        <v/>
      </c>
      <c r="D428" s="17" t="str">
        <f>IFERROR(IF(I427&gt;0,D427+1,""),"")</f>
        <v/>
      </c>
      <c r="E428" s="15" t="str">
        <f>IFERROR(IF(I427&gt;0,#REF!*ActivityFactor+IF(WeightGoal="Maintain",0,IF(WeightGoal="Decrease",-500,IF(WeightGoal="Increase",500))),""),"")</f>
        <v/>
      </c>
      <c r="F428" s="15" t="str">
        <f>IFERROR(#REF!*(ActivityFactor),"")</f>
        <v/>
      </c>
      <c r="G428" s="14" t="str">
        <f>IFERROR(IF(WeightGoal="Increase",E428-F428,F428-E428),"")</f>
        <v/>
      </c>
      <c r="H428" s="14" t="str">
        <f>IFERROR(H427-G428,"")</f>
        <v/>
      </c>
      <c r="I428" s="13" t="str">
        <f>IFERROR(IF(Standard,H428/CalsPerPound,H428/CalsPerPound/2.2),"")</f>
        <v/>
      </c>
      <c r="J428" s="12" t="str">
        <f>IFERROR(WeightToLoseGain-I428,"")</f>
        <v/>
      </c>
      <c r="K428" s="11" t="str">
        <f>IFERROR(IF(B427&lt;&gt;"",J428/(WeightToLoseGain),""),"")</f>
        <v/>
      </c>
      <c r="L428" s="16" t="str">
        <f>IFERROR(IF($D428&lt;&gt;"",L427-(G427/CalsPerPound),""),"")</f>
        <v/>
      </c>
    </row>
    <row r="429" spans="2:12" ht="30" hidden="1" customHeight="1" x14ac:dyDescent="0.35">
      <c r="B429" s="18">
        <f>IFERROR(IF(I428&gt;0,B428+1,""),"")</f>
        <v>45147</v>
      </c>
      <c r="C429" s="17" t="str">
        <f>IFERROR(IF(D429&lt;&gt;"",IF(MOD(D429,7)=1,(D428/7)+1,""),""),"")</f>
        <v/>
      </c>
      <c r="D429" s="17" t="str">
        <f>IFERROR(IF(I428&gt;0,D428+1,""),"")</f>
        <v/>
      </c>
      <c r="E429" s="15" t="str">
        <f>IFERROR(IF(I428&gt;0,#REF!*ActivityFactor+IF(WeightGoal="Maintain",0,IF(WeightGoal="Decrease",-500,IF(WeightGoal="Increase",500))),""),"")</f>
        <v/>
      </c>
      <c r="F429" s="15" t="str">
        <f>IFERROR(#REF!*(ActivityFactor),"")</f>
        <v/>
      </c>
      <c r="G429" s="14" t="str">
        <f>IFERROR(IF(WeightGoal="Increase",E429-F429,F429-E429),"")</f>
        <v/>
      </c>
      <c r="H429" s="14" t="str">
        <f>IFERROR(H428-G429,"")</f>
        <v/>
      </c>
      <c r="I429" s="13" t="str">
        <f>IFERROR(IF(Standard,H429/CalsPerPound,H429/CalsPerPound/2.2),"")</f>
        <v/>
      </c>
      <c r="J429" s="12" t="str">
        <f>IFERROR(WeightToLoseGain-I429,"")</f>
        <v/>
      </c>
      <c r="K429" s="11" t="str">
        <f>IFERROR(IF(B428&lt;&gt;"",J429/(WeightToLoseGain),""),"")</f>
        <v/>
      </c>
      <c r="L429" s="16" t="str">
        <f>IFERROR(IF($D429&lt;&gt;"",L428-(G428/CalsPerPound),""),"")</f>
        <v/>
      </c>
    </row>
    <row r="430" spans="2:12" ht="30" hidden="1" customHeight="1" x14ac:dyDescent="0.35">
      <c r="B430" s="18">
        <f>IFERROR(IF(I429&gt;0,B429+1,""),"")</f>
        <v>45148</v>
      </c>
      <c r="C430" s="17" t="str">
        <f>IFERROR(IF(D430&lt;&gt;"",IF(MOD(D430,7)=1,(D429/7)+1,""),""),"")</f>
        <v/>
      </c>
      <c r="D430" s="17" t="str">
        <f>IFERROR(IF(I429&gt;0,D429+1,""),"")</f>
        <v/>
      </c>
      <c r="E430" s="15" t="str">
        <f>IFERROR(IF(I429&gt;0,#REF!*ActivityFactor+IF(WeightGoal="Maintain",0,IF(WeightGoal="Decrease",-500,IF(WeightGoal="Increase",500))),""),"")</f>
        <v/>
      </c>
      <c r="F430" s="15" t="str">
        <f>IFERROR(#REF!*(ActivityFactor),"")</f>
        <v/>
      </c>
      <c r="G430" s="14" t="str">
        <f>IFERROR(IF(WeightGoal="Increase",E430-F430,F430-E430),"")</f>
        <v/>
      </c>
      <c r="H430" s="14" t="str">
        <f>IFERROR(H429-G430,"")</f>
        <v/>
      </c>
      <c r="I430" s="13" t="str">
        <f>IFERROR(IF(Standard,H430/CalsPerPound,H430/CalsPerPound/2.2),"")</f>
        <v/>
      </c>
      <c r="J430" s="12" t="str">
        <f>IFERROR(WeightToLoseGain-I430,"")</f>
        <v/>
      </c>
      <c r="K430" s="11" t="str">
        <f>IFERROR(IF(B429&lt;&gt;"",J430/(WeightToLoseGain),""),"")</f>
        <v/>
      </c>
      <c r="L430" s="16" t="str">
        <f>IFERROR(IF($D430&lt;&gt;"",L429-(G429/CalsPerPound),""),"")</f>
        <v/>
      </c>
    </row>
    <row r="431" spans="2:12" ht="30" hidden="1" customHeight="1" x14ac:dyDescent="0.35">
      <c r="B431" s="18">
        <f>IFERROR(IF(I430&gt;0,B430+1,""),"")</f>
        <v>45149</v>
      </c>
      <c r="C431" s="17" t="str">
        <f>IFERROR(IF(D431&lt;&gt;"",IF(MOD(D431,7)=1,(D430/7)+1,""),""),"")</f>
        <v/>
      </c>
      <c r="D431" s="17" t="str">
        <f>IFERROR(IF(I430&gt;0,D430+1,""),"")</f>
        <v/>
      </c>
      <c r="E431" s="15" t="str">
        <f>IFERROR(IF(I430&gt;0,#REF!*ActivityFactor+IF(WeightGoal="Maintain",0,IF(WeightGoal="Decrease",-500,IF(WeightGoal="Increase",500))),""),"")</f>
        <v/>
      </c>
      <c r="F431" s="15" t="str">
        <f>IFERROR(#REF!*(ActivityFactor),"")</f>
        <v/>
      </c>
      <c r="G431" s="14" t="str">
        <f>IFERROR(IF(WeightGoal="Increase",E431-F431,F431-E431),"")</f>
        <v/>
      </c>
      <c r="H431" s="14" t="str">
        <f>IFERROR(H430-G431,"")</f>
        <v/>
      </c>
      <c r="I431" s="13" t="str">
        <f>IFERROR(IF(Standard,H431/CalsPerPound,H431/CalsPerPound/2.2),"")</f>
        <v/>
      </c>
      <c r="J431" s="12" t="str">
        <f>IFERROR(WeightToLoseGain-I431,"")</f>
        <v/>
      </c>
      <c r="K431" s="11" t="str">
        <f>IFERROR(IF(B430&lt;&gt;"",J431/(WeightToLoseGain),""),"")</f>
        <v/>
      </c>
      <c r="L431" s="16" t="str">
        <f>IFERROR(IF($D431&lt;&gt;"",L430-(G430/CalsPerPound),""),"")</f>
        <v/>
      </c>
    </row>
    <row r="432" spans="2:12" ht="30" hidden="1" customHeight="1" x14ac:dyDescent="0.35">
      <c r="B432" s="18">
        <f>IFERROR(IF(I431&gt;0,B431+1,""),"")</f>
        <v>45150</v>
      </c>
      <c r="C432" s="17" t="str">
        <f>IFERROR(IF(D432&lt;&gt;"",IF(MOD(D432,7)=1,(D431/7)+1,""),""),"")</f>
        <v/>
      </c>
      <c r="D432" s="17" t="str">
        <f>IFERROR(IF(I431&gt;0,D431+1,""),"")</f>
        <v/>
      </c>
      <c r="E432" s="15" t="str">
        <f>IFERROR(IF(I431&gt;0,#REF!*ActivityFactor+IF(WeightGoal="Maintain",0,IF(WeightGoal="Decrease",-500,IF(WeightGoal="Increase",500))),""),"")</f>
        <v/>
      </c>
      <c r="F432" s="15" t="str">
        <f>IFERROR(#REF!*(ActivityFactor),"")</f>
        <v/>
      </c>
      <c r="G432" s="14" t="str">
        <f>IFERROR(IF(WeightGoal="Increase",E432-F432,F432-E432),"")</f>
        <v/>
      </c>
      <c r="H432" s="14" t="str">
        <f>IFERROR(H431-G432,"")</f>
        <v/>
      </c>
      <c r="I432" s="13" t="str">
        <f>IFERROR(IF(Standard,H432/CalsPerPound,H432/CalsPerPound/2.2),"")</f>
        <v/>
      </c>
      <c r="J432" s="12" t="str">
        <f>IFERROR(WeightToLoseGain-I432,"")</f>
        <v/>
      </c>
      <c r="K432" s="11" t="str">
        <f>IFERROR(IF(B431&lt;&gt;"",J432/(WeightToLoseGain),""),"")</f>
        <v/>
      </c>
      <c r="L432" s="16" t="str">
        <f>IFERROR(IF($D432&lt;&gt;"",L431-(G431/CalsPerPound),""),"")</f>
        <v/>
      </c>
    </row>
    <row r="433" spans="2:12" ht="30" hidden="1" customHeight="1" x14ac:dyDescent="0.35">
      <c r="B433" s="18">
        <f>IFERROR(IF(I432&gt;0,B432+1,""),"")</f>
        <v>45151</v>
      </c>
      <c r="C433" s="17" t="str">
        <f>IFERROR(IF(D433&lt;&gt;"",IF(MOD(D433,7)=1,(D432/7)+1,""),""),"")</f>
        <v/>
      </c>
      <c r="D433" s="17" t="str">
        <f>IFERROR(IF(I432&gt;0,D432+1,""),"")</f>
        <v/>
      </c>
      <c r="E433" s="15" t="str">
        <f>IFERROR(IF(I432&gt;0,#REF!*ActivityFactor+IF(WeightGoal="Maintain",0,IF(WeightGoal="Decrease",-500,IF(WeightGoal="Increase",500))),""),"")</f>
        <v/>
      </c>
      <c r="F433" s="15" t="str">
        <f>IFERROR(#REF!*(ActivityFactor),"")</f>
        <v/>
      </c>
      <c r="G433" s="14" t="str">
        <f>IFERROR(IF(WeightGoal="Increase",E433-F433,F433-E433),"")</f>
        <v/>
      </c>
      <c r="H433" s="14" t="str">
        <f>IFERROR(H432-G433,"")</f>
        <v/>
      </c>
      <c r="I433" s="13" t="str">
        <f>IFERROR(IF(Standard,H433/CalsPerPound,H433/CalsPerPound/2.2),"")</f>
        <v/>
      </c>
      <c r="J433" s="12" t="str">
        <f>IFERROR(WeightToLoseGain-I433,"")</f>
        <v/>
      </c>
      <c r="K433" s="11" t="str">
        <f>IFERROR(IF(B432&lt;&gt;"",J433/(WeightToLoseGain),""),"")</f>
        <v/>
      </c>
      <c r="L433" s="16" t="str">
        <f>IFERROR(IF($D433&lt;&gt;"",L432-(G432/CalsPerPound),""),"")</f>
        <v/>
      </c>
    </row>
    <row r="434" spans="2:12" ht="30" hidden="1" customHeight="1" x14ac:dyDescent="0.35">
      <c r="B434" s="18">
        <f>IFERROR(IF(I433&gt;0,B433+1,""),"")</f>
        <v>45152</v>
      </c>
      <c r="C434" s="17" t="str">
        <f>IFERROR(IF(D434&lt;&gt;"",IF(MOD(D434,7)=1,(D433/7)+1,""),""),"")</f>
        <v/>
      </c>
      <c r="D434" s="17" t="str">
        <f>IFERROR(IF(I433&gt;0,D433+1,""),"")</f>
        <v/>
      </c>
      <c r="E434" s="15" t="str">
        <f>IFERROR(IF(I433&gt;0,#REF!*ActivityFactor+IF(WeightGoal="Maintain",0,IF(WeightGoal="Decrease",-500,IF(WeightGoal="Increase",500))),""),"")</f>
        <v/>
      </c>
      <c r="F434" s="15" t="str">
        <f>IFERROR(#REF!*(ActivityFactor),"")</f>
        <v/>
      </c>
      <c r="G434" s="14" t="str">
        <f>IFERROR(IF(WeightGoal="Increase",E434-F434,F434-E434),"")</f>
        <v/>
      </c>
      <c r="H434" s="14" t="str">
        <f>IFERROR(H433-G434,"")</f>
        <v/>
      </c>
      <c r="I434" s="13" t="str">
        <f>IFERROR(IF(Standard,H434/CalsPerPound,H434/CalsPerPound/2.2),"")</f>
        <v/>
      </c>
      <c r="J434" s="12" t="str">
        <f>IFERROR(WeightToLoseGain-I434,"")</f>
        <v/>
      </c>
      <c r="K434" s="11" t="str">
        <f>IFERROR(IF(B433&lt;&gt;"",J434/(WeightToLoseGain),""),"")</f>
        <v/>
      </c>
      <c r="L434" s="16" t="str">
        <f>IFERROR(IF($D434&lt;&gt;"",L433-(G433/CalsPerPound),""),"")</f>
        <v/>
      </c>
    </row>
    <row r="435" spans="2:12" ht="30" hidden="1" customHeight="1" x14ac:dyDescent="0.35">
      <c r="B435" s="18">
        <f>IFERROR(IF(I434&gt;0,B434+1,""),"")</f>
        <v>45153</v>
      </c>
      <c r="C435" s="17" t="str">
        <f>IFERROR(IF(D435&lt;&gt;"",IF(MOD(D435,7)=1,(D434/7)+1,""),""),"")</f>
        <v/>
      </c>
      <c r="D435" s="17" t="str">
        <f>IFERROR(IF(I434&gt;0,D434+1,""),"")</f>
        <v/>
      </c>
      <c r="E435" s="15" t="str">
        <f>IFERROR(IF(I434&gt;0,#REF!*ActivityFactor+IF(WeightGoal="Maintain",0,IF(WeightGoal="Decrease",-500,IF(WeightGoal="Increase",500))),""),"")</f>
        <v/>
      </c>
      <c r="F435" s="15" t="str">
        <f>IFERROR(#REF!*(ActivityFactor),"")</f>
        <v/>
      </c>
      <c r="G435" s="14" t="str">
        <f>IFERROR(IF(WeightGoal="Increase",E435-F435,F435-E435),"")</f>
        <v/>
      </c>
      <c r="H435" s="14" t="str">
        <f>IFERROR(H434-G435,"")</f>
        <v/>
      </c>
      <c r="I435" s="13" t="str">
        <f>IFERROR(IF(Standard,H435/CalsPerPound,H435/CalsPerPound/2.2),"")</f>
        <v/>
      </c>
      <c r="J435" s="12" t="str">
        <f>IFERROR(WeightToLoseGain-I435,"")</f>
        <v/>
      </c>
      <c r="K435" s="11" t="str">
        <f>IFERROR(IF(B434&lt;&gt;"",J435/(WeightToLoseGain),""),"")</f>
        <v/>
      </c>
      <c r="L435" s="16" t="str">
        <f>IFERROR(IF($D435&lt;&gt;"",L434-(G434/CalsPerPound),""),"")</f>
        <v/>
      </c>
    </row>
    <row r="436" spans="2:12" ht="30" hidden="1" customHeight="1" x14ac:dyDescent="0.35">
      <c r="B436" s="18">
        <f>IFERROR(IF(I435&gt;0,B435+1,""),"")</f>
        <v>45154</v>
      </c>
      <c r="C436" s="17" t="str">
        <f>IFERROR(IF(D436&lt;&gt;"",IF(MOD(D436,7)=1,(D435/7)+1,""),""),"")</f>
        <v/>
      </c>
      <c r="D436" s="17" t="str">
        <f>IFERROR(IF(I435&gt;0,D435+1,""),"")</f>
        <v/>
      </c>
      <c r="E436" s="15" t="str">
        <f>IFERROR(IF(I435&gt;0,#REF!*ActivityFactor+IF(WeightGoal="Maintain",0,IF(WeightGoal="Decrease",-500,IF(WeightGoal="Increase",500))),""),"")</f>
        <v/>
      </c>
      <c r="F436" s="15" t="str">
        <f>IFERROR(#REF!*(ActivityFactor),"")</f>
        <v/>
      </c>
      <c r="G436" s="14" t="str">
        <f>IFERROR(IF(WeightGoal="Increase",E436-F436,F436-E436),"")</f>
        <v/>
      </c>
      <c r="H436" s="14" t="str">
        <f>IFERROR(H435-G436,"")</f>
        <v/>
      </c>
      <c r="I436" s="13" t="str">
        <f>IFERROR(IF(Standard,H436/CalsPerPound,H436/CalsPerPound/2.2),"")</f>
        <v/>
      </c>
      <c r="J436" s="12" t="str">
        <f>IFERROR(WeightToLoseGain-I436,"")</f>
        <v/>
      </c>
      <c r="K436" s="11" t="str">
        <f>IFERROR(IF(B435&lt;&gt;"",J436/(WeightToLoseGain),""),"")</f>
        <v/>
      </c>
      <c r="L436" s="16" t="str">
        <f>IFERROR(IF($D436&lt;&gt;"",L435-(G435/CalsPerPound),""),"")</f>
        <v/>
      </c>
    </row>
    <row r="437" spans="2:12" ht="30" hidden="1" customHeight="1" x14ac:dyDescent="0.35">
      <c r="B437" s="18">
        <f>IFERROR(IF(I436&gt;0,B436+1,""),"")</f>
        <v>45155</v>
      </c>
      <c r="C437" s="17" t="str">
        <f>IFERROR(IF(D437&lt;&gt;"",IF(MOD(D437,7)=1,(D436/7)+1,""),""),"")</f>
        <v/>
      </c>
      <c r="D437" s="17" t="str">
        <f>IFERROR(IF(I436&gt;0,D436+1,""),"")</f>
        <v/>
      </c>
      <c r="E437" s="15" t="str">
        <f>IFERROR(IF(I436&gt;0,#REF!*ActivityFactor+IF(WeightGoal="Maintain",0,IF(WeightGoal="Decrease",-500,IF(WeightGoal="Increase",500))),""),"")</f>
        <v/>
      </c>
      <c r="F437" s="15" t="str">
        <f>IFERROR(#REF!*(ActivityFactor),"")</f>
        <v/>
      </c>
      <c r="G437" s="14" t="str">
        <f>IFERROR(IF(WeightGoal="Increase",E437-F437,F437-E437),"")</f>
        <v/>
      </c>
      <c r="H437" s="14" t="str">
        <f>IFERROR(H436-G437,"")</f>
        <v/>
      </c>
      <c r="I437" s="13" t="str">
        <f>IFERROR(IF(Standard,H437/CalsPerPound,H437/CalsPerPound/2.2),"")</f>
        <v/>
      </c>
      <c r="J437" s="12" t="str">
        <f>IFERROR(WeightToLoseGain-I437,"")</f>
        <v/>
      </c>
      <c r="K437" s="11" t="str">
        <f>IFERROR(IF(B436&lt;&gt;"",J437/(WeightToLoseGain),""),"")</f>
        <v/>
      </c>
      <c r="L437" s="16" t="str">
        <f>IFERROR(IF($D437&lt;&gt;"",L436-(G436/CalsPerPound),""),"")</f>
        <v/>
      </c>
    </row>
    <row r="438" spans="2:12" ht="30" hidden="1" customHeight="1" x14ac:dyDescent="0.35">
      <c r="B438" s="18">
        <f>IFERROR(IF(I437&gt;0,B437+1,""),"")</f>
        <v>45156</v>
      </c>
      <c r="C438" s="17" t="str">
        <f>IFERROR(IF(D438&lt;&gt;"",IF(MOD(D438,7)=1,(D437/7)+1,""),""),"")</f>
        <v/>
      </c>
      <c r="D438" s="17" t="str">
        <f>IFERROR(IF(I437&gt;0,D437+1,""),"")</f>
        <v/>
      </c>
      <c r="E438" s="15" t="str">
        <f>IFERROR(IF(I437&gt;0,#REF!*ActivityFactor+IF(WeightGoal="Maintain",0,IF(WeightGoal="Decrease",-500,IF(WeightGoal="Increase",500))),""),"")</f>
        <v/>
      </c>
      <c r="F438" s="15" t="str">
        <f>IFERROR(#REF!*(ActivityFactor),"")</f>
        <v/>
      </c>
      <c r="G438" s="14" t="str">
        <f>IFERROR(IF(WeightGoal="Increase",E438-F438,F438-E438),"")</f>
        <v/>
      </c>
      <c r="H438" s="14" t="str">
        <f>IFERROR(H437-G438,"")</f>
        <v/>
      </c>
      <c r="I438" s="13" t="str">
        <f>IFERROR(IF(Standard,H438/CalsPerPound,H438/CalsPerPound/2.2),"")</f>
        <v/>
      </c>
      <c r="J438" s="12" t="str">
        <f>IFERROR(WeightToLoseGain-I438,"")</f>
        <v/>
      </c>
      <c r="K438" s="11" t="str">
        <f>IFERROR(IF(B437&lt;&gt;"",J438/(WeightToLoseGain),""),"")</f>
        <v/>
      </c>
      <c r="L438" s="16" t="str">
        <f>IFERROR(IF($D438&lt;&gt;"",L437-(G437/CalsPerPound),""),"")</f>
        <v/>
      </c>
    </row>
    <row r="439" spans="2:12" ht="30" hidden="1" customHeight="1" x14ac:dyDescent="0.35">
      <c r="B439" s="18">
        <f>IFERROR(IF(I438&gt;0,B438+1,""),"")</f>
        <v>45157</v>
      </c>
      <c r="C439" s="17" t="str">
        <f>IFERROR(IF(D439&lt;&gt;"",IF(MOD(D439,7)=1,(D438/7)+1,""),""),"")</f>
        <v/>
      </c>
      <c r="D439" s="17" t="str">
        <f>IFERROR(IF(I438&gt;0,D438+1,""),"")</f>
        <v/>
      </c>
      <c r="E439" s="15" t="str">
        <f>IFERROR(IF(I438&gt;0,#REF!*ActivityFactor+IF(WeightGoal="Maintain",0,IF(WeightGoal="Decrease",-500,IF(WeightGoal="Increase",500))),""),"")</f>
        <v/>
      </c>
      <c r="F439" s="15" t="str">
        <f>IFERROR(#REF!*(ActivityFactor),"")</f>
        <v/>
      </c>
      <c r="G439" s="14" t="str">
        <f>IFERROR(IF(WeightGoal="Increase",E439-F439,F439-E439),"")</f>
        <v/>
      </c>
      <c r="H439" s="14" t="str">
        <f>IFERROR(H438-G439,"")</f>
        <v/>
      </c>
      <c r="I439" s="13" t="str">
        <f>IFERROR(IF(Standard,H439/CalsPerPound,H439/CalsPerPound/2.2),"")</f>
        <v/>
      </c>
      <c r="J439" s="12" t="str">
        <f>IFERROR(WeightToLoseGain-I439,"")</f>
        <v/>
      </c>
      <c r="K439" s="11" t="str">
        <f>IFERROR(IF(B438&lt;&gt;"",J439/(WeightToLoseGain),""),"")</f>
        <v/>
      </c>
      <c r="L439" s="16" t="str">
        <f>IFERROR(IF($D439&lt;&gt;"",L438-(G438/CalsPerPound),""),"")</f>
        <v/>
      </c>
    </row>
    <row r="440" spans="2:12" ht="30" hidden="1" customHeight="1" x14ac:dyDescent="0.35">
      <c r="B440" s="18">
        <f>IFERROR(IF(I439&gt;0,B439+1,""),"")</f>
        <v>45158</v>
      </c>
      <c r="C440" s="17" t="str">
        <f>IFERROR(IF(D440&lt;&gt;"",IF(MOD(D440,7)=1,(D439/7)+1,""),""),"")</f>
        <v/>
      </c>
      <c r="D440" s="17" t="str">
        <f>IFERROR(IF(I439&gt;0,D439+1,""),"")</f>
        <v/>
      </c>
      <c r="E440" s="15" t="str">
        <f>IFERROR(IF(I439&gt;0,#REF!*ActivityFactor+IF(WeightGoal="Maintain",0,IF(WeightGoal="Decrease",-500,IF(WeightGoal="Increase",500))),""),"")</f>
        <v/>
      </c>
      <c r="F440" s="15" t="str">
        <f>IFERROR(#REF!*(ActivityFactor),"")</f>
        <v/>
      </c>
      <c r="G440" s="14" t="str">
        <f>IFERROR(IF(WeightGoal="Increase",E440-F440,F440-E440),"")</f>
        <v/>
      </c>
      <c r="H440" s="14" t="str">
        <f>IFERROR(H439-G440,"")</f>
        <v/>
      </c>
      <c r="I440" s="13" t="str">
        <f>IFERROR(IF(Standard,H440/CalsPerPound,H440/CalsPerPound/2.2),"")</f>
        <v/>
      </c>
      <c r="J440" s="12" t="str">
        <f>IFERROR(WeightToLoseGain-I440,"")</f>
        <v/>
      </c>
      <c r="K440" s="11" t="str">
        <f>IFERROR(IF(B439&lt;&gt;"",J440/(WeightToLoseGain),""),"")</f>
        <v/>
      </c>
      <c r="L440" s="16" t="str">
        <f>IFERROR(IF($D440&lt;&gt;"",L439-(G439/CalsPerPound),""),"")</f>
        <v/>
      </c>
    </row>
    <row r="441" spans="2:12" ht="30" hidden="1" customHeight="1" x14ac:dyDescent="0.35">
      <c r="B441" s="18">
        <f>IFERROR(IF(I440&gt;0,B440+1,""),"")</f>
        <v>45159</v>
      </c>
      <c r="C441" s="17" t="str">
        <f>IFERROR(IF(D441&lt;&gt;"",IF(MOD(D441,7)=1,(D440/7)+1,""),""),"")</f>
        <v/>
      </c>
      <c r="D441" s="17" t="str">
        <f>IFERROR(IF(I440&gt;0,D440+1,""),"")</f>
        <v/>
      </c>
      <c r="E441" s="15" t="str">
        <f>IFERROR(IF(I440&gt;0,#REF!*ActivityFactor+IF(WeightGoal="Maintain",0,IF(WeightGoal="Decrease",-500,IF(WeightGoal="Increase",500))),""),"")</f>
        <v/>
      </c>
      <c r="F441" s="15" t="str">
        <f>IFERROR(#REF!*(ActivityFactor),"")</f>
        <v/>
      </c>
      <c r="G441" s="14" t="str">
        <f>IFERROR(IF(WeightGoal="Increase",E441-F441,F441-E441),"")</f>
        <v/>
      </c>
      <c r="H441" s="14" t="str">
        <f>IFERROR(H440-G441,"")</f>
        <v/>
      </c>
      <c r="I441" s="13" t="str">
        <f>IFERROR(IF(Standard,H441/CalsPerPound,H441/CalsPerPound/2.2),"")</f>
        <v/>
      </c>
      <c r="J441" s="12" t="str">
        <f>IFERROR(WeightToLoseGain-I441,"")</f>
        <v/>
      </c>
      <c r="K441" s="11" t="str">
        <f>IFERROR(IF(B440&lt;&gt;"",J441/(WeightToLoseGain),""),"")</f>
        <v/>
      </c>
      <c r="L441" s="16" t="str">
        <f>IFERROR(IF($D441&lt;&gt;"",L440-(G440/CalsPerPound),""),"")</f>
        <v/>
      </c>
    </row>
    <row r="442" spans="2:12" ht="30" hidden="1" customHeight="1" x14ac:dyDescent="0.35">
      <c r="B442" s="18">
        <f>IFERROR(IF(I441&gt;0,B441+1,""),"")</f>
        <v>45160</v>
      </c>
      <c r="C442" s="17" t="str">
        <f>IFERROR(IF(D442&lt;&gt;"",IF(MOD(D442,7)=1,(D441/7)+1,""),""),"")</f>
        <v/>
      </c>
      <c r="D442" s="17" t="str">
        <f>IFERROR(IF(I441&gt;0,D441+1,""),"")</f>
        <v/>
      </c>
      <c r="E442" s="15" t="str">
        <f>IFERROR(IF(I441&gt;0,#REF!*ActivityFactor+IF(WeightGoal="Maintain",0,IF(WeightGoal="Decrease",-500,IF(WeightGoal="Increase",500))),""),"")</f>
        <v/>
      </c>
      <c r="F442" s="15" t="str">
        <f>IFERROR(#REF!*(ActivityFactor),"")</f>
        <v/>
      </c>
      <c r="G442" s="14" t="str">
        <f>IFERROR(IF(WeightGoal="Increase",E442-F442,F442-E442),"")</f>
        <v/>
      </c>
      <c r="H442" s="14" t="str">
        <f>IFERROR(H441-G442,"")</f>
        <v/>
      </c>
      <c r="I442" s="13" t="str">
        <f>IFERROR(IF(Standard,H442/CalsPerPound,H442/CalsPerPound/2.2),"")</f>
        <v/>
      </c>
      <c r="J442" s="12" t="str">
        <f>IFERROR(WeightToLoseGain-I442,"")</f>
        <v/>
      </c>
      <c r="K442" s="11" t="str">
        <f>IFERROR(IF(B441&lt;&gt;"",J442/(WeightToLoseGain),""),"")</f>
        <v/>
      </c>
      <c r="L442" s="16" t="str">
        <f>IFERROR(IF($D442&lt;&gt;"",L441-(G441/CalsPerPound),""),"")</f>
        <v/>
      </c>
    </row>
    <row r="443" spans="2:12" ht="30" hidden="1" customHeight="1" x14ac:dyDescent="0.35">
      <c r="B443" s="18">
        <f>IFERROR(IF(I442&gt;0,B442+1,""),"")</f>
        <v>45161</v>
      </c>
      <c r="C443" s="17" t="str">
        <f>IFERROR(IF(D443&lt;&gt;"",IF(MOD(D443,7)=1,(D442/7)+1,""),""),"")</f>
        <v/>
      </c>
      <c r="D443" s="17" t="str">
        <f>IFERROR(IF(I442&gt;0,D442+1,""),"")</f>
        <v/>
      </c>
      <c r="E443" s="15" t="str">
        <f>IFERROR(IF(I442&gt;0,#REF!*ActivityFactor+IF(WeightGoal="Maintain",0,IF(WeightGoal="Decrease",-500,IF(WeightGoal="Increase",500))),""),"")</f>
        <v/>
      </c>
      <c r="F443" s="15" t="str">
        <f>IFERROR(#REF!*(ActivityFactor),"")</f>
        <v/>
      </c>
      <c r="G443" s="14" t="str">
        <f>IFERROR(IF(WeightGoal="Increase",E443-F443,F443-E443),"")</f>
        <v/>
      </c>
      <c r="H443" s="14" t="str">
        <f>IFERROR(H442-G443,"")</f>
        <v/>
      </c>
      <c r="I443" s="13" t="str">
        <f>IFERROR(IF(Standard,H443/CalsPerPound,H443/CalsPerPound/2.2),"")</f>
        <v/>
      </c>
      <c r="J443" s="12" t="str">
        <f>IFERROR(WeightToLoseGain-I443,"")</f>
        <v/>
      </c>
      <c r="K443" s="11" t="str">
        <f>IFERROR(IF(B442&lt;&gt;"",J443/(WeightToLoseGain),""),"")</f>
        <v/>
      </c>
      <c r="L443" s="16" t="str">
        <f>IFERROR(IF($D443&lt;&gt;"",L442-(G442/CalsPerPound),""),"")</f>
        <v/>
      </c>
    </row>
    <row r="444" spans="2:12" ht="30" hidden="1" customHeight="1" x14ac:dyDescent="0.35">
      <c r="B444" s="18">
        <f>IFERROR(IF(I443&gt;0,B443+1,""),"")</f>
        <v>45162</v>
      </c>
      <c r="C444" s="17" t="str">
        <f>IFERROR(IF(D444&lt;&gt;"",IF(MOD(D444,7)=1,(D443/7)+1,""),""),"")</f>
        <v/>
      </c>
      <c r="D444" s="17" t="str">
        <f>IFERROR(IF(I443&gt;0,D443+1,""),"")</f>
        <v/>
      </c>
      <c r="E444" s="15" t="str">
        <f>IFERROR(IF(I443&gt;0,#REF!*ActivityFactor+IF(WeightGoal="Maintain",0,IF(WeightGoal="Decrease",-500,IF(WeightGoal="Increase",500))),""),"")</f>
        <v/>
      </c>
      <c r="F444" s="15" t="str">
        <f>IFERROR(#REF!*(ActivityFactor),"")</f>
        <v/>
      </c>
      <c r="G444" s="14" t="str">
        <f>IFERROR(IF(WeightGoal="Increase",E444-F444,F444-E444),"")</f>
        <v/>
      </c>
      <c r="H444" s="14" t="str">
        <f>IFERROR(H443-G444,"")</f>
        <v/>
      </c>
      <c r="I444" s="13" t="str">
        <f>IFERROR(IF(Standard,H444/CalsPerPound,H444/CalsPerPound/2.2),"")</f>
        <v/>
      </c>
      <c r="J444" s="12" t="str">
        <f>IFERROR(WeightToLoseGain-I444,"")</f>
        <v/>
      </c>
      <c r="K444" s="11" t="str">
        <f>IFERROR(IF(B443&lt;&gt;"",J444/(WeightToLoseGain),""),"")</f>
        <v/>
      </c>
      <c r="L444" s="16" t="str">
        <f>IFERROR(IF($D444&lt;&gt;"",L443-(G443/CalsPerPound),""),"")</f>
        <v/>
      </c>
    </row>
    <row r="445" spans="2:12" ht="30" hidden="1" customHeight="1" x14ac:dyDescent="0.35">
      <c r="B445" s="18">
        <f>IFERROR(IF(I444&gt;0,B444+1,""),"")</f>
        <v>45163</v>
      </c>
      <c r="C445" s="17" t="str">
        <f>IFERROR(IF(D445&lt;&gt;"",IF(MOD(D445,7)=1,(D444/7)+1,""),""),"")</f>
        <v/>
      </c>
      <c r="D445" s="17" t="str">
        <f>IFERROR(IF(I444&gt;0,D444+1,""),"")</f>
        <v/>
      </c>
      <c r="E445" s="15" t="str">
        <f>IFERROR(IF(I444&gt;0,#REF!*ActivityFactor+IF(WeightGoal="Maintain",0,IF(WeightGoal="Decrease",-500,IF(WeightGoal="Increase",500))),""),"")</f>
        <v/>
      </c>
      <c r="F445" s="15" t="str">
        <f>IFERROR(#REF!*(ActivityFactor),"")</f>
        <v/>
      </c>
      <c r="G445" s="14" t="str">
        <f>IFERROR(IF(WeightGoal="Increase",E445-F445,F445-E445),"")</f>
        <v/>
      </c>
      <c r="H445" s="14" t="str">
        <f>IFERROR(H444-G445,"")</f>
        <v/>
      </c>
      <c r="I445" s="13" t="str">
        <f>IFERROR(IF(Standard,H445/CalsPerPound,H445/CalsPerPound/2.2),"")</f>
        <v/>
      </c>
      <c r="J445" s="12" t="str">
        <f>IFERROR(WeightToLoseGain-I445,"")</f>
        <v/>
      </c>
      <c r="K445" s="11" t="str">
        <f>IFERROR(IF(B444&lt;&gt;"",J445/(WeightToLoseGain),""),"")</f>
        <v/>
      </c>
      <c r="L445" s="16" t="str">
        <f>IFERROR(IF($D445&lt;&gt;"",L444-(G444/CalsPerPound),""),"")</f>
        <v/>
      </c>
    </row>
    <row r="446" spans="2:12" ht="30" hidden="1" customHeight="1" x14ac:dyDescent="0.35">
      <c r="B446" s="18">
        <f>IFERROR(IF(I445&gt;0,B445+1,""),"")</f>
        <v>45164</v>
      </c>
      <c r="C446" s="17" t="str">
        <f>IFERROR(IF(D446&lt;&gt;"",IF(MOD(D446,7)=1,(D445/7)+1,""),""),"")</f>
        <v/>
      </c>
      <c r="D446" s="17" t="str">
        <f>IFERROR(IF(I445&gt;0,D445+1,""),"")</f>
        <v/>
      </c>
      <c r="E446" s="15" t="str">
        <f>IFERROR(IF(I445&gt;0,#REF!*ActivityFactor+IF(WeightGoal="Maintain",0,IF(WeightGoal="Decrease",-500,IF(WeightGoal="Increase",500))),""),"")</f>
        <v/>
      </c>
      <c r="F446" s="15" t="str">
        <f>IFERROR(#REF!*(ActivityFactor),"")</f>
        <v/>
      </c>
      <c r="G446" s="14" t="str">
        <f>IFERROR(IF(WeightGoal="Increase",E446-F446,F446-E446),"")</f>
        <v/>
      </c>
      <c r="H446" s="14" t="str">
        <f>IFERROR(H445-G446,"")</f>
        <v/>
      </c>
      <c r="I446" s="13" t="str">
        <f>IFERROR(IF(Standard,H446/CalsPerPound,H446/CalsPerPound/2.2),"")</f>
        <v/>
      </c>
      <c r="J446" s="12" t="str">
        <f>IFERROR(WeightToLoseGain-I446,"")</f>
        <v/>
      </c>
      <c r="K446" s="11" t="str">
        <f>IFERROR(IF(B445&lt;&gt;"",J446/(WeightToLoseGain),""),"")</f>
        <v/>
      </c>
      <c r="L446" s="16" t="str">
        <f>IFERROR(IF($D446&lt;&gt;"",L445-(G445/CalsPerPound),""),"")</f>
        <v/>
      </c>
    </row>
    <row r="447" spans="2:12" ht="30" hidden="1" customHeight="1" x14ac:dyDescent="0.35">
      <c r="B447" s="18">
        <f>IFERROR(IF(I446&gt;0,B446+1,""),"")</f>
        <v>45165</v>
      </c>
      <c r="C447" s="17" t="str">
        <f>IFERROR(IF(D447&lt;&gt;"",IF(MOD(D447,7)=1,(D446/7)+1,""),""),"")</f>
        <v/>
      </c>
      <c r="D447" s="17" t="str">
        <f>IFERROR(IF(I446&gt;0,D446+1,""),"")</f>
        <v/>
      </c>
      <c r="E447" s="15" t="str">
        <f>IFERROR(IF(I446&gt;0,#REF!*ActivityFactor+IF(WeightGoal="Maintain",0,IF(WeightGoal="Decrease",-500,IF(WeightGoal="Increase",500))),""),"")</f>
        <v/>
      </c>
      <c r="F447" s="15" t="str">
        <f>IFERROR(#REF!*(ActivityFactor),"")</f>
        <v/>
      </c>
      <c r="G447" s="14" t="str">
        <f>IFERROR(IF(WeightGoal="Increase",E447-F447,F447-E447),"")</f>
        <v/>
      </c>
      <c r="H447" s="14" t="str">
        <f>IFERROR(H446-G447,"")</f>
        <v/>
      </c>
      <c r="I447" s="13" t="str">
        <f>IFERROR(IF(Standard,H447/CalsPerPound,H447/CalsPerPound/2.2),"")</f>
        <v/>
      </c>
      <c r="J447" s="12" t="str">
        <f>IFERROR(WeightToLoseGain-I447,"")</f>
        <v/>
      </c>
      <c r="K447" s="11" t="str">
        <f>IFERROR(IF(B446&lt;&gt;"",J447/(WeightToLoseGain),""),"")</f>
        <v/>
      </c>
      <c r="L447" s="16" t="str">
        <f>IFERROR(IF($D447&lt;&gt;"",L446-(G446/CalsPerPound),""),"")</f>
        <v/>
      </c>
    </row>
    <row r="448" spans="2:12" ht="30" hidden="1" customHeight="1" x14ac:dyDescent="0.35">
      <c r="B448" s="18">
        <f>IFERROR(IF(I447&gt;0,B447+1,""),"")</f>
        <v>45166</v>
      </c>
      <c r="C448" s="17" t="str">
        <f>IFERROR(IF(D448&lt;&gt;"",IF(MOD(D448,7)=1,(D447/7)+1,""),""),"")</f>
        <v/>
      </c>
      <c r="D448" s="17" t="str">
        <f>IFERROR(IF(I447&gt;0,D447+1,""),"")</f>
        <v/>
      </c>
      <c r="E448" s="15" t="str">
        <f>IFERROR(IF(I447&gt;0,#REF!*ActivityFactor+IF(WeightGoal="Maintain",0,IF(WeightGoal="Decrease",-500,IF(WeightGoal="Increase",500))),""),"")</f>
        <v/>
      </c>
      <c r="F448" s="15" t="str">
        <f>IFERROR(#REF!*(ActivityFactor),"")</f>
        <v/>
      </c>
      <c r="G448" s="14" t="str">
        <f>IFERROR(IF(WeightGoal="Increase",E448-F448,F448-E448),"")</f>
        <v/>
      </c>
      <c r="H448" s="14" t="str">
        <f>IFERROR(H447-G448,"")</f>
        <v/>
      </c>
      <c r="I448" s="13" t="str">
        <f>IFERROR(IF(Standard,H448/CalsPerPound,H448/CalsPerPound/2.2),"")</f>
        <v/>
      </c>
      <c r="J448" s="12" t="str">
        <f>IFERROR(WeightToLoseGain-I448,"")</f>
        <v/>
      </c>
      <c r="K448" s="11" t="str">
        <f>IFERROR(IF(B447&lt;&gt;"",J448/(WeightToLoseGain),""),"")</f>
        <v/>
      </c>
      <c r="L448" s="16" t="str">
        <f>IFERROR(IF($D448&lt;&gt;"",L447-(G447/CalsPerPound),""),"")</f>
        <v/>
      </c>
    </row>
    <row r="449" spans="2:12" ht="30" hidden="1" customHeight="1" x14ac:dyDescent="0.35">
      <c r="B449" s="18">
        <f>IFERROR(IF(I448&gt;0,B448+1,""),"")</f>
        <v>45167</v>
      </c>
      <c r="C449" s="17" t="str">
        <f>IFERROR(IF(D449&lt;&gt;"",IF(MOD(D449,7)=1,(D448/7)+1,""),""),"")</f>
        <v/>
      </c>
      <c r="D449" s="17" t="str">
        <f>IFERROR(IF(I448&gt;0,D448+1,""),"")</f>
        <v/>
      </c>
      <c r="E449" s="15" t="str">
        <f>IFERROR(IF(I448&gt;0,#REF!*ActivityFactor+IF(WeightGoal="Maintain",0,IF(WeightGoal="Decrease",-500,IF(WeightGoal="Increase",500))),""),"")</f>
        <v/>
      </c>
      <c r="F449" s="15" t="str">
        <f>IFERROR(#REF!*(ActivityFactor),"")</f>
        <v/>
      </c>
      <c r="G449" s="14" t="str">
        <f>IFERROR(IF(WeightGoal="Increase",E449-F449,F449-E449),"")</f>
        <v/>
      </c>
      <c r="H449" s="14" t="str">
        <f>IFERROR(H448-G449,"")</f>
        <v/>
      </c>
      <c r="I449" s="13" t="str">
        <f>IFERROR(IF(Standard,H449/CalsPerPound,H449/CalsPerPound/2.2),"")</f>
        <v/>
      </c>
      <c r="J449" s="12" t="str">
        <f>IFERROR(WeightToLoseGain-I449,"")</f>
        <v/>
      </c>
      <c r="K449" s="11" t="str">
        <f>IFERROR(IF(B448&lt;&gt;"",J449/(WeightToLoseGain),""),"")</f>
        <v/>
      </c>
      <c r="L449" s="16" t="str">
        <f>IFERROR(IF($D449&lt;&gt;"",L448-(G448/CalsPerPound),""),"")</f>
        <v/>
      </c>
    </row>
    <row r="450" spans="2:12" ht="30" hidden="1" customHeight="1" x14ac:dyDescent="0.35">
      <c r="B450" s="18">
        <f>IFERROR(IF(I449&gt;0,B449+1,""),"")</f>
        <v>45168</v>
      </c>
      <c r="C450" s="17" t="str">
        <f>IFERROR(IF(D450&lt;&gt;"",IF(MOD(D450,7)=1,(D449/7)+1,""),""),"")</f>
        <v/>
      </c>
      <c r="D450" s="17" t="str">
        <f>IFERROR(IF(I449&gt;0,D449+1,""),"")</f>
        <v/>
      </c>
      <c r="E450" s="15" t="str">
        <f>IFERROR(IF(I449&gt;0,#REF!*ActivityFactor+IF(WeightGoal="Maintain",0,IF(WeightGoal="Decrease",-500,IF(WeightGoal="Increase",500))),""),"")</f>
        <v/>
      </c>
      <c r="F450" s="15" t="str">
        <f>IFERROR(#REF!*(ActivityFactor),"")</f>
        <v/>
      </c>
      <c r="G450" s="14" t="str">
        <f>IFERROR(IF(WeightGoal="Increase",E450-F450,F450-E450),"")</f>
        <v/>
      </c>
      <c r="H450" s="14" t="str">
        <f>IFERROR(H449-G450,"")</f>
        <v/>
      </c>
      <c r="I450" s="13" t="str">
        <f>IFERROR(IF(Standard,H450/CalsPerPound,H450/CalsPerPound/2.2),"")</f>
        <v/>
      </c>
      <c r="J450" s="12" t="str">
        <f>IFERROR(WeightToLoseGain-I450,"")</f>
        <v/>
      </c>
      <c r="K450" s="11" t="str">
        <f>IFERROR(IF(B449&lt;&gt;"",J450/(WeightToLoseGain),""),"")</f>
        <v/>
      </c>
      <c r="L450" s="16" t="str">
        <f>IFERROR(IF($D450&lt;&gt;"",L449-(G449/CalsPerPound),""),"")</f>
        <v/>
      </c>
    </row>
    <row r="451" spans="2:12" ht="30" hidden="1" customHeight="1" x14ac:dyDescent="0.35">
      <c r="B451" s="18">
        <f>IFERROR(IF(I450&gt;0,B450+1,""),"")</f>
        <v>45169</v>
      </c>
      <c r="C451" s="17" t="str">
        <f>IFERROR(IF(D451&lt;&gt;"",IF(MOD(D451,7)=1,(D450/7)+1,""),""),"")</f>
        <v/>
      </c>
      <c r="D451" s="17" t="str">
        <f>IFERROR(IF(I450&gt;0,D450+1,""),"")</f>
        <v/>
      </c>
      <c r="E451" s="15" t="str">
        <f>IFERROR(IF(I450&gt;0,#REF!*ActivityFactor+IF(WeightGoal="Maintain",0,IF(WeightGoal="Decrease",-500,IF(WeightGoal="Increase",500))),""),"")</f>
        <v/>
      </c>
      <c r="F451" s="15" t="str">
        <f>IFERROR(#REF!*(ActivityFactor),"")</f>
        <v/>
      </c>
      <c r="G451" s="14" t="str">
        <f>IFERROR(IF(WeightGoal="Increase",E451-F451,F451-E451),"")</f>
        <v/>
      </c>
      <c r="H451" s="14" t="str">
        <f>IFERROR(H450-G451,"")</f>
        <v/>
      </c>
      <c r="I451" s="13" t="str">
        <f>IFERROR(IF(Standard,H451/CalsPerPound,H451/CalsPerPound/2.2),"")</f>
        <v/>
      </c>
      <c r="J451" s="12" t="str">
        <f>IFERROR(WeightToLoseGain-I451,"")</f>
        <v/>
      </c>
      <c r="K451" s="11" t="str">
        <f>IFERROR(IF(B450&lt;&gt;"",J451/(WeightToLoseGain),""),"")</f>
        <v/>
      </c>
      <c r="L451" s="16" t="str">
        <f>IFERROR(IF($D451&lt;&gt;"",L450-(G450/CalsPerPound),""),"")</f>
        <v/>
      </c>
    </row>
    <row r="452" spans="2:12" ht="30" hidden="1" customHeight="1" x14ac:dyDescent="0.35">
      <c r="B452" s="18">
        <f>IFERROR(IF(I451&gt;0,B451+1,""),"")</f>
        <v>45170</v>
      </c>
      <c r="C452" s="17" t="str">
        <f>IFERROR(IF(D452&lt;&gt;"",IF(MOD(D452,7)=1,(D451/7)+1,""),""),"")</f>
        <v/>
      </c>
      <c r="D452" s="17" t="str">
        <f>IFERROR(IF(I451&gt;0,D451+1,""),"")</f>
        <v/>
      </c>
      <c r="E452" s="15" t="str">
        <f>IFERROR(IF(I451&gt;0,#REF!*ActivityFactor+IF(WeightGoal="Maintain",0,IF(WeightGoal="Decrease",-500,IF(WeightGoal="Increase",500))),""),"")</f>
        <v/>
      </c>
      <c r="F452" s="15" t="str">
        <f>IFERROR(#REF!*(ActivityFactor),"")</f>
        <v/>
      </c>
      <c r="G452" s="14" t="str">
        <f>IFERROR(IF(WeightGoal="Increase",E452-F452,F452-E452),"")</f>
        <v/>
      </c>
      <c r="H452" s="14" t="str">
        <f>IFERROR(H451-G452,"")</f>
        <v/>
      </c>
      <c r="I452" s="13" t="str">
        <f>IFERROR(IF(Standard,H452/CalsPerPound,H452/CalsPerPound/2.2),"")</f>
        <v/>
      </c>
      <c r="J452" s="12" t="str">
        <f>IFERROR(WeightToLoseGain-I452,"")</f>
        <v/>
      </c>
      <c r="K452" s="11" t="str">
        <f>IFERROR(IF(B451&lt;&gt;"",J452/(WeightToLoseGain),""),"")</f>
        <v/>
      </c>
      <c r="L452" s="16" t="str">
        <f>IFERROR(IF($D452&lt;&gt;"",L451-(G451/CalsPerPound),""),"")</f>
        <v/>
      </c>
    </row>
    <row r="453" spans="2:12" ht="30" hidden="1" customHeight="1" x14ac:dyDescent="0.35">
      <c r="B453" s="18">
        <f>IFERROR(IF(I452&gt;0,B452+1,""),"")</f>
        <v>45171</v>
      </c>
      <c r="C453" s="17" t="str">
        <f>IFERROR(IF(D453&lt;&gt;"",IF(MOD(D453,7)=1,(D452/7)+1,""),""),"")</f>
        <v/>
      </c>
      <c r="D453" s="17" t="str">
        <f>IFERROR(IF(I452&gt;0,D452+1,""),"")</f>
        <v/>
      </c>
      <c r="E453" s="15" t="str">
        <f>IFERROR(IF(I452&gt;0,#REF!*ActivityFactor+IF(WeightGoal="Maintain",0,IF(WeightGoal="Decrease",-500,IF(WeightGoal="Increase",500))),""),"")</f>
        <v/>
      </c>
      <c r="F453" s="15" t="str">
        <f>IFERROR(#REF!*(ActivityFactor),"")</f>
        <v/>
      </c>
      <c r="G453" s="14" t="str">
        <f>IFERROR(IF(WeightGoal="Increase",E453-F453,F453-E453),"")</f>
        <v/>
      </c>
      <c r="H453" s="14" t="str">
        <f>IFERROR(H452-G453,"")</f>
        <v/>
      </c>
      <c r="I453" s="13" t="str">
        <f>IFERROR(IF(Standard,H453/CalsPerPound,H453/CalsPerPound/2.2),"")</f>
        <v/>
      </c>
      <c r="J453" s="12" t="str">
        <f>IFERROR(WeightToLoseGain-I453,"")</f>
        <v/>
      </c>
      <c r="K453" s="11" t="str">
        <f>IFERROR(IF(B452&lt;&gt;"",J453/(WeightToLoseGain),""),"")</f>
        <v/>
      </c>
      <c r="L453" s="16" t="str">
        <f>IFERROR(IF($D453&lt;&gt;"",L452-(G452/CalsPerPound),""),"")</f>
        <v/>
      </c>
    </row>
    <row r="454" spans="2:12" ht="30" hidden="1" customHeight="1" x14ac:dyDescent="0.35">
      <c r="B454" s="18">
        <f>IFERROR(IF(I453&gt;0,B453+1,""),"")</f>
        <v>45172</v>
      </c>
      <c r="C454" s="17" t="str">
        <f>IFERROR(IF(D454&lt;&gt;"",IF(MOD(D454,7)=1,(D453/7)+1,""),""),"")</f>
        <v/>
      </c>
      <c r="D454" s="17" t="str">
        <f>IFERROR(IF(I453&gt;0,D453+1,""),"")</f>
        <v/>
      </c>
      <c r="E454" s="15" t="str">
        <f>IFERROR(IF(I453&gt;0,#REF!*ActivityFactor+IF(WeightGoal="Maintain",0,IF(WeightGoal="Decrease",-500,IF(WeightGoal="Increase",500))),""),"")</f>
        <v/>
      </c>
      <c r="F454" s="15" t="str">
        <f>IFERROR(#REF!*(ActivityFactor),"")</f>
        <v/>
      </c>
      <c r="G454" s="14" t="str">
        <f>IFERROR(IF(WeightGoal="Increase",E454-F454,F454-E454),"")</f>
        <v/>
      </c>
      <c r="H454" s="14" t="str">
        <f>IFERROR(H453-G454,"")</f>
        <v/>
      </c>
      <c r="I454" s="13" t="str">
        <f>IFERROR(IF(Standard,H454/CalsPerPound,H454/CalsPerPound/2.2),"")</f>
        <v/>
      </c>
      <c r="J454" s="12" t="str">
        <f>IFERROR(WeightToLoseGain-I454,"")</f>
        <v/>
      </c>
      <c r="K454" s="11" t="str">
        <f>IFERROR(IF(B453&lt;&gt;"",J454/(WeightToLoseGain),""),"")</f>
        <v/>
      </c>
      <c r="L454" s="16" t="str">
        <f>IFERROR(IF($D454&lt;&gt;"",L453-(G453/CalsPerPound),""),"")</f>
        <v/>
      </c>
    </row>
    <row r="455" spans="2:12" ht="30" hidden="1" customHeight="1" x14ac:dyDescent="0.35">
      <c r="B455" s="18">
        <f>IFERROR(IF(I454&gt;0,B454+1,""),"")</f>
        <v>45173</v>
      </c>
      <c r="C455" s="17" t="str">
        <f>IFERROR(IF(D455&lt;&gt;"",IF(MOD(D455,7)=1,(D454/7)+1,""),""),"")</f>
        <v/>
      </c>
      <c r="D455" s="17" t="str">
        <f>IFERROR(IF(I454&gt;0,D454+1,""),"")</f>
        <v/>
      </c>
      <c r="E455" s="15" t="str">
        <f>IFERROR(IF(I454&gt;0,#REF!*ActivityFactor+IF(WeightGoal="Maintain",0,IF(WeightGoal="Decrease",-500,IF(WeightGoal="Increase",500))),""),"")</f>
        <v/>
      </c>
      <c r="F455" s="15" t="str">
        <f>IFERROR(#REF!*(ActivityFactor),"")</f>
        <v/>
      </c>
      <c r="G455" s="14" t="str">
        <f>IFERROR(IF(WeightGoal="Increase",E455-F455,F455-E455),"")</f>
        <v/>
      </c>
      <c r="H455" s="14" t="str">
        <f>IFERROR(H454-G455,"")</f>
        <v/>
      </c>
      <c r="I455" s="13" t="str">
        <f>IFERROR(IF(Standard,H455/CalsPerPound,H455/CalsPerPound/2.2),"")</f>
        <v/>
      </c>
      <c r="J455" s="12" t="str">
        <f>IFERROR(WeightToLoseGain-I455,"")</f>
        <v/>
      </c>
      <c r="K455" s="11" t="str">
        <f>IFERROR(IF(B454&lt;&gt;"",J455/(WeightToLoseGain),""),"")</f>
        <v/>
      </c>
      <c r="L455" s="16" t="str">
        <f>IFERROR(IF($D455&lt;&gt;"",L454-(G454/CalsPerPound),""),"")</f>
        <v/>
      </c>
    </row>
    <row r="456" spans="2:12" ht="30" hidden="1" customHeight="1" x14ac:dyDescent="0.35">
      <c r="B456" s="18">
        <f>IFERROR(IF(I455&gt;0,B455+1,""),"")</f>
        <v>45174</v>
      </c>
      <c r="C456" s="17" t="str">
        <f>IFERROR(IF(D456&lt;&gt;"",IF(MOD(D456,7)=1,(D455/7)+1,""),""),"")</f>
        <v/>
      </c>
      <c r="D456" s="17" t="str">
        <f>IFERROR(IF(I455&gt;0,D455+1,""),"")</f>
        <v/>
      </c>
      <c r="E456" s="15" t="str">
        <f>IFERROR(IF(I455&gt;0,#REF!*ActivityFactor+IF(WeightGoal="Maintain",0,IF(WeightGoal="Decrease",-500,IF(WeightGoal="Increase",500))),""),"")</f>
        <v/>
      </c>
      <c r="F456" s="15" t="str">
        <f>IFERROR(#REF!*(ActivityFactor),"")</f>
        <v/>
      </c>
      <c r="G456" s="14" t="str">
        <f>IFERROR(IF(WeightGoal="Increase",E456-F456,F456-E456),"")</f>
        <v/>
      </c>
      <c r="H456" s="14" t="str">
        <f>IFERROR(H455-G456,"")</f>
        <v/>
      </c>
      <c r="I456" s="13" t="str">
        <f>IFERROR(IF(Standard,H456/CalsPerPound,H456/CalsPerPound/2.2),"")</f>
        <v/>
      </c>
      <c r="J456" s="12" t="str">
        <f>IFERROR(WeightToLoseGain-I456,"")</f>
        <v/>
      </c>
      <c r="K456" s="11" t="str">
        <f>IFERROR(IF(B455&lt;&gt;"",J456/(WeightToLoseGain),""),"")</f>
        <v/>
      </c>
      <c r="L456" s="16" t="str">
        <f>IFERROR(IF($D456&lt;&gt;"",L455-(G455/CalsPerPound),""),"")</f>
        <v/>
      </c>
    </row>
    <row r="457" spans="2:12" ht="30" hidden="1" customHeight="1" x14ac:dyDescent="0.35">
      <c r="B457" s="18">
        <f>IFERROR(IF(I456&gt;0,B456+1,""),"")</f>
        <v>45175</v>
      </c>
      <c r="C457" s="17" t="str">
        <f>IFERROR(IF(D457&lt;&gt;"",IF(MOD(D457,7)=1,(D456/7)+1,""),""),"")</f>
        <v/>
      </c>
      <c r="D457" s="17" t="str">
        <f>IFERROR(IF(I456&gt;0,D456+1,""),"")</f>
        <v/>
      </c>
      <c r="E457" s="15" t="str">
        <f>IFERROR(IF(I456&gt;0,#REF!*ActivityFactor+IF(WeightGoal="Maintain",0,IF(WeightGoal="Decrease",-500,IF(WeightGoal="Increase",500))),""),"")</f>
        <v/>
      </c>
      <c r="F457" s="15" t="str">
        <f>IFERROR(#REF!*(ActivityFactor),"")</f>
        <v/>
      </c>
      <c r="G457" s="14" t="str">
        <f>IFERROR(IF(WeightGoal="Increase",E457-F457,F457-E457),"")</f>
        <v/>
      </c>
      <c r="H457" s="14" t="str">
        <f>IFERROR(H456-G457,"")</f>
        <v/>
      </c>
      <c r="I457" s="13" t="str">
        <f>IFERROR(IF(Standard,H457/CalsPerPound,H457/CalsPerPound/2.2),"")</f>
        <v/>
      </c>
      <c r="J457" s="12" t="str">
        <f>IFERROR(WeightToLoseGain-I457,"")</f>
        <v/>
      </c>
      <c r="K457" s="11" t="str">
        <f>IFERROR(IF(B456&lt;&gt;"",J457/(WeightToLoseGain),""),"")</f>
        <v/>
      </c>
      <c r="L457" s="16" t="str">
        <f>IFERROR(IF($D457&lt;&gt;"",L456-(G456/CalsPerPound),""),"")</f>
        <v/>
      </c>
    </row>
    <row r="458" spans="2:12" ht="30" hidden="1" customHeight="1" x14ac:dyDescent="0.35">
      <c r="B458" s="18">
        <f>IFERROR(IF(I457&gt;0,B457+1,""),"")</f>
        <v>45176</v>
      </c>
      <c r="C458" s="17" t="str">
        <f>IFERROR(IF(D458&lt;&gt;"",IF(MOD(D458,7)=1,(D457/7)+1,""),""),"")</f>
        <v/>
      </c>
      <c r="D458" s="17" t="str">
        <f>IFERROR(IF(I457&gt;0,D457+1,""),"")</f>
        <v/>
      </c>
      <c r="E458" s="15" t="str">
        <f>IFERROR(IF(I457&gt;0,#REF!*ActivityFactor+IF(WeightGoal="Maintain",0,IF(WeightGoal="Decrease",-500,IF(WeightGoal="Increase",500))),""),"")</f>
        <v/>
      </c>
      <c r="F458" s="15" t="str">
        <f>IFERROR(#REF!*(ActivityFactor),"")</f>
        <v/>
      </c>
      <c r="G458" s="14" t="str">
        <f>IFERROR(IF(WeightGoal="Increase",E458-F458,F458-E458),"")</f>
        <v/>
      </c>
      <c r="H458" s="14" t="str">
        <f>IFERROR(H457-G458,"")</f>
        <v/>
      </c>
      <c r="I458" s="13" t="str">
        <f>IFERROR(IF(Standard,H458/CalsPerPound,H458/CalsPerPound/2.2),"")</f>
        <v/>
      </c>
      <c r="J458" s="12" t="str">
        <f>IFERROR(WeightToLoseGain-I458,"")</f>
        <v/>
      </c>
      <c r="K458" s="11" t="str">
        <f>IFERROR(IF(B457&lt;&gt;"",J458/(WeightToLoseGain),""),"")</f>
        <v/>
      </c>
      <c r="L458" s="16" t="str">
        <f>IFERROR(IF($D458&lt;&gt;"",L457-(G457/CalsPerPound),""),"")</f>
        <v/>
      </c>
    </row>
    <row r="459" spans="2:12" ht="30" hidden="1" customHeight="1" x14ac:dyDescent="0.35">
      <c r="B459" s="18">
        <f>IFERROR(IF(I458&gt;0,B458+1,""),"")</f>
        <v>45177</v>
      </c>
      <c r="C459" s="17" t="str">
        <f>IFERROR(IF(D459&lt;&gt;"",IF(MOD(D459,7)=1,(D458/7)+1,""),""),"")</f>
        <v/>
      </c>
      <c r="D459" s="17" t="str">
        <f>IFERROR(IF(I458&gt;0,D458+1,""),"")</f>
        <v/>
      </c>
      <c r="E459" s="15" t="str">
        <f>IFERROR(IF(I458&gt;0,#REF!*ActivityFactor+IF(WeightGoal="Maintain",0,IF(WeightGoal="Decrease",-500,IF(WeightGoal="Increase",500))),""),"")</f>
        <v/>
      </c>
      <c r="F459" s="15" t="str">
        <f>IFERROR(#REF!*(ActivityFactor),"")</f>
        <v/>
      </c>
      <c r="G459" s="14" t="str">
        <f>IFERROR(IF(WeightGoal="Increase",E459-F459,F459-E459),"")</f>
        <v/>
      </c>
      <c r="H459" s="14" t="str">
        <f>IFERROR(H458-G459,"")</f>
        <v/>
      </c>
      <c r="I459" s="13" t="str">
        <f>IFERROR(IF(Standard,H459/CalsPerPound,H459/CalsPerPound/2.2),"")</f>
        <v/>
      </c>
      <c r="J459" s="12" t="str">
        <f>IFERROR(WeightToLoseGain-I459,"")</f>
        <v/>
      </c>
      <c r="K459" s="11" t="str">
        <f>IFERROR(IF(B458&lt;&gt;"",J459/(WeightToLoseGain),""),"")</f>
        <v/>
      </c>
      <c r="L459" s="16" t="str">
        <f>IFERROR(IF($D459&lt;&gt;"",L458-(G458/CalsPerPound),""),"")</f>
        <v/>
      </c>
    </row>
    <row r="460" spans="2:12" ht="30" hidden="1" customHeight="1" x14ac:dyDescent="0.35">
      <c r="B460" s="18">
        <f>IFERROR(IF(I459&gt;0,B459+1,""),"")</f>
        <v>45178</v>
      </c>
      <c r="C460" s="17" t="str">
        <f>IFERROR(IF(D460&lt;&gt;"",IF(MOD(D460,7)=1,(D459/7)+1,""),""),"")</f>
        <v/>
      </c>
      <c r="D460" s="17" t="str">
        <f>IFERROR(IF(I459&gt;0,D459+1,""),"")</f>
        <v/>
      </c>
      <c r="E460" s="15" t="str">
        <f>IFERROR(IF(I459&gt;0,#REF!*ActivityFactor+IF(WeightGoal="Maintain",0,IF(WeightGoal="Decrease",-500,IF(WeightGoal="Increase",500))),""),"")</f>
        <v/>
      </c>
      <c r="F460" s="15" t="str">
        <f>IFERROR(#REF!*(ActivityFactor),"")</f>
        <v/>
      </c>
      <c r="G460" s="14" t="str">
        <f>IFERROR(IF(WeightGoal="Increase",E460-F460,F460-E460),"")</f>
        <v/>
      </c>
      <c r="H460" s="14" t="str">
        <f>IFERROR(H459-G460,"")</f>
        <v/>
      </c>
      <c r="I460" s="13" t="str">
        <f>IFERROR(IF(Standard,H460/CalsPerPound,H460/CalsPerPound/2.2),"")</f>
        <v/>
      </c>
      <c r="J460" s="12" t="str">
        <f>IFERROR(WeightToLoseGain-I460,"")</f>
        <v/>
      </c>
      <c r="K460" s="11" t="str">
        <f>IFERROR(IF(B459&lt;&gt;"",J460/(WeightToLoseGain),""),"")</f>
        <v/>
      </c>
      <c r="L460" s="16" t="str">
        <f>IFERROR(IF($D460&lt;&gt;"",L459-(G459/CalsPerPound),""),"")</f>
        <v/>
      </c>
    </row>
    <row r="461" spans="2:12" ht="30" hidden="1" customHeight="1" x14ac:dyDescent="0.35">
      <c r="B461" s="18">
        <f>IFERROR(IF(I460&gt;0,B460+1,""),"")</f>
        <v>45179</v>
      </c>
      <c r="C461" s="17" t="str">
        <f>IFERROR(IF(D461&lt;&gt;"",IF(MOD(D461,7)=1,(D460/7)+1,""),""),"")</f>
        <v/>
      </c>
      <c r="D461" s="17" t="str">
        <f>IFERROR(IF(I460&gt;0,D460+1,""),"")</f>
        <v/>
      </c>
      <c r="E461" s="15" t="str">
        <f>IFERROR(IF(I460&gt;0,#REF!*ActivityFactor+IF(WeightGoal="Maintain",0,IF(WeightGoal="Decrease",-500,IF(WeightGoal="Increase",500))),""),"")</f>
        <v/>
      </c>
      <c r="F461" s="15" t="str">
        <f>IFERROR(#REF!*(ActivityFactor),"")</f>
        <v/>
      </c>
      <c r="G461" s="14" t="str">
        <f>IFERROR(IF(WeightGoal="Increase",E461-F461,F461-E461),"")</f>
        <v/>
      </c>
      <c r="H461" s="14" t="str">
        <f>IFERROR(H460-G461,"")</f>
        <v/>
      </c>
      <c r="I461" s="13" t="str">
        <f>IFERROR(IF(Standard,H461/CalsPerPound,H461/CalsPerPound/2.2),"")</f>
        <v/>
      </c>
      <c r="J461" s="12" t="str">
        <f>IFERROR(WeightToLoseGain-I461,"")</f>
        <v/>
      </c>
      <c r="K461" s="11" t="str">
        <f>IFERROR(IF(B460&lt;&gt;"",J461/(WeightToLoseGain),""),"")</f>
        <v/>
      </c>
      <c r="L461" s="16" t="str">
        <f>IFERROR(IF($D461&lt;&gt;"",L460-(G460/CalsPerPound),""),"")</f>
        <v/>
      </c>
    </row>
    <row r="462" spans="2:12" ht="30" hidden="1" customHeight="1" x14ac:dyDescent="0.35">
      <c r="B462" s="18">
        <f>IFERROR(IF(I461&gt;0,B461+1,""),"")</f>
        <v>45180</v>
      </c>
      <c r="C462" s="17" t="str">
        <f>IFERROR(IF(D462&lt;&gt;"",IF(MOD(D462,7)=1,(D461/7)+1,""),""),"")</f>
        <v/>
      </c>
      <c r="D462" s="17" t="str">
        <f>IFERROR(IF(I461&gt;0,D461+1,""),"")</f>
        <v/>
      </c>
      <c r="E462" s="15" t="str">
        <f>IFERROR(IF(I461&gt;0,#REF!*ActivityFactor+IF(WeightGoal="Maintain",0,IF(WeightGoal="Decrease",-500,IF(WeightGoal="Increase",500))),""),"")</f>
        <v/>
      </c>
      <c r="F462" s="15" t="str">
        <f>IFERROR(#REF!*(ActivityFactor),"")</f>
        <v/>
      </c>
      <c r="G462" s="14" t="str">
        <f>IFERROR(IF(WeightGoal="Increase",E462-F462,F462-E462),"")</f>
        <v/>
      </c>
      <c r="H462" s="14" t="str">
        <f>IFERROR(H461-G462,"")</f>
        <v/>
      </c>
      <c r="I462" s="13" t="str">
        <f>IFERROR(IF(Standard,H462/CalsPerPound,H462/CalsPerPound/2.2),"")</f>
        <v/>
      </c>
      <c r="J462" s="12" t="str">
        <f>IFERROR(WeightToLoseGain-I462,"")</f>
        <v/>
      </c>
      <c r="K462" s="11" t="str">
        <f>IFERROR(IF(B461&lt;&gt;"",J462/(WeightToLoseGain),""),"")</f>
        <v/>
      </c>
      <c r="L462" s="16" t="str">
        <f>IFERROR(IF($D462&lt;&gt;"",L461-(G461/CalsPerPound),""),"")</f>
        <v/>
      </c>
    </row>
    <row r="463" spans="2:12" ht="30" hidden="1" customHeight="1" x14ac:dyDescent="0.35">
      <c r="B463" s="18">
        <f>IFERROR(IF(I462&gt;0,B462+1,""),"")</f>
        <v>45181</v>
      </c>
      <c r="C463" s="17" t="str">
        <f>IFERROR(IF(D463&lt;&gt;"",IF(MOD(D463,7)=1,(D462/7)+1,""),""),"")</f>
        <v/>
      </c>
      <c r="D463" s="17" t="str">
        <f>IFERROR(IF(I462&gt;0,D462+1,""),"")</f>
        <v/>
      </c>
      <c r="E463" s="15" t="str">
        <f>IFERROR(IF(I462&gt;0,#REF!*ActivityFactor+IF(WeightGoal="Maintain",0,IF(WeightGoal="Decrease",-500,IF(WeightGoal="Increase",500))),""),"")</f>
        <v/>
      </c>
      <c r="F463" s="15" t="str">
        <f>IFERROR(#REF!*(ActivityFactor),"")</f>
        <v/>
      </c>
      <c r="G463" s="14" t="str">
        <f>IFERROR(IF(WeightGoal="Increase",E463-F463,F463-E463),"")</f>
        <v/>
      </c>
      <c r="H463" s="14" t="str">
        <f>IFERROR(H462-G463,"")</f>
        <v/>
      </c>
      <c r="I463" s="13" t="str">
        <f>IFERROR(IF(Standard,H463/CalsPerPound,H463/CalsPerPound/2.2),"")</f>
        <v/>
      </c>
      <c r="J463" s="12" t="str">
        <f>IFERROR(WeightToLoseGain-I463,"")</f>
        <v/>
      </c>
      <c r="K463" s="11" t="str">
        <f>IFERROR(IF(B462&lt;&gt;"",J463/(WeightToLoseGain),""),"")</f>
        <v/>
      </c>
      <c r="L463" s="16" t="str">
        <f>IFERROR(IF($D463&lt;&gt;"",L462-(G462/CalsPerPound),""),"")</f>
        <v/>
      </c>
    </row>
    <row r="464" spans="2:12" ht="30" hidden="1" customHeight="1" x14ac:dyDescent="0.35">
      <c r="B464" s="18">
        <f>IFERROR(IF(I463&gt;0,B463+1,""),"")</f>
        <v>45182</v>
      </c>
      <c r="C464" s="17" t="str">
        <f>IFERROR(IF(D464&lt;&gt;"",IF(MOD(D464,7)=1,(D463/7)+1,""),""),"")</f>
        <v/>
      </c>
      <c r="D464" s="17" t="str">
        <f>IFERROR(IF(I463&gt;0,D463+1,""),"")</f>
        <v/>
      </c>
      <c r="E464" s="15" t="str">
        <f>IFERROR(IF(I463&gt;0,#REF!*ActivityFactor+IF(WeightGoal="Maintain",0,IF(WeightGoal="Decrease",-500,IF(WeightGoal="Increase",500))),""),"")</f>
        <v/>
      </c>
      <c r="F464" s="15" t="str">
        <f>IFERROR(#REF!*(ActivityFactor),"")</f>
        <v/>
      </c>
      <c r="G464" s="14" t="str">
        <f>IFERROR(IF(WeightGoal="Increase",E464-F464,F464-E464),"")</f>
        <v/>
      </c>
      <c r="H464" s="14" t="str">
        <f>IFERROR(H463-G464,"")</f>
        <v/>
      </c>
      <c r="I464" s="13" t="str">
        <f>IFERROR(IF(Standard,H464/CalsPerPound,H464/CalsPerPound/2.2),"")</f>
        <v/>
      </c>
      <c r="J464" s="12" t="str">
        <f>IFERROR(WeightToLoseGain-I464,"")</f>
        <v/>
      </c>
      <c r="K464" s="11" t="str">
        <f>IFERROR(IF(B463&lt;&gt;"",J464/(WeightToLoseGain),""),"")</f>
        <v/>
      </c>
      <c r="L464" s="16" t="str">
        <f>IFERROR(IF($D464&lt;&gt;"",L463-(G463/CalsPerPound),""),"")</f>
        <v/>
      </c>
    </row>
    <row r="465" spans="2:12" ht="30" hidden="1" customHeight="1" x14ac:dyDescent="0.35">
      <c r="B465" s="18">
        <f>IFERROR(IF(I464&gt;0,B464+1,""),"")</f>
        <v>45183</v>
      </c>
      <c r="C465" s="17" t="str">
        <f>IFERROR(IF(D465&lt;&gt;"",IF(MOD(D465,7)=1,(D464/7)+1,""),""),"")</f>
        <v/>
      </c>
      <c r="D465" s="17" t="str">
        <f>IFERROR(IF(I464&gt;0,D464+1,""),"")</f>
        <v/>
      </c>
      <c r="E465" s="15" t="str">
        <f>IFERROR(IF(I464&gt;0,#REF!*ActivityFactor+IF(WeightGoal="Maintain",0,IF(WeightGoal="Decrease",-500,IF(WeightGoal="Increase",500))),""),"")</f>
        <v/>
      </c>
      <c r="F465" s="15" t="str">
        <f>IFERROR(#REF!*(ActivityFactor),"")</f>
        <v/>
      </c>
      <c r="G465" s="14" t="str">
        <f>IFERROR(IF(WeightGoal="Increase",E465-F465,F465-E465),"")</f>
        <v/>
      </c>
      <c r="H465" s="14" t="str">
        <f>IFERROR(H464-G465,"")</f>
        <v/>
      </c>
      <c r="I465" s="13" t="str">
        <f>IFERROR(IF(Standard,H465/CalsPerPound,H465/CalsPerPound/2.2),"")</f>
        <v/>
      </c>
      <c r="J465" s="12" t="str">
        <f>IFERROR(WeightToLoseGain-I465,"")</f>
        <v/>
      </c>
      <c r="K465" s="11" t="str">
        <f>IFERROR(IF(B464&lt;&gt;"",J465/(WeightToLoseGain),""),"")</f>
        <v/>
      </c>
      <c r="L465" s="16" t="str">
        <f>IFERROR(IF($D465&lt;&gt;"",L464-(G464/CalsPerPound),""),"")</f>
        <v/>
      </c>
    </row>
    <row r="466" spans="2:12" ht="30" hidden="1" customHeight="1" x14ac:dyDescent="0.35">
      <c r="B466" s="18">
        <f>IFERROR(IF(I465&gt;0,B465+1,""),"")</f>
        <v>45184</v>
      </c>
      <c r="C466" s="17" t="str">
        <f>IFERROR(IF(D466&lt;&gt;"",IF(MOD(D466,7)=1,(D465/7)+1,""),""),"")</f>
        <v/>
      </c>
      <c r="D466" s="17" t="str">
        <f>IFERROR(IF(I465&gt;0,D465+1,""),"")</f>
        <v/>
      </c>
      <c r="E466" s="15" t="str">
        <f>IFERROR(IF(I465&gt;0,#REF!*ActivityFactor+IF(WeightGoal="Maintain",0,IF(WeightGoal="Decrease",-500,IF(WeightGoal="Increase",500))),""),"")</f>
        <v/>
      </c>
      <c r="F466" s="15" t="str">
        <f>IFERROR(#REF!*(ActivityFactor),"")</f>
        <v/>
      </c>
      <c r="G466" s="14" t="str">
        <f>IFERROR(IF(WeightGoal="Increase",E466-F466,F466-E466),"")</f>
        <v/>
      </c>
      <c r="H466" s="14" t="str">
        <f>IFERROR(H465-G466,"")</f>
        <v/>
      </c>
      <c r="I466" s="13" t="str">
        <f>IFERROR(IF(Standard,H466/CalsPerPound,H466/CalsPerPound/2.2),"")</f>
        <v/>
      </c>
      <c r="J466" s="12" t="str">
        <f>IFERROR(WeightToLoseGain-I466,"")</f>
        <v/>
      </c>
      <c r="K466" s="11" t="str">
        <f>IFERROR(IF(B465&lt;&gt;"",J466/(WeightToLoseGain),""),"")</f>
        <v/>
      </c>
      <c r="L466" s="16" t="str">
        <f>IFERROR(IF($D466&lt;&gt;"",L465-(G465/CalsPerPound),""),"")</f>
        <v/>
      </c>
    </row>
    <row r="467" spans="2:12" ht="30" hidden="1" customHeight="1" x14ac:dyDescent="0.35">
      <c r="B467" s="18">
        <f>IFERROR(IF(I466&gt;0,B466+1,""),"")</f>
        <v>45185</v>
      </c>
      <c r="C467" s="17" t="str">
        <f>IFERROR(IF(D467&lt;&gt;"",IF(MOD(D467,7)=1,(D466/7)+1,""),""),"")</f>
        <v/>
      </c>
      <c r="D467" s="17" t="str">
        <f>IFERROR(IF(I466&gt;0,D466+1,""),"")</f>
        <v/>
      </c>
      <c r="E467" s="15" t="str">
        <f>IFERROR(IF(I466&gt;0,#REF!*ActivityFactor+IF(WeightGoal="Maintain",0,IF(WeightGoal="Decrease",-500,IF(WeightGoal="Increase",500))),""),"")</f>
        <v/>
      </c>
      <c r="F467" s="15" t="str">
        <f>IFERROR(#REF!*(ActivityFactor),"")</f>
        <v/>
      </c>
      <c r="G467" s="14" t="str">
        <f>IFERROR(IF(WeightGoal="Increase",E467-F467,F467-E467),"")</f>
        <v/>
      </c>
      <c r="H467" s="14" t="str">
        <f>IFERROR(H466-G467,"")</f>
        <v/>
      </c>
      <c r="I467" s="13" t="str">
        <f>IFERROR(IF(Standard,H467/CalsPerPound,H467/CalsPerPound/2.2),"")</f>
        <v/>
      </c>
      <c r="J467" s="12" t="str">
        <f>IFERROR(WeightToLoseGain-I467,"")</f>
        <v/>
      </c>
      <c r="K467" s="11" t="str">
        <f>IFERROR(IF(B466&lt;&gt;"",J467/(WeightToLoseGain),""),"")</f>
        <v/>
      </c>
      <c r="L467" s="16" t="str">
        <f>IFERROR(IF($D467&lt;&gt;"",L466-(G466/CalsPerPound),""),"")</f>
        <v/>
      </c>
    </row>
    <row r="468" spans="2:12" ht="30" hidden="1" customHeight="1" x14ac:dyDescent="0.35">
      <c r="B468" s="18">
        <f>IFERROR(IF(I467&gt;0,B467+1,""),"")</f>
        <v>45186</v>
      </c>
      <c r="C468" s="17" t="str">
        <f>IFERROR(IF(D468&lt;&gt;"",IF(MOD(D468,7)=1,(D467/7)+1,""),""),"")</f>
        <v/>
      </c>
      <c r="D468" s="17" t="str">
        <f>IFERROR(IF(I467&gt;0,D467+1,""),"")</f>
        <v/>
      </c>
      <c r="E468" s="15" t="str">
        <f>IFERROR(IF(I467&gt;0,#REF!*ActivityFactor+IF(WeightGoal="Maintain",0,IF(WeightGoal="Decrease",-500,IF(WeightGoal="Increase",500))),""),"")</f>
        <v/>
      </c>
      <c r="F468" s="15" t="str">
        <f>IFERROR(#REF!*(ActivityFactor),"")</f>
        <v/>
      </c>
      <c r="G468" s="14" t="str">
        <f>IFERROR(IF(WeightGoal="Increase",E468-F468,F468-E468),"")</f>
        <v/>
      </c>
      <c r="H468" s="14" t="str">
        <f>IFERROR(H467-G468,"")</f>
        <v/>
      </c>
      <c r="I468" s="13" t="str">
        <f>IFERROR(IF(Standard,H468/CalsPerPound,H468/CalsPerPound/2.2),"")</f>
        <v/>
      </c>
      <c r="J468" s="12" t="str">
        <f>IFERROR(WeightToLoseGain-I468,"")</f>
        <v/>
      </c>
      <c r="K468" s="11" t="str">
        <f>IFERROR(IF(B467&lt;&gt;"",J468/(WeightToLoseGain),""),"")</f>
        <v/>
      </c>
      <c r="L468" s="16" t="str">
        <f>IFERROR(IF($D468&lt;&gt;"",L467-(G467/CalsPerPound),""),"")</f>
        <v/>
      </c>
    </row>
    <row r="469" spans="2:12" ht="30" hidden="1" customHeight="1" x14ac:dyDescent="0.35">
      <c r="B469" s="18">
        <f>IFERROR(IF(I468&gt;0,B468+1,""),"")</f>
        <v>45187</v>
      </c>
      <c r="C469" s="17" t="str">
        <f>IFERROR(IF(D469&lt;&gt;"",IF(MOD(D469,7)=1,(D468/7)+1,""),""),"")</f>
        <v/>
      </c>
      <c r="D469" s="17" t="str">
        <f>IFERROR(IF(I468&gt;0,D468+1,""),"")</f>
        <v/>
      </c>
      <c r="E469" s="15" t="str">
        <f>IFERROR(IF(I468&gt;0,#REF!*ActivityFactor+IF(WeightGoal="Maintain",0,IF(WeightGoal="Decrease",-500,IF(WeightGoal="Increase",500))),""),"")</f>
        <v/>
      </c>
      <c r="F469" s="15" t="str">
        <f>IFERROR(#REF!*(ActivityFactor),"")</f>
        <v/>
      </c>
      <c r="G469" s="14" t="str">
        <f>IFERROR(IF(WeightGoal="Increase",E469-F469,F469-E469),"")</f>
        <v/>
      </c>
      <c r="H469" s="14" t="str">
        <f>IFERROR(H468-G469,"")</f>
        <v/>
      </c>
      <c r="I469" s="13" t="str">
        <f>IFERROR(IF(Standard,H469/CalsPerPound,H469/CalsPerPound/2.2),"")</f>
        <v/>
      </c>
      <c r="J469" s="12" t="str">
        <f>IFERROR(WeightToLoseGain-I469,"")</f>
        <v/>
      </c>
      <c r="K469" s="11" t="str">
        <f>IFERROR(IF(B468&lt;&gt;"",J469/(WeightToLoseGain),""),"")</f>
        <v/>
      </c>
      <c r="L469" s="16" t="str">
        <f>IFERROR(IF($D469&lt;&gt;"",L468-(G468/CalsPerPound),""),"")</f>
        <v/>
      </c>
    </row>
    <row r="470" spans="2:12" ht="30" hidden="1" customHeight="1" x14ac:dyDescent="0.35">
      <c r="B470" s="18">
        <f>IFERROR(IF(I469&gt;0,B469+1,""),"")</f>
        <v>45188</v>
      </c>
      <c r="C470" s="17" t="str">
        <f>IFERROR(IF(D470&lt;&gt;"",IF(MOD(D470,7)=1,(D469/7)+1,""),""),"")</f>
        <v/>
      </c>
      <c r="D470" s="17" t="str">
        <f>IFERROR(IF(I469&gt;0,D469+1,""),"")</f>
        <v/>
      </c>
      <c r="E470" s="15" t="str">
        <f>IFERROR(IF(I469&gt;0,#REF!*ActivityFactor+IF(WeightGoal="Maintain",0,IF(WeightGoal="Decrease",-500,IF(WeightGoal="Increase",500))),""),"")</f>
        <v/>
      </c>
      <c r="F470" s="15" t="str">
        <f>IFERROR(#REF!*(ActivityFactor),"")</f>
        <v/>
      </c>
      <c r="G470" s="14" t="str">
        <f>IFERROR(IF(WeightGoal="Increase",E470-F470,F470-E470),"")</f>
        <v/>
      </c>
      <c r="H470" s="14" t="str">
        <f>IFERROR(H469-G470,"")</f>
        <v/>
      </c>
      <c r="I470" s="13" t="str">
        <f>IFERROR(IF(Standard,H470/CalsPerPound,H470/CalsPerPound/2.2),"")</f>
        <v/>
      </c>
      <c r="J470" s="12" t="str">
        <f>IFERROR(WeightToLoseGain-I470,"")</f>
        <v/>
      </c>
      <c r="K470" s="11" t="str">
        <f>IFERROR(IF(B469&lt;&gt;"",J470/(WeightToLoseGain),""),"")</f>
        <v/>
      </c>
      <c r="L470" s="16" t="str">
        <f>IFERROR(IF($D470&lt;&gt;"",L469-(G469/CalsPerPound),""),"")</f>
        <v/>
      </c>
    </row>
    <row r="471" spans="2:12" ht="30" hidden="1" customHeight="1" x14ac:dyDescent="0.35">
      <c r="B471" s="18">
        <f>IFERROR(IF(I470&gt;0,B470+1,""),"")</f>
        <v>45189</v>
      </c>
      <c r="C471" s="17" t="str">
        <f>IFERROR(IF(D471&lt;&gt;"",IF(MOD(D471,7)=1,(D470/7)+1,""),""),"")</f>
        <v/>
      </c>
      <c r="D471" s="17" t="str">
        <f>IFERROR(IF(I470&gt;0,D470+1,""),"")</f>
        <v/>
      </c>
      <c r="E471" s="15" t="str">
        <f>IFERROR(IF(I470&gt;0,#REF!*ActivityFactor+IF(WeightGoal="Maintain",0,IF(WeightGoal="Decrease",-500,IF(WeightGoal="Increase",500))),""),"")</f>
        <v/>
      </c>
      <c r="F471" s="15" t="str">
        <f>IFERROR(#REF!*(ActivityFactor),"")</f>
        <v/>
      </c>
      <c r="G471" s="14" t="str">
        <f>IFERROR(IF(WeightGoal="Increase",E471-F471,F471-E471),"")</f>
        <v/>
      </c>
      <c r="H471" s="14" t="str">
        <f>IFERROR(H470-G471,"")</f>
        <v/>
      </c>
      <c r="I471" s="13" t="str">
        <f>IFERROR(IF(Standard,H471/CalsPerPound,H471/CalsPerPound/2.2),"")</f>
        <v/>
      </c>
      <c r="J471" s="12" t="str">
        <f>IFERROR(WeightToLoseGain-I471,"")</f>
        <v/>
      </c>
      <c r="K471" s="11" t="str">
        <f>IFERROR(IF(B470&lt;&gt;"",J471/(WeightToLoseGain),""),"")</f>
        <v/>
      </c>
      <c r="L471" s="16" t="str">
        <f>IFERROR(IF($D471&lt;&gt;"",L470-(G470/CalsPerPound),""),"")</f>
        <v/>
      </c>
    </row>
    <row r="472" spans="2:12" ht="30" hidden="1" customHeight="1" x14ac:dyDescent="0.35">
      <c r="B472" s="18">
        <f>IFERROR(IF(I471&gt;0,B471+1,""),"")</f>
        <v>45190</v>
      </c>
      <c r="C472" s="17" t="str">
        <f>IFERROR(IF(D472&lt;&gt;"",IF(MOD(D472,7)=1,(D471/7)+1,""),""),"")</f>
        <v/>
      </c>
      <c r="D472" s="17" t="str">
        <f>IFERROR(IF(I471&gt;0,D471+1,""),"")</f>
        <v/>
      </c>
      <c r="E472" s="15" t="str">
        <f>IFERROR(IF(I471&gt;0,#REF!*ActivityFactor+IF(WeightGoal="Maintain",0,IF(WeightGoal="Decrease",-500,IF(WeightGoal="Increase",500))),""),"")</f>
        <v/>
      </c>
      <c r="F472" s="15" t="str">
        <f>IFERROR(#REF!*(ActivityFactor),"")</f>
        <v/>
      </c>
      <c r="G472" s="14" t="str">
        <f>IFERROR(IF(WeightGoal="Increase",E472-F472,F472-E472),"")</f>
        <v/>
      </c>
      <c r="H472" s="14" t="str">
        <f>IFERROR(H471-G472,"")</f>
        <v/>
      </c>
      <c r="I472" s="13" t="str">
        <f>IFERROR(IF(Standard,H472/CalsPerPound,H472/CalsPerPound/2.2),"")</f>
        <v/>
      </c>
      <c r="J472" s="12" t="str">
        <f>IFERROR(WeightToLoseGain-I472,"")</f>
        <v/>
      </c>
      <c r="K472" s="11" t="str">
        <f>IFERROR(IF(B471&lt;&gt;"",J472/(WeightToLoseGain),""),"")</f>
        <v/>
      </c>
      <c r="L472" s="16" t="str">
        <f>IFERROR(IF($D472&lt;&gt;"",L471-(G471/CalsPerPound),""),"")</f>
        <v/>
      </c>
    </row>
    <row r="473" spans="2:12" ht="30" hidden="1" customHeight="1" x14ac:dyDescent="0.35">
      <c r="B473" s="18">
        <f>IFERROR(IF(I472&gt;0,B472+1,""),"")</f>
        <v>45191</v>
      </c>
      <c r="C473" s="17" t="str">
        <f>IFERROR(IF(D473&lt;&gt;"",IF(MOD(D473,7)=1,(D472/7)+1,""),""),"")</f>
        <v/>
      </c>
      <c r="D473" s="17" t="str">
        <f>IFERROR(IF(I472&gt;0,D472+1,""),"")</f>
        <v/>
      </c>
      <c r="E473" s="15" t="str">
        <f>IFERROR(IF(I472&gt;0,#REF!*ActivityFactor+IF(WeightGoal="Maintain",0,IF(WeightGoal="Decrease",-500,IF(WeightGoal="Increase",500))),""),"")</f>
        <v/>
      </c>
      <c r="F473" s="15" t="str">
        <f>IFERROR(#REF!*(ActivityFactor),"")</f>
        <v/>
      </c>
      <c r="G473" s="14" t="str">
        <f>IFERROR(IF(WeightGoal="Increase",E473-F473,F473-E473),"")</f>
        <v/>
      </c>
      <c r="H473" s="14" t="str">
        <f>IFERROR(H472-G473,"")</f>
        <v/>
      </c>
      <c r="I473" s="13" t="str">
        <f>IFERROR(IF(Standard,H473/CalsPerPound,H473/CalsPerPound/2.2),"")</f>
        <v/>
      </c>
      <c r="J473" s="12" t="str">
        <f>IFERROR(WeightToLoseGain-I473,"")</f>
        <v/>
      </c>
      <c r="K473" s="11" t="str">
        <f>IFERROR(IF(B472&lt;&gt;"",J473/(WeightToLoseGain),""),"")</f>
        <v/>
      </c>
      <c r="L473" s="16" t="str">
        <f>IFERROR(IF($D473&lt;&gt;"",L472-(G472/CalsPerPound),""),"")</f>
        <v/>
      </c>
    </row>
    <row r="474" spans="2:12" ht="30" hidden="1" customHeight="1" x14ac:dyDescent="0.35">
      <c r="B474" s="18">
        <f>IFERROR(IF(I473&gt;0,B473+1,""),"")</f>
        <v>45192</v>
      </c>
      <c r="C474" s="17" t="str">
        <f>IFERROR(IF(D474&lt;&gt;"",IF(MOD(D474,7)=1,(D473/7)+1,""),""),"")</f>
        <v/>
      </c>
      <c r="D474" s="17" t="str">
        <f>IFERROR(IF(I473&gt;0,D473+1,""),"")</f>
        <v/>
      </c>
      <c r="E474" s="15" t="str">
        <f>IFERROR(IF(I473&gt;0,#REF!*ActivityFactor+IF(WeightGoal="Maintain",0,IF(WeightGoal="Decrease",-500,IF(WeightGoal="Increase",500))),""),"")</f>
        <v/>
      </c>
      <c r="F474" s="15" t="str">
        <f>IFERROR(#REF!*(ActivityFactor),"")</f>
        <v/>
      </c>
      <c r="G474" s="14" t="str">
        <f>IFERROR(IF(WeightGoal="Increase",E474-F474,F474-E474),"")</f>
        <v/>
      </c>
      <c r="H474" s="14" t="str">
        <f>IFERROR(H473-G474,"")</f>
        <v/>
      </c>
      <c r="I474" s="13" t="str">
        <f>IFERROR(IF(Standard,H474/CalsPerPound,H474/CalsPerPound/2.2),"")</f>
        <v/>
      </c>
      <c r="J474" s="12" t="str">
        <f>IFERROR(WeightToLoseGain-I474,"")</f>
        <v/>
      </c>
      <c r="K474" s="11" t="str">
        <f>IFERROR(IF(B473&lt;&gt;"",J474/(WeightToLoseGain),""),"")</f>
        <v/>
      </c>
      <c r="L474" s="16" t="str">
        <f>IFERROR(IF($D474&lt;&gt;"",L473-(G473/CalsPerPound),""),"")</f>
        <v/>
      </c>
    </row>
    <row r="475" spans="2:12" ht="30" hidden="1" customHeight="1" x14ac:dyDescent="0.35">
      <c r="B475" s="18">
        <f>IFERROR(IF(I474&gt;0,B474+1,""),"")</f>
        <v>45193</v>
      </c>
      <c r="C475" s="17" t="str">
        <f>IFERROR(IF(D475&lt;&gt;"",IF(MOD(D475,7)=1,(D474/7)+1,""),""),"")</f>
        <v/>
      </c>
      <c r="D475" s="17" t="str">
        <f>IFERROR(IF(I474&gt;0,D474+1,""),"")</f>
        <v/>
      </c>
      <c r="E475" s="15" t="str">
        <f>IFERROR(IF(I474&gt;0,#REF!*ActivityFactor+IF(WeightGoal="Maintain",0,IF(WeightGoal="Decrease",-500,IF(WeightGoal="Increase",500))),""),"")</f>
        <v/>
      </c>
      <c r="F475" s="15" t="str">
        <f>IFERROR(#REF!*(ActivityFactor),"")</f>
        <v/>
      </c>
      <c r="G475" s="14" t="str">
        <f>IFERROR(IF(WeightGoal="Increase",E475-F475,F475-E475),"")</f>
        <v/>
      </c>
      <c r="H475" s="14" t="str">
        <f>IFERROR(H474-G475,"")</f>
        <v/>
      </c>
      <c r="I475" s="13" t="str">
        <f>IFERROR(IF(Standard,H475/CalsPerPound,H475/CalsPerPound/2.2),"")</f>
        <v/>
      </c>
      <c r="J475" s="12" t="str">
        <f>IFERROR(WeightToLoseGain-I475,"")</f>
        <v/>
      </c>
      <c r="K475" s="11" t="str">
        <f>IFERROR(IF(B474&lt;&gt;"",J475/(WeightToLoseGain),""),"")</f>
        <v/>
      </c>
      <c r="L475" s="16" t="str">
        <f>IFERROR(IF($D475&lt;&gt;"",L474-(G474/CalsPerPound),""),"")</f>
        <v/>
      </c>
    </row>
    <row r="476" spans="2:12" ht="30" hidden="1" customHeight="1" x14ac:dyDescent="0.35">
      <c r="B476" s="18">
        <f>IFERROR(IF(I475&gt;0,B475+1,""),"")</f>
        <v>45194</v>
      </c>
      <c r="C476" s="17" t="str">
        <f>IFERROR(IF(D476&lt;&gt;"",IF(MOD(D476,7)=1,(D475/7)+1,""),""),"")</f>
        <v/>
      </c>
      <c r="D476" s="17" t="str">
        <f>IFERROR(IF(I475&gt;0,D475+1,""),"")</f>
        <v/>
      </c>
      <c r="E476" s="15" t="str">
        <f>IFERROR(IF(I475&gt;0,#REF!*ActivityFactor+IF(WeightGoal="Maintain",0,IF(WeightGoal="Decrease",-500,IF(WeightGoal="Increase",500))),""),"")</f>
        <v/>
      </c>
      <c r="F476" s="15" t="str">
        <f>IFERROR(#REF!*(ActivityFactor),"")</f>
        <v/>
      </c>
      <c r="G476" s="14" t="str">
        <f>IFERROR(IF(WeightGoal="Increase",E476-F476,F476-E476),"")</f>
        <v/>
      </c>
      <c r="H476" s="14" t="str">
        <f>IFERROR(H475-G476,"")</f>
        <v/>
      </c>
      <c r="I476" s="13" t="str">
        <f>IFERROR(IF(Standard,H476/CalsPerPound,H476/CalsPerPound/2.2),"")</f>
        <v/>
      </c>
      <c r="J476" s="12" t="str">
        <f>IFERROR(WeightToLoseGain-I476,"")</f>
        <v/>
      </c>
      <c r="K476" s="11" t="str">
        <f>IFERROR(IF(B475&lt;&gt;"",J476/(WeightToLoseGain),""),"")</f>
        <v/>
      </c>
      <c r="L476" s="16" t="str">
        <f>IFERROR(IF($D476&lt;&gt;"",L475-(G475/CalsPerPound),""),"")</f>
        <v/>
      </c>
    </row>
    <row r="477" spans="2:12" ht="30" hidden="1" customHeight="1" x14ac:dyDescent="0.35">
      <c r="B477" s="18">
        <f>IFERROR(IF(I476&gt;0,B476+1,""),"")</f>
        <v>45195</v>
      </c>
      <c r="C477" s="17" t="str">
        <f>IFERROR(IF(D477&lt;&gt;"",IF(MOD(D477,7)=1,(D476/7)+1,""),""),"")</f>
        <v/>
      </c>
      <c r="D477" s="17" t="str">
        <f>IFERROR(IF(I476&gt;0,D476+1,""),"")</f>
        <v/>
      </c>
      <c r="E477" s="15" t="str">
        <f>IFERROR(IF(I476&gt;0,#REF!*ActivityFactor+IF(WeightGoal="Maintain",0,IF(WeightGoal="Decrease",-500,IF(WeightGoal="Increase",500))),""),"")</f>
        <v/>
      </c>
      <c r="F477" s="15" t="str">
        <f>IFERROR(#REF!*(ActivityFactor),"")</f>
        <v/>
      </c>
      <c r="G477" s="14" t="str">
        <f>IFERROR(IF(WeightGoal="Increase",E477-F477,F477-E477),"")</f>
        <v/>
      </c>
      <c r="H477" s="14" t="str">
        <f>IFERROR(H476-G477,"")</f>
        <v/>
      </c>
      <c r="I477" s="13" t="str">
        <f>IFERROR(IF(Standard,H477/CalsPerPound,H477/CalsPerPound/2.2),"")</f>
        <v/>
      </c>
      <c r="J477" s="12" t="str">
        <f>IFERROR(WeightToLoseGain-I477,"")</f>
        <v/>
      </c>
      <c r="K477" s="11" t="str">
        <f>IFERROR(IF(B476&lt;&gt;"",J477/(WeightToLoseGain),""),"")</f>
        <v/>
      </c>
      <c r="L477" s="16" t="str">
        <f>IFERROR(IF($D477&lt;&gt;"",L476-(G476/CalsPerPound),""),"")</f>
        <v/>
      </c>
    </row>
    <row r="478" spans="2:12" ht="30" hidden="1" customHeight="1" x14ac:dyDescent="0.35">
      <c r="B478" s="18">
        <f>IFERROR(IF(I477&gt;0,B477+1,""),"")</f>
        <v>45196</v>
      </c>
      <c r="C478" s="17" t="str">
        <f>IFERROR(IF(D478&lt;&gt;"",IF(MOD(D478,7)=1,(D477/7)+1,""),""),"")</f>
        <v/>
      </c>
      <c r="D478" s="17" t="str">
        <f>IFERROR(IF(I477&gt;0,D477+1,""),"")</f>
        <v/>
      </c>
      <c r="E478" s="15" t="str">
        <f>IFERROR(IF(I477&gt;0,#REF!*ActivityFactor+IF(WeightGoal="Maintain",0,IF(WeightGoal="Decrease",-500,IF(WeightGoal="Increase",500))),""),"")</f>
        <v/>
      </c>
      <c r="F478" s="15" t="str">
        <f>IFERROR(#REF!*(ActivityFactor),"")</f>
        <v/>
      </c>
      <c r="G478" s="14" t="str">
        <f>IFERROR(IF(WeightGoal="Increase",E478-F478,F478-E478),"")</f>
        <v/>
      </c>
      <c r="H478" s="14" t="str">
        <f>IFERROR(H477-G478,"")</f>
        <v/>
      </c>
      <c r="I478" s="13" t="str">
        <f>IFERROR(IF(Standard,H478/CalsPerPound,H478/CalsPerPound/2.2),"")</f>
        <v/>
      </c>
      <c r="J478" s="12" t="str">
        <f>IFERROR(WeightToLoseGain-I478,"")</f>
        <v/>
      </c>
      <c r="K478" s="11" t="str">
        <f>IFERROR(IF(B477&lt;&gt;"",J478/(WeightToLoseGain),""),"")</f>
        <v/>
      </c>
      <c r="L478" s="16" t="str">
        <f>IFERROR(IF($D478&lt;&gt;"",L477-(G477/CalsPerPound),""),"")</f>
        <v/>
      </c>
    </row>
    <row r="479" spans="2:12" ht="30" hidden="1" customHeight="1" x14ac:dyDescent="0.35">
      <c r="B479" s="18">
        <f>IFERROR(IF(I478&gt;0,B478+1,""),"")</f>
        <v>45197</v>
      </c>
      <c r="C479" s="17" t="str">
        <f>IFERROR(IF(D479&lt;&gt;"",IF(MOD(D479,7)=1,(D478/7)+1,""),""),"")</f>
        <v/>
      </c>
      <c r="D479" s="17" t="str">
        <f>IFERROR(IF(I478&gt;0,D478+1,""),"")</f>
        <v/>
      </c>
      <c r="E479" s="15" t="str">
        <f>IFERROR(IF(I478&gt;0,#REF!*ActivityFactor+IF(WeightGoal="Maintain",0,IF(WeightGoal="Decrease",-500,IF(WeightGoal="Increase",500))),""),"")</f>
        <v/>
      </c>
      <c r="F479" s="15" t="str">
        <f>IFERROR(#REF!*(ActivityFactor),"")</f>
        <v/>
      </c>
      <c r="G479" s="14" t="str">
        <f>IFERROR(IF(WeightGoal="Increase",E479-F479,F479-E479),"")</f>
        <v/>
      </c>
      <c r="H479" s="14" t="str">
        <f>IFERROR(H478-G479,"")</f>
        <v/>
      </c>
      <c r="I479" s="13" t="str">
        <f>IFERROR(IF(Standard,H479/CalsPerPound,H479/CalsPerPound/2.2),"")</f>
        <v/>
      </c>
      <c r="J479" s="12" t="str">
        <f>IFERROR(WeightToLoseGain-I479,"")</f>
        <v/>
      </c>
      <c r="K479" s="11" t="str">
        <f>IFERROR(IF(B478&lt;&gt;"",J479/(WeightToLoseGain),""),"")</f>
        <v/>
      </c>
      <c r="L479" s="16" t="str">
        <f>IFERROR(IF($D479&lt;&gt;"",L478-(G478/CalsPerPound),""),"")</f>
        <v/>
      </c>
    </row>
    <row r="480" spans="2:12" ht="30" hidden="1" customHeight="1" x14ac:dyDescent="0.35">
      <c r="B480" s="18">
        <f>IFERROR(IF(I479&gt;0,B479+1,""),"")</f>
        <v>45198</v>
      </c>
      <c r="C480" s="17" t="str">
        <f>IFERROR(IF(D480&lt;&gt;"",IF(MOD(D480,7)=1,(D479/7)+1,""),""),"")</f>
        <v/>
      </c>
      <c r="D480" s="17" t="str">
        <f>IFERROR(IF(I479&gt;0,D479+1,""),"")</f>
        <v/>
      </c>
      <c r="E480" s="15" t="str">
        <f>IFERROR(IF(I479&gt;0,#REF!*ActivityFactor+IF(WeightGoal="Maintain",0,IF(WeightGoal="Decrease",-500,IF(WeightGoal="Increase",500))),""),"")</f>
        <v/>
      </c>
      <c r="F480" s="15" t="str">
        <f>IFERROR(#REF!*(ActivityFactor),"")</f>
        <v/>
      </c>
      <c r="G480" s="14" t="str">
        <f>IFERROR(IF(WeightGoal="Increase",E480-F480,F480-E480),"")</f>
        <v/>
      </c>
      <c r="H480" s="14" t="str">
        <f>IFERROR(H479-G480,"")</f>
        <v/>
      </c>
      <c r="I480" s="13" t="str">
        <f>IFERROR(IF(Standard,H480/CalsPerPound,H480/CalsPerPound/2.2),"")</f>
        <v/>
      </c>
      <c r="J480" s="12" t="str">
        <f>IFERROR(WeightToLoseGain-I480,"")</f>
        <v/>
      </c>
      <c r="K480" s="11" t="str">
        <f>IFERROR(IF(B479&lt;&gt;"",J480/(WeightToLoseGain),""),"")</f>
        <v/>
      </c>
      <c r="L480" s="16" t="str">
        <f>IFERROR(IF($D480&lt;&gt;"",L479-(G479/CalsPerPound),""),"")</f>
        <v/>
      </c>
    </row>
    <row r="481" spans="2:12" ht="30" hidden="1" customHeight="1" x14ac:dyDescent="0.35">
      <c r="B481" s="18">
        <f>IFERROR(IF(I480&gt;0,B480+1,""),"")</f>
        <v>45199</v>
      </c>
      <c r="C481" s="17" t="str">
        <f>IFERROR(IF(D481&lt;&gt;"",IF(MOD(D481,7)=1,(D480/7)+1,""),""),"")</f>
        <v/>
      </c>
      <c r="D481" s="17" t="str">
        <f>IFERROR(IF(I480&gt;0,D480+1,""),"")</f>
        <v/>
      </c>
      <c r="E481" s="15" t="str">
        <f>IFERROR(IF(I480&gt;0,#REF!*ActivityFactor+IF(WeightGoal="Maintain",0,IF(WeightGoal="Decrease",-500,IF(WeightGoal="Increase",500))),""),"")</f>
        <v/>
      </c>
      <c r="F481" s="15" t="str">
        <f>IFERROR(#REF!*(ActivityFactor),"")</f>
        <v/>
      </c>
      <c r="G481" s="14" t="str">
        <f>IFERROR(IF(WeightGoal="Increase",E481-F481,F481-E481),"")</f>
        <v/>
      </c>
      <c r="H481" s="14" t="str">
        <f>IFERROR(H480-G481,"")</f>
        <v/>
      </c>
      <c r="I481" s="13" t="str">
        <f>IFERROR(IF(Standard,H481/CalsPerPound,H481/CalsPerPound/2.2),"")</f>
        <v/>
      </c>
      <c r="J481" s="12" t="str">
        <f>IFERROR(WeightToLoseGain-I481,"")</f>
        <v/>
      </c>
      <c r="K481" s="11" t="str">
        <f>IFERROR(IF(B480&lt;&gt;"",J481/(WeightToLoseGain),""),"")</f>
        <v/>
      </c>
      <c r="L481" s="16" t="str">
        <f>IFERROR(IF($D481&lt;&gt;"",L480-(G480/CalsPerPound),""),"")</f>
        <v/>
      </c>
    </row>
    <row r="482" spans="2:12" ht="30" hidden="1" customHeight="1" x14ac:dyDescent="0.35">
      <c r="B482" s="18">
        <f>IFERROR(IF(I481&gt;0,B481+1,""),"")</f>
        <v>45200</v>
      </c>
      <c r="C482" s="17" t="str">
        <f>IFERROR(IF(D482&lt;&gt;"",IF(MOD(D482,7)=1,(D481/7)+1,""),""),"")</f>
        <v/>
      </c>
      <c r="D482" s="17" t="str">
        <f>IFERROR(IF(I481&gt;0,D481+1,""),"")</f>
        <v/>
      </c>
      <c r="E482" s="15" t="str">
        <f>IFERROR(IF(I481&gt;0,#REF!*ActivityFactor+IF(WeightGoal="Maintain",0,IF(WeightGoal="Decrease",-500,IF(WeightGoal="Increase",500))),""),"")</f>
        <v/>
      </c>
      <c r="F482" s="15" t="str">
        <f>IFERROR(#REF!*(ActivityFactor),"")</f>
        <v/>
      </c>
      <c r="G482" s="14" t="str">
        <f>IFERROR(IF(WeightGoal="Increase",E482-F482,F482-E482),"")</f>
        <v/>
      </c>
      <c r="H482" s="14" t="str">
        <f>IFERROR(H481-G482,"")</f>
        <v/>
      </c>
      <c r="I482" s="13" t="str">
        <f>IFERROR(IF(Standard,H482/CalsPerPound,H482/CalsPerPound/2.2),"")</f>
        <v/>
      </c>
      <c r="J482" s="12" t="str">
        <f>IFERROR(WeightToLoseGain-I482,"")</f>
        <v/>
      </c>
      <c r="K482" s="11" t="str">
        <f>IFERROR(IF(B481&lt;&gt;"",J482/(WeightToLoseGain),""),"")</f>
        <v/>
      </c>
      <c r="L482" s="16" t="str">
        <f>IFERROR(IF($D482&lt;&gt;"",L481-(G481/CalsPerPound),""),"")</f>
        <v/>
      </c>
    </row>
    <row r="483" spans="2:12" ht="30" hidden="1" customHeight="1" x14ac:dyDescent="0.35">
      <c r="B483" s="18">
        <f>IFERROR(IF(I482&gt;0,B482+1,""),"")</f>
        <v>45201</v>
      </c>
      <c r="C483" s="17" t="str">
        <f>IFERROR(IF(D483&lt;&gt;"",IF(MOD(D483,7)=1,(D482/7)+1,""),""),"")</f>
        <v/>
      </c>
      <c r="D483" s="17" t="str">
        <f>IFERROR(IF(I482&gt;0,D482+1,""),"")</f>
        <v/>
      </c>
      <c r="E483" s="15" t="str">
        <f>IFERROR(IF(I482&gt;0,#REF!*ActivityFactor+IF(WeightGoal="Maintain",0,IF(WeightGoal="Decrease",-500,IF(WeightGoal="Increase",500))),""),"")</f>
        <v/>
      </c>
      <c r="F483" s="15" t="str">
        <f>IFERROR(#REF!*(ActivityFactor),"")</f>
        <v/>
      </c>
      <c r="G483" s="14" t="str">
        <f>IFERROR(IF(WeightGoal="Increase",E483-F483,F483-E483),"")</f>
        <v/>
      </c>
      <c r="H483" s="14" t="str">
        <f>IFERROR(H482-G483,"")</f>
        <v/>
      </c>
      <c r="I483" s="13" t="str">
        <f>IFERROR(IF(Standard,H483/CalsPerPound,H483/CalsPerPound/2.2),"")</f>
        <v/>
      </c>
      <c r="J483" s="12" t="str">
        <f>IFERROR(WeightToLoseGain-I483,"")</f>
        <v/>
      </c>
      <c r="K483" s="11" t="str">
        <f>IFERROR(IF(B482&lt;&gt;"",J483/(WeightToLoseGain),""),"")</f>
        <v/>
      </c>
      <c r="L483" s="16" t="str">
        <f>IFERROR(IF($D483&lt;&gt;"",L482-(G482/CalsPerPound),""),"")</f>
        <v/>
      </c>
    </row>
    <row r="484" spans="2:12" ht="30" hidden="1" customHeight="1" x14ac:dyDescent="0.35">
      <c r="B484" s="18">
        <f>IFERROR(IF(I483&gt;0,B483+1,""),"")</f>
        <v>45202</v>
      </c>
      <c r="C484" s="17" t="str">
        <f>IFERROR(IF(D484&lt;&gt;"",IF(MOD(D484,7)=1,(D483/7)+1,""),""),"")</f>
        <v/>
      </c>
      <c r="D484" s="17" t="str">
        <f>IFERROR(IF(I483&gt;0,D483+1,""),"")</f>
        <v/>
      </c>
      <c r="E484" s="15" t="str">
        <f>IFERROR(IF(I483&gt;0,#REF!*ActivityFactor+IF(WeightGoal="Maintain",0,IF(WeightGoal="Decrease",-500,IF(WeightGoal="Increase",500))),""),"")</f>
        <v/>
      </c>
      <c r="F484" s="15" t="str">
        <f>IFERROR(#REF!*(ActivityFactor),"")</f>
        <v/>
      </c>
      <c r="G484" s="14" t="str">
        <f>IFERROR(IF(WeightGoal="Increase",E484-F484,F484-E484),"")</f>
        <v/>
      </c>
      <c r="H484" s="14" t="str">
        <f>IFERROR(H483-G484,"")</f>
        <v/>
      </c>
      <c r="I484" s="13" t="str">
        <f>IFERROR(IF(Standard,H484/CalsPerPound,H484/CalsPerPound/2.2),"")</f>
        <v/>
      </c>
      <c r="J484" s="12" t="str">
        <f>IFERROR(WeightToLoseGain-I484,"")</f>
        <v/>
      </c>
      <c r="K484" s="11" t="str">
        <f>IFERROR(IF(B483&lt;&gt;"",J484/(WeightToLoseGain),""),"")</f>
        <v/>
      </c>
      <c r="L484" s="16" t="str">
        <f>IFERROR(IF($D484&lt;&gt;"",L483-(G483/CalsPerPound),""),"")</f>
        <v/>
      </c>
    </row>
    <row r="485" spans="2:12" ht="30" hidden="1" customHeight="1" x14ac:dyDescent="0.35">
      <c r="B485" s="18">
        <f>IFERROR(IF(I484&gt;0,B484+1,""),"")</f>
        <v>45203</v>
      </c>
      <c r="C485" s="17" t="str">
        <f>IFERROR(IF(D485&lt;&gt;"",IF(MOD(D485,7)=1,(D484/7)+1,""),""),"")</f>
        <v/>
      </c>
      <c r="D485" s="17" t="str">
        <f>IFERROR(IF(I484&gt;0,D484+1,""),"")</f>
        <v/>
      </c>
      <c r="E485" s="15" t="str">
        <f>IFERROR(IF(I484&gt;0,#REF!*ActivityFactor+IF(WeightGoal="Maintain",0,IF(WeightGoal="Decrease",-500,IF(WeightGoal="Increase",500))),""),"")</f>
        <v/>
      </c>
      <c r="F485" s="15" t="str">
        <f>IFERROR(#REF!*(ActivityFactor),"")</f>
        <v/>
      </c>
      <c r="G485" s="14" t="str">
        <f>IFERROR(IF(WeightGoal="Increase",E485-F485,F485-E485),"")</f>
        <v/>
      </c>
      <c r="H485" s="14" t="str">
        <f>IFERROR(H484-G485,"")</f>
        <v/>
      </c>
      <c r="I485" s="13" t="str">
        <f>IFERROR(IF(Standard,H485/CalsPerPound,H485/CalsPerPound/2.2),"")</f>
        <v/>
      </c>
      <c r="J485" s="12" t="str">
        <f>IFERROR(WeightToLoseGain-I485,"")</f>
        <v/>
      </c>
      <c r="K485" s="11" t="str">
        <f>IFERROR(IF(B484&lt;&gt;"",J485/(WeightToLoseGain),""),"")</f>
        <v/>
      </c>
      <c r="L485" s="16" t="str">
        <f>IFERROR(IF($D485&lt;&gt;"",L484-(G484/CalsPerPound),""),"")</f>
        <v/>
      </c>
    </row>
    <row r="486" spans="2:12" ht="30" hidden="1" customHeight="1" x14ac:dyDescent="0.35">
      <c r="B486" s="18">
        <f>IFERROR(IF(I485&gt;0,B485+1,""),"")</f>
        <v>45204</v>
      </c>
      <c r="C486" s="17" t="str">
        <f>IFERROR(IF(D486&lt;&gt;"",IF(MOD(D486,7)=1,(D485/7)+1,""),""),"")</f>
        <v/>
      </c>
      <c r="D486" s="17" t="str">
        <f>IFERROR(IF(I485&gt;0,D485+1,""),"")</f>
        <v/>
      </c>
      <c r="E486" s="15" t="str">
        <f>IFERROR(IF(I485&gt;0,#REF!*ActivityFactor+IF(WeightGoal="Maintain",0,IF(WeightGoal="Decrease",-500,IF(WeightGoal="Increase",500))),""),"")</f>
        <v/>
      </c>
      <c r="F486" s="15" t="str">
        <f>IFERROR(#REF!*(ActivityFactor),"")</f>
        <v/>
      </c>
      <c r="G486" s="14" t="str">
        <f>IFERROR(IF(WeightGoal="Increase",E486-F486,F486-E486),"")</f>
        <v/>
      </c>
      <c r="H486" s="14" t="str">
        <f>IFERROR(H485-G486,"")</f>
        <v/>
      </c>
      <c r="I486" s="13" t="str">
        <f>IFERROR(IF(Standard,H486/CalsPerPound,H486/CalsPerPound/2.2),"")</f>
        <v/>
      </c>
      <c r="J486" s="12" t="str">
        <f>IFERROR(WeightToLoseGain-I486,"")</f>
        <v/>
      </c>
      <c r="K486" s="11" t="str">
        <f>IFERROR(IF(B485&lt;&gt;"",J486/(WeightToLoseGain),""),"")</f>
        <v/>
      </c>
      <c r="L486" s="16" t="str">
        <f>IFERROR(IF($D486&lt;&gt;"",L485-(G485/CalsPerPound),""),"")</f>
        <v/>
      </c>
    </row>
    <row r="487" spans="2:12" ht="30" hidden="1" customHeight="1" x14ac:dyDescent="0.35">
      <c r="B487" s="18">
        <f>IFERROR(IF(I486&gt;0,B486+1,""),"")</f>
        <v>45205</v>
      </c>
      <c r="C487" s="17" t="str">
        <f>IFERROR(IF(D487&lt;&gt;"",IF(MOD(D487,7)=1,(D486/7)+1,""),""),"")</f>
        <v/>
      </c>
      <c r="D487" s="17" t="str">
        <f>IFERROR(IF(I486&gt;0,D486+1,""),"")</f>
        <v/>
      </c>
      <c r="E487" s="15" t="str">
        <f>IFERROR(IF(I486&gt;0,#REF!*ActivityFactor+IF(WeightGoal="Maintain",0,IF(WeightGoal="Decrease",-500,IF(WeightGoal="Increase",500))),""),"")</f>
        <v/>
      </c>
      <c r="F487" s="15" t="str">
        <f>IFERROR(#REF!*(ActivityFactor),"")</f>
        <v/>
      </c>
      <c r="G487" s="14" t="str">
        <f>IFERROR(IF(WeightGoal="Increase",E487-F487,F487-E487),"")</f>
        <v/>
      </c>
      <c r="H487" s="14" t="str">
        <f>IFERROR(H486-G487,"")</f>
        <v/>
      </c>
      <c r="I487" s="13" t="str">
        <f>IFERROR(IF(Standard,H487/CalsPerPound,H487/CalsPerPound/2.2),"")</f>
        <v/>
      </c>
      <c r="J487" s="12" t="str">
        <f>IFERROR(WeightToLoseGain-I487,"")</f>
        <v/>
      </c>
      <c r="K487" s="11" t="str">
        <f>IFERROR(IF(B486&lt;&gt;"",J487/(WeightToLoseGain),""),"")</f>
        <v/>
      </c>
      <c r="L487" s="16" t="str">
        <f>IFERROR(IF($D487&lt;&gt;"",L486-(G486/CalsPerPound),""),"")</f>
        <v/>
      </c>
    </row>
    <row r="488" spans="2:12" ht="30" hidden="1" customHeight="1" x14ac:dyDescent="0.35">
      <c r="B488" s="18">
        <f>IFERROR(IF(I487&gt;0,B487+1,""),"")</f>
        <v>45206</v>
      </c>
      <c r="C488" s="17" t="str">
        <f>IFERROR(IF(D488&lt;&gt;"",IF(MOD(D488,7)=1,(D487/7)+1,""),""),"")</f>
        <v/>
      </c>
      <c r="D488" s="17" t="str">
        <f>IFERROR(IF(I487&gt;0,D487+1,""),"")</f>
        <v/>
      </c>
      <c r="E488" s="15" t="str">
        <f>IFERROR(IF(I487&gt;0,#REF!*ActivityFactor+IF(WeightGoal="Maintain",0,IF(WeightGoal="Decrease",-500,IF(WeightGoal="Increase",500))),""),"")</f>
        <v/>
      </c>
      <c r="F488" s="15" t="str">
        <f>IFERROR(#REF!*(ActivityFactor),"")</f>
        <v/>
      </c>
      <c r="G488" s="14" t="str">
        <f>IFERROR(IF(WeightGoal="Increase",E488-F488,F488-E488),"")</f>
        <v/>
      </c>
      <c r="H488" s="14" t="str">
        <f>IFERROR(H487-G488,"")</f>
        <v/>
      </c>
      <c r="I488" s="13" t="str">
        <f>IFERROR(IF(Standard,H488/CalsPerPound,H488/CalsPerPound/2.2),"")</f>
        <v/>
      </c>
      <c r="J488" s="12" t="str">
        <f>IFERROR(WeightToLoseGain-I488,"")</f>
        <v/>
      </c>
      <c r="K488" s="11" t="str">
        <f>IFERROR(IF(B487&lt;&gt;"",J488/(WeightToLoseGain),""),"")</f>
        <v/>
      </c>
      <c r="L488" s="16" t="str">
        <f>IFERROR(IF($D488&lt;&gt;"",L487-(G487/CalsPerPound),""),"")</f>
        <v/>
      </c>
    </row>
    <row r="489" spans="2:12" ht="30" hidden="1" customHeight="1" x14ac:dyDescent="0.35">
      <c r="B489" s="18">
        <f>IFERROR(IF(I488&gt;0,B488+1,""),"")</f>
        <v>45207</v>
      </c>
      <c r="C489" s="17" t="str">
        <f>IFERROR(IF(D489&lt;&gt;"",IF(MOD(D489,7)=1,(D488/7)+1,""),""),"")</f>
        <v/>
      </c>
      <c r="D489" s="17" t="str">
        <f>IFERROR(IF(I488&gt;0,D488+1,""),"")</f>
        <v/>
      </c>
      <c r="E489" s="15" t="str">
        <f>IFERROR(IF(I488&gt;0,#REF!*ActivityFactor+IF(WeightGoal="Maintain",0,IF(WeightGoal="Decrease",-500,IF(WeightGoal="Increase",500))),""),"")</f>
        <v/>
      </c>
      <c r="F489" s="15" t="str">
        <f>IFERROR(#REF!*(ActivityFactor),"")</f>
        <v/>
      </c>
      <c r="G489" s="14" t="str">
        <f>IFERROR(IF(WeightGoal="Increase",E489-F489,F489-E489),"")</f>
        <v/>
      </c>
      <c r="H489" s="14" t="str">
        <f>IFERROR(H488-G489,"")</f>
        <v/>
      </c>
      <c r="I489" s="13" t="str">
        <f>IFERROR(IF(Standard,H489/CalsPerPound,H489/CalsPerPound/2.2),"")</f>
        <v/>
      </c>
      <c r="J489" s="12" t="str">
        <f>IFERROR(WeightToLoseGain-I489,"")</f>
        <v/>
      </c>
      <c r="K489" s="11" t="str">
        <f>IFERROR(IF(B488&lt;&gt;"",J489/(WeightToLoseGain),""),"")</f>
        <v/>
      </c>
      <c r="L489" s="16" t="str">
        <f>IFERROR(IF($D489&lt;&gt;"",L488-(G488/CalsPerPound),""),"")</f>
        <v/>
      </c>
    </row>
    <row r="490" spans="2:12" ht="30" hidden="1" customHeight="1" x14ac:dyDescent="0.35">
      <c r="B490" s="18">
        <f>IFERROR(IF(I489&gt;0,B489+1,""),"")</f>
        <v>45208</v>
      </c>
      <c r="C490" s="17" t="str">
        <f>IFERROR(IF(D490&lt;&gt;"",IF(MOD(D490,7)=1,(D489/7)+1,""),""),"")</f>
        <v/>
      </c>
      <c r="D490" s="17" t="str">
        <f>IFERROR(IF(I489&gt;0,D489+1,""),"")</f>
        <v/>
      </c>
      <c r="E490" s="15" t="str">
        <f>IFERROR(IF(I489&gt;0,#REF!*ActivityFactor+IF(WeightGoal="Maintain",0,IF(WeightGoal="Decrease",-500,IF(WeightGoal="Increase",500))),""),"")</f>
        <v/>
      </c>
      <c r="F490" s="15" t="str">
        <f>IFERROR(#REF!*(ActivityFactor),"")</f>
        <v/>
      </c>
      <c r="G490" s="14" t="str">
        <f>IFERROR(IF(WeightGoal="Increase",E490-F490,F490-E490),"")</f>
        <v/>
      </c>
      <c r="H490" s="14" t="str">
        <f>IFERROR(H489-G490,"")</f>
        <v/>
      </c>
      <c r="I490" s="13" t="str">
        <f>IFERROR(IF(Standard,H490/CalsPerPound,H490/CalsPerPound/2.2),"")</f>
        <v/>
      </c>
      <c r="J490" s="12" t="str">
        <f>IFERROR(WeightToLoseGain-I490,"")</f>
        <v/>
      </c>
      <c r="K490" s="11" t="str">
        <f>IFERROR(IF(B489&lt;&gt;"",J490/(WeightToLoseGain),""),"")</f>
        <v/>
      </c>
      <c r="L490" s="16" t="str">
        <f>IFERROR(IF($D490&lt;&gt;"",L489-(G489/CalsPerPound),""),"")</f>
        <v/>
      </c>
    </row>
    <row r="491" spans="2:12" ht="30" hidden="1" customHeight="1" x14ac:dyDescent="0.35">
      <c r="B491" s="18">
        <f>IFERROR(IF(I490&gt;0,B490+1,""),"")</f>
        <v>45209</v>
      </c>
      <c r="C491" s="17" t="str">
        <f>IFERROR(IF(D491&lt;&gt;"",IF(MOD(D491,7)=1,(D490/7)+1,""),""),"")</f>
        <v/>
      </c>
      <c r="D491" s="17" t="str">
        <f>IFERROR(IF(I490&gt;0,D490+1,""),"")</f>
        <v/>
      </c>
      <c r="E491" s="15" t="str">
        <f>IFERROR(IF(I490&gt;0,#REF!*ActivityFactor+IF(WeightGoal="Maintain",0,IF(WeightGoal="Decrease",-500,IF(WeightGoal="Increase",500))),""),"")</f>
        <v/>
      </c>
      <c r="F491" s="15" t="str">
        <f>IFERROR(#REF!*(ActivityFactor),"")</f>
        <v/>
      </c>
      <c r="G491" s="14" t="str">
        <f>IFERROR(IF(WeightGoal="Increase",E491-F491,F491-E491),"")</f>
        <v/>
      </c>
      <c r="H491" s="14" t="str">
        <f>IFERROR(H490-G491,"")</f>
        <v/>
      </c>
      <c r="I491" s="13" t="str">
        <f>IFERROR(IF(Standard,H491/CalsPerPound,H491/CalsPerPound/2.2),"")</f>
        <v/>
      </c>
      <c r="J491" s="12" t="str">
        <f>IFERROR(WeightToLoseGain-I491,"")</f>
        <v/>
      </c>
      <c r="K491" s="11" t="str">
        <f>IFERROR(IF(B490&lt;&gt;"",J491/(WeightToLoseGain),""),"")</f>
        <v/>
      </c>
      <c r="L491" s="16" t="str">
        <f>IFERROR(IF($D491&lt;&gt;"",L490-(G490/CalsPerPound),""),"")</f>
        <v/>
      </c>
    </row>
    <row r="492" spans="2:12" ht="30" hidden="1" customHeight="1" x14ac:dyDescent="0.35">
      <c r="B492" s="18">
        <f>IFERROR(IF(I491&gt;0,B491+1,""),"")</f>
        <v>45210</v>
      </c>
      <c r="C492" s="17" t="str">
        <f>IFERROR(IF(D492&lt;&gt;"",IF(MOD(D492,7)=1,(D491/7)+1,""),""),"")</f>
        <v/>
      </c>
      <c r="D492" s="17" t="str">
        <f>IFERROR(IF(I491&gt;0,D491+1,""),"")</f>
        <v/>
      </c>
      <c r="E492" s="15" t="str">
        <f>IFERROR(IF(I491&gt;0,#REF!*ActivityFactor+IF(WeightGoal="Maintain",0,IF(WeightGoal="Decrease",-500,IF(WeightGoal="Increase",500))),""),"")</f>
        <v/>
      </c>
      <c r="F492" s="15" t="str">
        <f>IFERROR(#REF!*(ActivityFactor),"")</f>
        <v/>
      </c>
      <c r="G492" s="14" t="str">
        <f>IFERROR(IF(WeightGoal="Increase",E492-F492,F492-E492),"")</f>
        <v/>
      </c>
      <c r="H492" s="14" t="str">
        <f>IFERROR(H491-G492,"")</f>
        <v/>
      </c>
      <c r="I492" s="13" t="str">
        <f>IFERROR(IF(Standard,H492/CalsPerPound,H492/CalsPerPound/2.2),"")</f>
        <v/>
      </c>
      <c r="J492" s="12" t="str">
        <f>IFERROR(WeightToLoseGain-I492,"")</f>
        <v/>
      </c>
      <c r="K492" s="11" t="str">
        <f>IFERROR(IF(B491&lt;&gt;"",J492/(WeightToLoseGain),""),"")</f>
        <v/>
      </c>
      <c r="L492" s="16" t="str">
        <f>IFERROR(IF($D492&lt;&gt;"",L491-(G491/CalsPerPound),""),"")</f>
        <v/>
      </c>
    </row>
    <row r="493" spans="2:12" ht="30" hidden="1" customHeight="1" x14ac:dyDescent="0.35">
      <c r="B493" s="18">
        <f>IFERROR(IF(I492&gt;0,B492+1,""),"")</f>
        <v>45211</v>
      </c>
      <c r="C493" s="17" t="str">
        <f>IFERROR(IF(D493&lt;&gt;"",IF(MOD(D493,7)=1,(D492/7)+1,""),""),"")</f>
        <v/>
      </c>
      <c r="D493" s="17" t="str">
        <f>IFERROR(IF(I492&gt;0,D492+1,""),"")</f>
        <v/>
      </c>
      <c r="E493" s="15" t="str">
        <f>IFERROR(IF(I492&gt;0,#REF!*ActivityFactor+IF(WeightGoal="Maintain",0,IF(WeightGoal="Decrease",-500,IF(WeightGoal="Increase",500))),""),"")</f>
        <v/>
      </c>
      <c r="F493" s="15" t="str">
        <f>IFERROR(#REF!*(ActivityFactor),"")</f>
        <v/>
      </c>
      <c r="G493" s="14" t="str">
        <f>IFERROR(IF(WeightGoal="Increase",E493-F493,F493-E493),"")</f>
        <v/>
      </c>
      <c r="H493" s="14" t="str">
        <f>IFERROR(H492-G493,"")</f>
        <v/>
      </c>
      <c r="I493" s="13" t="str">
        <f>IFERROR(IF(Standard,H493/CalsPerPound,H493/CalsPerPound/2.2),"")</f>
        <v/>
      </c>
      <c r="J493" s="12" t="str">
        <f>IFERROR(WeightToLoseGain-I493,"")</f>
        <v/>
      </c>
      <c r="K493" s="11" t="str">
        <f>IFERROR(IF(B492&lt;&gt;"",J493/(WeightToLoseGain),""),"")</f>
        <v/>
      </c>
      <c r="L493" s="16" t="str">
        <f>IFERROR(IF($D493&lt;&gt;"",L492-(G492/CalsPerPound),""),"")</f>
        <v/>
      </c>
    </row>
    <row r="494" spans="2:12" ht="30" hidden="1" customHeight="1" x14ac:dyDescent="0.35">
      <c r="B494" s="18">
        <f>IFERROR(IF(I493&gt;0,B493+1,""),"")</f>
        <v>45212</v>
      </c>
      <c r="C494" s="17" t="str">
        <f>IFERROR(IF(D494&lt;&gt;"",IF(MOD(D494,7)=1,(D493/7)+1,""),""),"")</f>
        <v/>
      </c>
      <c r="D494" s="17" t="str">
        <f>IFERROR(IF(I493&gt;0,D493+1,""),"")</f>
        <v/>
      </c>
      <c r="E494" s="15" t="str">
        <f>IFERROR(IF(I493&gt;0,#REF!*ActivityFactor+IF(WeightGoal="Maintain",0,IF(WeightGoal="Decrease",-500,IF(WeightGoal="Increase",500))),""),"")</f>
        <v/>
      </c>
      <c r="F494" s="15" t="str">
        <f>IFERROR(#REF!*(ActivityFactor),"")</f>
        <v/>
      </c>
      <c r="G494" s="14" t="str">
        <f>IFERROR(IF(WeightGoal="Increase",E494-F494,F494-E494),"")</f>
        <v/>
      </c>
      <c r="H494" s="14" t="str">
        <f>IFERROR(H493-G494,"")</f>
        <v/>
      </c>
      <c r="I494" s="13" t="str">
        <f>IFERROR(IF(Standard,H494/CalsPerPound,H494/CalsPerPound/2.2),"")</f>
        <v/>
      </c>
      <c r="J494" s="12" t="str">
        <f>IFERROR(WeightToLoseGain-I494,"")</f>
        <v/>
      </c>
      <c r="K494" s="11" t="str">
        <f>IFERROR(IF(B493&lt;&gt;"",J494/(WeightToLoseGain),""),"")</f>
        <v/>
      </c>
      <c r="L494" s="16" t="str">
        <f>IFERROR(IF($D494&lt;&gt;"",L493-(G493/CalsPerPound),""),"")</f>
        <v/>
      </c>
    </row>
    <row r="495" spans="2:12" ht="30" hidden="1" customHeight="1" x14ac:dyDescent="0.35">
      <c r="B495" s="18">
        <f>IFERROR(IF(I494&gt;0,B494+1,""),"")</f>
        <v>45213</v>
      </c>
      <c r="C495" s="17" t="str">
        <f>IFERROR(IF(D495&lt;&gt;"",IF(MOD(D495,7)=1,(D494/7)+1,""),""),"")</f>
        <v/>
      </c>
      <c r="D495" s="17" t="str">
        <f>IFERROR(IF(I494&gt;0,D494+1,""),"")</f>
        <v/>
      </c>
      <c r="E495" s="15" t="str">
        <f>IFERROR(IF(I494&gt;0,#REF!*ActivityFactor+IF(WeightGoal="Maintain",0,IF(WeightGoal="Decrease",-500,IF(WeightGoal="Increase",500))),""),"")</f>
        <v/>
      </c>
      <c r="F495" s="15" t="str">
        <f>IFERROR(#REF!*(ActivityFactor),"")</f>
        <v/>
      </c>
      <c r="G495" s="14" t="str">
        <f>IFERROR(IF(WeightGoal="Increase",E495-F495,F495-E495),"")</f>
        <v/>
      </c>
      <c r="H495" s="14" t="str">
        <f>IFERROR(H494-G495,"")</f>
        <v/>
      </c>
      <c r="I495" s="13" t="str">
        <f>IFERROR(IF(Standard,H495/CalsPerPound,H495/CalsPerPound/2.2),"")</f>
        <v/>
      </c>
      <c r="J495" s="12" t="str">
        <f>IFERROR(WeightToLoseGain-I495,"")</f>
        <v/>
      </c>
      <c r="K495" s="11" t="str">
        <f>IFERROR(IF(B494&lt;&gt;"",J495/(WeightToLoseGain),""),"")</f>
        <v/>
      </c>
      <c r="L495" s="16" t="str">
        <f>IFERROR(IF($D495&lt;&gt;"",L494-(G494/CalsPerPound),""),"")</f>
        <v/>
      </c>
    </row>
    <row r="496" spans="2:12" ht="30" hidden="1" customHeight="1" x14ac:dyDescent="0.35">
      <c r="B496" s="18">
        <f>IFERROR(IF(I495&gt;0,B495+1,""),"")</f>
        <v>45214</v>
      </c>
      <c r="C496" s="17" t="str">
        <f>IFERROR(IF(D496&lt;&gt;"",IF(MOD(D496,7)=1,(D495/7)+1,""),""),"")</f>
        <v/>
      </c>
      <c r="D496" s="17" t="str">
        <f>IFERROR(IF(I495&gt;0,D495+1,""),"")</f>
        <v/>
      </c>
      <c r="E496" s="15" t="str">
        <f>IFERROR(IF(I495&gt;0,#REF!*ActivityFactor+IF(WeightGoal="Maintain",0,IF(WeightGoal="Decrease",-500,IF(WeightGoal="Increase",500))),""),"")</f>
        <v/>
      </c>
      <c r="F496" s="15" t="str">
        <f>IFERROR(#REF!*(ActivityFactor),"")</f>
        <v/>
      </c>
      <c r="G496" s="14" t="str">
        <f>IFERROR(IF(WeightGoal="Increase",E496-F496,F496-E496),"")</f>
        <v/>
      </c>
      <c r="H496" s="14" t="str">
        <f>IFERROR(H495-G496,"")</f>
        <v/>
      </c>
      <c r="I496" s="13" t="str">
        <f>IFERROR(IF(Standard,H496/CalsPerPound,H496/CalsPerPound/2.2),"")</f>
        <v/>
      </c>
      <c r="J496" s="12" t="str">
        <f>IFERROR(WeightToLoseGain-I496,"")</f>
        <v/>
      </c>
      <c r="K496" s="11" t="str">
        <f>IFERROR(IF(B495&lt;&gt;"",J496/(WeightToLoseGain),""),"")</f>
        <v/>
      </c>
      <c r="L496" s="16" t="str">
        <f>IFERROR(IF($D496&lt;&gt;"",L495-(G495/CalsPerPound),""),"")</f>
        <v/>
      </c>
    </row>
    <row r="497" spans="2:12" ht="30" hidden="1" customHeight="1" x14ac:dyDescent="0.35">
      <c r="B497" s="18">
        <f>IFERROR(IF(I496&gt;0,B496+1,""),"")</f>
        <v>45215</v>
      </c>
      <c r="C497" s="17" t="str">
        <f>IFERROR(IF(D497&lt;&gt;"",IF(MOD(D497,7)=1,(D496/7)+1,""),""),"")</f>
        <v/>
      </c>
      <c r="D497" s="17" t="str">
        <f>IFERROR(IF(I496&gt;0,D496+1,""),"")</f>
        <v/>
      </c>
      <c r="E497" s="15" t="str">
        <f>IFERROR(IF(I496&gt;0,#REF!*ActivityFactor+IF(WeightGoal="Maintain",0,IF(WeightGoal="Decrease",-500,IF(WeightGoal="Increase",500))),""),"")</f>
        <v/>
      </c>
      <c r="F497" s="15" t="str">
        <f>IFERROR(#REF!*(ActivityFactor),"")</f>
        <v/>
      </c>
      <c r="G497" s="14" t="str">
        <f>IFERROR(IF(WeightGoal="Increase",E497-F497,F497-E497),"")</f>
        <v/>
      </c>
      <c r="H497" s="14" t="str">
        <f>IFERROR(H496-G497,"")</f>
        <v/>
      </c>
      <c r="I497" s="13" t="str">
        <f>IFERROR(IF(Standard,H497/CalsPerPound,H497/CalsPerPound/2.2),"")</f>
        <v/>
      </c>
      <c r="J497" s="12" t="str">
        <f>IFERROR(WeightToLoseGain-I497,"")</f>
        <v/>
      </c>
      <c r="K497" s="11" t="str">
        <f>IFERROR(IF(B496&lt;&gt;"",J497/(WeightToLoseGain),""),"")</f>
        <v/>
      </c>
      <c r="L497" s="16" t="str">
        <f>IFERROR(IF($D497&lt;&gt;"",L496-(G496/CalsPerPound),""),"")</f>
        <v/>
      </c>
    </row>
    <row r="498" spans="2:12" ht="30" hidden="1" customHeight="1" x14ac:dyDescent="0.35">
      <c r="B498" s="18">
        <f>IFERROR(IF(I497&gt;0,B497+1,""),"")</f>
        <v>45216</v>
      </c>
      <c r="C498" s="17" t="str">
        <f>IFERROR(IF(D498&lt;&gt;"",IF(MOD(D498,7)=1,(D497/7)+1,""),""),"")</f>
        <v/>
      </c>
      <c r="D498" s="17" t="str">
        <f>IFERROR(IF(I497&gt;0,D497+1,""),"")</f>
        <v/>
      </c>
      <c r="E498" s="15" t="str">
        <f>IFERROR(IF(I497&gt;0,#REF!*ActivityFactor+IF(WeightGoal="Maintain",0,IF(WeightGoal="Decrease",-500,IF(WeightGoal="Increase",500))),""),"")</f>
        <v/>
      </c>
      <c r="F498" s="15" t="str">
        <f>IFERROR(#REF!*(ActivityFactor),"")</f>
        <v/>
      </c>
      <c r="G498" s="14" t="str">
        <f>IFERROR(IF(WeightGoal="Increase",E498-F498,F498-E498),"")</f>
        <v/>
      </c>
      <c r="H498" s="14" t="str">
        <f>IFERROR(H497-G498,"")</f>
        <v/>
      </c>
      <c r="I498" s="13" t="str">
        <f>IFERROR(IF(Standard,H498/CalsPerPound,H498/CalsPerPound/2.2),"")</f>
        <v/>
      </c>
      <c r="J498" s="12" t="str">
        <f>IFERROR(WeightToLoseGain-I498,"")</f>
        <v/>
      </c>
      <c r="K498" s="11" t="str">
        <f>IFERROR(IF(B497&lt;&gt;"",J498/(WeightToLoseGain),""),"")</f>
        <v/>
      </c>
      <c r="L498" s="16" t="str">
        <f>IFERROR(IF($D498&lt;&gt;"",L497-(G497/CalsPerPound),""),"")</f>
        <v/>
      </c>
    </row>
    <row r="499" spans="2:12" ht="30" hidden="1" customHeight="1" x14ac:dyDescent="0.35">
      <c r="B499" s="18">
        <f>IFERROR(IF(I498&gt;0,B498+1,""),"")</f>
        <v>45217</v>
      </c>
      <c r="C499" s="17" t="str">
        <f>IFERROR(IF(D499&lt;&gt;"",IF(MOD(D499,7)=1,(D498/7)+1,""),""),"")</f>
        <v/>
      </c>
      <c r="D499" s="17" t="str">
        <f>IFERROR(IF(I498&gt;0,D498+1,""),"")</f>
        <v/>
      </c>
      <c r="E499" s="15" t="str">
        <f>IFERROR(IF(I498&gt;0,#REF!*ActivityFactor+IF(WeightGoal="Maintain",0,IF(WeightGoal="Decrease",-500,IF(WeightGoal="Increase",500))),""),"")</f>
        <v/>
      </c>
      <c r="F499" s="15" t="str">
        <f>IFERROR(#REF!*(ActivityFactor),"")</f>
        <v/>
      </c>
      <c r="G499" s="14" t="str">
        <f>IFERROR(IF(WeightGoal="Increase",E499-F499,F499-E499),"")</f>
        <v/>
      </c>
      <c r="H499" s="14" t="str">
        <f>IFERROR(H498-G499,"")</f>
        <v/>
      </c>
      <c r="I499" s="13" t="str">
        <f>IFERROR(IF(Standard,H499/CalsPerPound,H499/CalsPerPound/2.2),"")</f>
        <v/>
      </c>
      <c r="J499" s="12" t="str">
        <f>IFERROR(WeightToLoseGain-I499,"")</f>
        <v/>
      </c>
      <c r="K499" s="11" t="str">
        <f>IFERROR(IF(B498&lt;&gt;"",J499/(WeightToLoseGain),""),"")</f>
        <v/>
      </c>
      <c r="L499" s="16" t="str">
        <f>IFERROR(IF($D499&lt;&gt;"",L498-(G498/CalsPerPound),""),"")</f>
        <v/>
      </c>
    </row>
    <row r="500" spans="2:12" ht="30" hidden="1" customHeight="1" x14ac:dyDescent="0.35">
      <c r="B500" s="18">
        <f>IFERROR(IF(I499&gt;0,B499+1,""),"")</f>
        <v>45218</v>
      </c>
      <c r="C500" s="17" t="str">
        <f>IFERROR(IF(D500&lt;&gt;"",IF(MOD(D500,7)=1,(D499/7)+1,""),""),"")</f>
        <v/>
      </c>
      <c r="D500" s="17" t="str">
        <f>IFERROR(IF(I499&gt;0,D499+1,""),"")</f>
        <v/>
      </c>
      <c r="E500" s="15" t="str">
        <f>IFERROR(IF(I499&gt;0,#REF!*ActivityFactor+IF(WeightGoal="Maintain",0,IF(WeightGoal="Decrease",-500,IF(WeightGoal="Increase",500))),""),"")</f>
        <v/>
      </c>
      <c r="F500" s="15" t="str">
        <f>IFERROR(#REF!*(ActivityFactor),"")</f>
        <v/>
      </c>
      <c r="G500" s="14" t="str">
        <f>IFERROR(IF(WeightGoal="Increase",E500-F500,F500-E500),"")</f>
        <v/>
      </c>
      <c r="H500" s="14" t="str">
        <f>IFERROR(H499-G500,"")</f>
        <v/>
      </c>
      <c r="I500" s="13" t="str">
        <f>IFERROR(IF(Standard,H500/CalsPerPound,H500/CalsPerPound/2.2),"")</f>
        <v/>
      </c>
      <c r="J500" s="12" t="str">
        <f>IFERROR(WeightToLoseGain-I500,"")</f>
        <v/>
      </c>
      <c r="K500" s="11" t="str">
        <f>IFERROR(IF(B499&lt;&gt;"",J500/(WeightToLoseGain),""),"")</f>
        <v/>
      </c>
      <c r="L500" s="16" t="str">
        <f>IFERROR(IF($D500&lt;&gt;"",L499-(G499/CalsPerPound),""),"")</f>
        <v/>
      </c>
    </row>
    <row r="501" spans="2:12" ht="30" hidden="1" customHeight="1" x14ac:dyDescent="0.35">
      <c r="B501" s="18">
        <f>IFERROR(IF(I500&gt;0,B500+1,""),"")</f>
        <v>45219</v>
      </c>
      <c r="C501" s="17" t="str">
        <f>IFERROR(IF(D501&lt;&gt;"",IF(MOD(D501,7)=1,(D500/7)+1,""),""),"")</f>
        <v/>
      </c>
      <c r="D501" s="17" t="str">
        <f>IFERROR(IF(I500&gt;0,D500+1,""),"")</f>
        <v/>
      </c>
      <c r="E501" s="15" t="str">
        <f>IFERROR(IF(I500&gt;0,#REF!*ActivityFactor+IF(WeightGoal="Maintain",0,IF(WeightGoal="Decrease",-500,IF(WeightGoal="Increase",500))),""),"")</f>
        <v/>
      </c>
      <c r="F501" s="15" t="str">
        <f>IFERROR(#REF!*(ActivityFactor),"")</f>
        <v/>
      </c>
      <c r="G501" s="14" t="str">
        <f>IFERROR(IF(WeightGoal="Increase",E501-F501,F501-E501),"")</f>
        <v/>
      </c>
      <c r="H501" s="14" t="str">
        <f>IFERROR(H500-G501,"")</f>
        <v/>
      </c>
      <c r="I501" s="13" t="str">
        <f>IFERROR(IF(Standard,H501/CalsPerPound,H501/CalsPerPound/2.2),"")</f>
        <v/>
      </c>
      <c r="J501" s="12" t="str">
        <f>IFERROR(WeightToLoseGain-I501,"")</f>
        <v/>
      </c>
      <c r="K501" s="11" t="str">
        <f>IFERROR(IF(B500&lt;&gt;"",J501/(WeightToLoseGain),""),"")</f>
        <v/>
      </c>
      <c r="L501" s="16" t="str">
        <f>IFERROR(IF($D501&lt;&gt;"",L500-(G500/CalsPerPound),""),"")</f>
        <v/>
      </c>
    </row>
    <row r="502" spans="2:12" ht="30" hidden="1" customHeight="1" x14ac:dyDescent="0.35">
      <c r="B502" s="18">
        <f>IFERROR(IF(I501&gt;0,B501+1,""),"")</f>
        <v>45220</v>
      </c>
      <c r="C502" s="17" t="str">
        <f>IFERROR(IF(D502&lt;&gt;"",IF(MOD(D502,7)=1,(D501/7)+1,""),""),"")</f>
        <v/>
      </c>
      <c r="D502" s="17" t="str">
        <f>IFERROR(IF(I501&gt;0,D501+1,""),"")</f>
        <v/>
      </c>
      <c r="E502" s="15" t="str">
        <f>IFERROR(IF(I501&gt;0,#REF!*ActivityFactor+IF(WeightGoal="Maintain",0,IF(WeightGoal="Decrease",-500,IF(WeightGoal="Increase",500))),""),"")</f>
        <v/>
      </c>
      <c r="F502" s="15" t="str">
        <f>IFERROR(#REF!*(ActivityFactor),"")</f>
        <v/>
      </c>
      <c r="G502" s="14" t="str">
        <f>IFERROR(IF(WeightGoal="Increase",E502-F502,F502-E502),"")</f>
        <v/>
      </c>
      <c r="H502" s="14" t="str">
        <f>IFERROR(H501-G502,"")</f>
        <v/>
      </c>
      <c r="I502" s="13" t="str">
        <f>IFERROR(IF(Standard,H502/CalsPerPound,H502/CalsPerPound/2.2),"")</f>
        <v/>
      </c>
      <c r="J502" s="12" t="str">
        <f>IFERROR(WeightToLoseGain-I502,"")</f>
        <v/>
      </c>
      <c r="K502" s="11" t="str">
        <f>IFERROR(IF(B501&lt;&gt;"",J502/(WeightToLoseGain),""),"")</f>
        <v/>
      </c>
      <c r="L502" s="16" t="str">
        <f>IFERROR(IF($D502&lt;&gt;"",L501-(G501/CalsPerPound),""),"")</f>
        <v/>
      </c>
    </row>
    <row r="503" spans="2:12" ht="30" hidden="1" customHeight="1" x14ac:dyDescent="0.35">
      <c r="B503" s="18">
        <f>IFERROR(IF(I502&gt;0,B502+1,""),"")</f>
        <v>45221</v>
      </c>
      <c r="C503" s="17" t="str">
        <f>IFERROR(IF(D503&lt;&gt;"",IF(MOD(D503,7)=1,(D502/7)+1,""),""),"")</f>
        <v/>
      </c>
      <c r="D503" s="17" t="str">
        <f>IFERROR(IF(I502&gt;0,D502+1,""),"")</f>
        <v/>
      </c>
      <c r="E503" s="15" t="str">
        <f>IFERROR(IF(I502&gt;0,#REF!*ActivityFactor+IF(WeightGoal="Maintain",0,IF(WeightGoal="Decrease",-500,IF(WeightGoal="Increase",500))),""),"")</f>
        <v/>
      </c>
      <c r="F503" s="15" t="str">
        <f>IFERROR(#REF!*(ActivityFactor),"")</f>
        <v/>
      </c>
      <c r="G503" s="14" t="str">
        <f>IFERROR(IF(WeightGoal="Increase",E503-F503,F503-E503),"")</f>
        <v/>
      </c>
      <c r="H503" s="14" t="str">
        <f>IFERROR(H502-G503,"")</f>
        <v/>
      </c>
      <c r="I503" s="13" t="str">
        <f>IFERROR(IF(Standard,H503/CalsPerPound,H503/CalsPerPound/2.2),"")</f>
        <v/>
      </c>
      <c r="J503" s="12" t="str">
        <f>IFERROR(WeightToLoseGain-I503,"")</f>
        <v/>
      </c>
      <c r="K503" s="11" t="str">
        <f>IFERROR(IF(B502&lt;&gt;"",J503/(WeightToLoseGain),""),"")</f>
        <v/>
      </c>
      <c r="L503" s="16" t="str">
        <f>IFERROR(IF($D503&lt;&gt;"",L502-(G502/CalsPerPound),""),"")</f>
        <v/>
      </c>
    </row>
    <row r="504" spans="2:12" ht="30" hidden="1" customHeight="1" x14ac:dyDescent="0.35">
      <c r="B504" s="18">
        <f>IFERROR(IF(I503&gt;0,B503+1,""),"")</f>
        <v>45222</v>
      </c>
      <c r="C504" s="17" t="str">
        <f>IFERROR(IF(D504&lt;&gt;"",IF(MOD(D504,7)=1,(D503/7)+1,""),""),"")</f>
        <v/>
      </c>
      <c r="D504" s="17" t="str">
        <f>IFERROR(IF(I503&gt;0,D503+1,""),"")</f>
        <v/>
      </c>
      <c r="E504" s="15" t="str">
        <f>IFERROR(IF(I503&gt;0,#REF!*ActivityFactor+IF(WeightGoal="Maintain",0,IF(WeightGoal="Decrease",-500,IF(WeightGoal="Increase",500))),""),"")</f>
        <v/>
      </c>
      <c r="F504" s="15" t="str">
        <f>IFERROR(#REF!*(ActivityFactor),"")</f>
        <v/>
      </c>
      <c r="G504" s="14" t="str">
        <f>IFERROR(IF(WeightGoal="Increase",E504-F504,F504-E504),"")</f>
        <v/>
      </c>
      <c r="H504" s="14" t="str">
        <f>IFERROR(H503-G504,"")</f>
        <v/>
      </c>
      <c r="I504" s="13" t="str">
        <f>IFERROR(IF(Standard,H504/CalsPerPound,H504/CalsPerPound/2.2),"")</f>
        <v/>
      </c>
      <c r="J504" s="12" t="str">
        <f>IFERROR(WeightToLoseGain-I504,"")</f>
        <v/>
      </c>
      <c r="K504" s="11" t="str">
        <f>IFERROR(IF(B503&lt;&gt;"",J504/(WeightToLoseGain),""),"")</f>
        <v/>
      </c>
      <c r="L504" s="16" t="str">
        <f>IFERROR(IF($D504&lt;&gt;"",L503-(G503/CalsPerPound),""),"")</f>
        <v/>
      </c>
    </row>
    <row r="505" spans="2:12" ht="30" hidden="1" customHeight="1" x14ac:dyDescent="0.35">
      <c r="B505" s="18">
        <f>IFERROR(IF(I504&gt;0,B504+1,""),"")</f>
        <v>45223</v>
      </c>
      <c r="C505" s="17" t="str">
        <f>IFERROR(IF(D505&lt;&gt;"",IF(MOD(D505,7)=1,(D504/7)+1,""),""),"")</f>
        <v/>
      </c>
      <c r="D505" s="17" t="str">
        <f>IFERROR(IF(I504&gt;0,D504+1,""),"")</f>
        <v/>
      </c>
      <c r="E505" s="15" t="str">
        <f>IFERROR(IF(I504&gt;0,#REF!*ActivityFactor+IF(WeightGoal="Maintain",0,IF(WeightGoal="Decrease",-500,IF(WeightGoal="Increase",500))),""),"")</f>
        <v/>
      </c>
      <c r="F505" s="15" t="str">
        <f>IFERROR(#REF!*(ActivityFactor),"")</f>
        <v/>
      </c>
      <c r="G505" s="14" t="str">
        <f>IFERROR(IF(WeightGoal="Increase",E505-F505,F505-E505),"")</f>
        <v/>
      </c>
      <c r="H505" s="14" t="str">
        <f>IFERROR(H504-G505,"")</f>
        <v/>
      </c>
      <c r="I505" s="13" t="str">
        <f>IFERROR(IF(Standard,H505/CalsPerPound,H505/CalsPerPound/2.2),"")</f>
        <v/>
      </c>
      <c r="J505" s="12" t="str">
        <f>IFERROR(WeightToLoseGain-I505,"")</f>
        <v/>
      </c>
      <c r="K505" s="11" t="str">
        <f>IFERROR(IF(B504&lt;&gt;"",J505/(WeightToLoseGain),""),"")</f>
        <v/>
      </c>
      <c r="L505" s="16" t="str">
        <f>IFERROR(IF($D505&lt;&gt;"",L504-(G504/CalsPerPound),""),"")</f>
        <v/>
      </c>
    </row>
    <row r="506" spans="2:12" ht="30" hidden="1" customHeight="1" x14ac:dyDescent="0.35">
      <c r="B506" s="18">
        <f>IFERROR(IF(I505&gt;0,B505+1,""),"")</f>
        <v>45224</v>
      </c>
      <c r="C506" s="17" t="str">
        <f>IFERROR(IF(D506&lt;&gt;"",IF(MOD(D506,7)=1,(D505/7)+1,""),""),"")</f>
        <v/>
      </c>
      <c r="D506" s="17" t="str">
        <f>IFERROR(IF(I505&gt;0,D505+1,""),"")</f>
        <v/>
      </c>
      <c r="E506" s="15" t="str">
        <f>IFERROR(IF(I505&gt;0,#REF!*ActivityFactor+IF(WeightGoal="Maintain",0,IF(WeightGoal="Decrease",-500,IF(WeightGoal="Increase",500))),""),"")</f>
        <v/>
      </c>
      <c r="F506" s="15" t="str">
        <f>IFERROR(#REF!*(ActivityFactor),"")</f>
        <v/>
      </c>
      <c r="G506" s="14" t="str">
        <f>IFERROR(IF(WeightGoal="Increase",E506-F506,F506-E506),"")</f>
        <v/>
      </c>
      <c r="H506" s="14" t="str">
        <f>IFERROR(H505-G506,"")</f>
        <v/>
      </c>
      <c r="I506" s="13" t="str">
        <f>IFERROR(IF(Standard,H506/CalsPerPound,H506/CalsPerPound/2.2),"")</f>
        <v/>
      </c>
      <c r="J506" s="12" t="str">
        <f>IFERROR(WeightToLoseGain-I506,"")</f>
        <v/>
      </c>
      <c r="K506" s="11" t="str">
        <f>IFERROR(IF(B505&lt;&gt;"",J506/(WeightToLoseGain),""),"")</f>
        <v/>
      </c>
      <c r="L506" s="16" t="str">
        <f>IFERROR(IF($D506&lt;&gt;"",L505-(G505/CalsPerPound),""),"")</f>
        <v/>
      </c>
    </row>
    <row r="507" spans="2:12" ht="30" hidden="1" customHeight="1" x14ac:dyDescent="0.35">
      <c r="B507" s="18">
        <f>IFERROR(IF(I506&gt;0,B506+1,""),"")</f>
        <v>45225</v>
      </c>
      <c r="C507" s="17" t="str">
        <f>IFERROR(IF(D507&lt;&gt;"",IF(MOD(D507,7)=1,(D506/7)+1,""),""),"")</f>
        <v/>
      </c>
      <c r="D507" s="17" t="str">
        <f>IFERROR(IF(I506&gt;0,D506+1,""),"")</f>
        <v/>
      </c>
      <c r="E507" s="15" t="str">
        <f>IFERROR(IF(I506&gt;0,#REF!*ActivityFactor+IF(WeightGoal="Maintain",0,IF(WeightGoal="Decrease",-500,IF(WeightGoal="Increase",500))),""),"")</f>
        <v/>
      </c>
      <c r="F507" s="15" t="str">
        <f>IFERROR(#REF!*(ActivityFactor),"")</f>
        <v/>
      </c>
      <c r="G507" s="14" t="str">
        <f>IFERROR(IF(WeightGoal="Increase",E507-F507,F507-E507),"")</f>
        <v/>
      </c>
      <c r="H507" s="14" t="str">
        <f>IFERROR(H506-G507,"")</f>
        <v/>
      </c>
      <c r="I507" s="13" t="str">
        <f>IFERROR(IF(Standard,H507/CalsPerPound,H507/CalsPerPound/2.2),"")</f>
        <v/>
      </c>
      <c r="J507" s="12" t="str">
        <f>IFERROR(WeightToLoseGain-I507,"")</f>
        <v/>
      </c>
      <c r="K507" s="11" t="str">
        <f>IFERROR(IF(B506&lt;&gt;"",J507/(WeightToLoseGain),""),"")</f>
        <v/>
      </c>
      <c r="L507" s="16" t="str">
        <f>IFERROR(IF($D507&lt;&gt;"",L506-(G506/CalsPerPound),""),"")</f>
        <v/>
      </c>
    </row>
    <row r="508" spans="2:12" ht="30" hidden="1" customHeight="1" x14ac:dyDescent="0.35">
      <c r="B508" s="18">
        <f>IFERROR(IF(I507&gt;0,B507+1,""),"")</f>
        <v>45226</v>
      </c>
      <c r="C508" s="17" t="str">
        <f>IFERROR(IF(D508&lt;&gt;"",IF(MOD(D508,7)=1,(D507/7)+1,""),""),"")</f>
        <v/>
      </c>
      <c r="D508" s="17" t="str">
        <f>IFERROR(IF(I507&gt;0,D507+1,""),"")</f>
        <v/>
      </c>
      <c r="E508" s="15" t="str">
        <f>IFERROR(IF(I507&gt;0,#REF!*ActivityFactor+IF(WeightGoal="Maintain",0,IF(WeightGoal="Decrease",-500,IF(WeightGoal="Increase",500))),""),"")</f>
        <v/>
      </c>
      <c r="F508" s="15" t="str">
        <f>IFERROR(#REF!*(ActivityFactor),"")</f>
        <v/>
      </c>
      <c r="G508" s="14" t="str">
        <f>IFERROR(IF(WeightGoal="Increase",E508-F508,F508-E508),"")</f>
        <v/>
      </c>
      <c r="H508" s="14" t="str">
        <f>IFERROR(H507-G508,"")</f>
        <v/>
      </c>
      <c r="I508" s="13" t="str">
        <f>IFERROR(IF(Standard,H508/CalsPerPound,H508/CalsPerPound/2.2),"")</f>
        <v/>
      </c>
      <c r="J508" s="12" t="str">
        <f>IFERROR(WeightToLoseGain-I508,"")</f>
        <v/>
      </c>
      <c r="K508" s="11" t="str">
        <f>IFERROR(IF(B507&lt;&gt;"",J508/(WeightToLoseGain),""),"")</f>
        <v/>
      </c>
      <c r="L508" s="16" t="str">
        <f>IFERROR(IF($D508&lt;&gt;"",L507-(G507/CalsPerPound),""),"")</f>
        <v/>
      </c>
    </row>
    <row r="509" spans="2:12" ht="30" hidden="1" customHeight="1" x14ac:dyDescent="0.35">
      <c r="B509" s="18">
        <f>IFERROR(IF(I508&gt;0,B508+1,""),"")</f>
        <v>45227</v>
      </c>
      <c r="C509" s="17" t="str">
        <f>IFERROR(IF(D509&lt;&gt;"",IF(MOD(D509,7)=1,(D508/7)+1,""),""),"")</f>
        <v/>
      </c>
      <c r="D509" s="17" t="str">
        <f>IFERROR(IF(I508&gt;0,D508+1,""),"")</f>
        <v/>
      </c>
      <c r="E509" s="15" t="str">
        <f>IFERROR(IF(I508&gt;0,#REF!*ActivityFactor+IF(WeightGoal="Maintain",0,IF(WeightGoal="Decrease",-500,IF(WeightGoal="Increase",500))),""),"")</f>
        <v/>
      </c>
      <c r="F509" s="15" t="str">
        <f>IFERROR(#REF!*(ActivityFactor),"")</f>
        <v/>
      </c>
      <c r="G509" s="14" t="str">
        <f>IFERROR(IF(WeightGoal="Increase",E509-F509,F509-E509),"")</f>
        <v/>
      </c>
      <c r="H509" s="14" t="str">
        <f>IFERROR(H508-G509,"")</f>
        <v/>
      </c>
      <c r="I509" s="13" t="str">
        <f>IFERROR(IF(Standard,H509/CalsPerPound,H509/CalsPerPound/2.2),"")</f>
        <v/>
      </c>
      <c r="J509" s="12" t="str">
        <f>IFERROR(WeightToLoseGain-I509,"")</f>
        <v/>
      </c>
      <c r="K509" s="11" t="str">
        <f>IFERROR(IF(B508&lt;&gt;"",J509/(WeightToLoseGain),""),"")</f>
        <v/>
      </c>
      <c r="L509" s="16" t="str">
        <f>IFERROR(IF($D509&lt;&gt;"",L508-(G508/CalsPerPound),""),"")</f>
        <v/>
      </c>
    </row>
    <row r="510" spans="2:12" ht="30" hidden="1" customHeight="1" x14ac:dyDescent="0.35">
      <c r="B510" s="18">
        <f>IFERROR(IF(I509&gt;0,B509+1,""),"")</f>
        <v>45228</v>
      </c>
      <c r="C510" s="17" t="str">
        <f>IFERROR(IF(D510&lt;&gt;"",IF(MOD(D510,7)=1,(D509/7)+1,""),""),"")</f>
        <v/>
      </c>
      <c r="D510" s="17" t="str">
        <f>IFERROR(IF(I509&gt;0,D509+1,""),"")</f>
        <v/>
      </c>
      <c r="E510" s="15" t="str">
        <f>IFERROR(IF(I509&gt;0,#REF!*ActivityFactor+IF(WeightGoal="Maintain",0,IF(WeightGoal="Decrease",-500,IF(WeightGoal="Increase",500))),""),"")</f>
        <v/>
      </c>
      <c r="F510" s="15" t="str">
        <f>IFERROR(#REF!*(ActivityFactor),"")</f>
        <v/>
      </c>
      <c r="G510" s="14" t="str">
        <f>IFERROR(IF(WeightGoal="Increase",E510-F510,F510-E510),"")</f>
        <v/>
      </c>
      <c r="H510" s="14" t="str">
        <f>IFERROR(H509-G510,"")</f>
        <v/>
      </c>
      <c r="I510" s="13" t="str">
        <f>IFERROR(IF(Standard,H510/CalsPerPound,H510/CalsPerPound/2.2),"")</f>
        <v/>
      </c>
      <c r="J510" s="12" t="str">
        <f>IFERROR(WeightToLoseGain-I510,"")</f>
        <v/>
      </c>
      <c r="K510" s="11" t="str">
        <f>IFERROR(IF(B509&lt;&gt;"",J510/(WeightToLoseGain),""),"")</f>
        <v/>
      </c>
      <c r="L510" s="16" t="str">
        <f>IFERROR(IF($D510&lt;&gt;"",L509-(G509/CalsPerPound),""),"")</f>
        <v/>
      </c>
    </row>
    <row r="511" spans="2:12" ht="30" hidden="1" customHeight="1" x14ac:dyDescent="0.35">
      <c r="B511" s="18">
        <f>IFERROR(IF(I510&gt;0,B510+1,""),"")</f>
        <v>45229</v>
      </c>
      <c r="C511" s="17" t="str">
        <f>IFERROR(IF(D511&lt;&gt;"",IF(MOD(D511,7)=1,(D510/7)+1,""),""),"")</f>
        <v/>
      </c>
      <c r="D511" s="17" t="str">
        <f>IFERROR(IF(I510&gt;0,D510+1,""),"")</f>
        <v/>
      </c>
      <c r="E511" s="15" t="str">
        <f>IFERROR(IF(I510&gt;0,#REF!*ActivityFactor+IF(WeightGoal="Maintain",0,IF(WeightGoal="Decrease",-500,IF(WeightGoal="Increase",500))),""),"")</f>
        <v/>
      </c>
      <c r="F511" s="15" t="str">
        <f>IFERROR(#REF!*(ActivityFactor),"")</f>
        <v/>
      </c>
      <c r="G511" s="14" t="str">
        <f>IFERROR(IF(WeightGoal="Increase",E511-F511,F511-E511),"")</f>
        <v/>
      </c>
      <c r="H511" s="14" t="str">
        <f>IFERROR(H510-G511,"")</f>
        <v/>
      </c>
      <c r="I511" s="13" t="str">
        <f>IFERROR(IF(Standard,H511/CalsPerPound,H511/CalsPerPound/2.2),"")</f>
        <v/>
      </c>
      <c r="J511" s="12" t="str">
        <f>IFERROR(WeightToLoseGain-I511,"")</f>
        <v/>
      </c>
      <c r="K511" s="11" t="str">
        <f>IFERROR(IF(B510&lt;&gt;"",J511/(WeightToLoseGain),""),"")</f>
        <v/>
      </c>
      <c r="L511" s="16" t="str">
        <f>IFERROR(IF($D511&lt;&gt;"",L510-(G510/CalsPerPound),""),"")</f>
        <v/>
      </c>
    </row>
    <row r="512" spans="2:12" ht="30" hidden="1" customHeight="1" x14ac:dyDescent="0.35">
      <c r="B512" s="18">
        <f>IFERROR(IF(I511&gt;0,B511+1,""),"")</f>
        <v>45230</v>
      </c>
      <c r="C512" s="17" t="str">
        <f>IFERROR(IF(D512&lt;&gt;"",IF(MOD(D512,7)=1,(D511/7)+1,""),""),"")</f>
        <v/>
      </c>
      <c r="D512" s="17" t="str">
        <f>IFERROR(IF(I511&gt;0,D511+1,""),"")</f>
        <v/>
      </c>
      <c r="E512" s="15" t="str">
        <f>IFERROR(IF(I511&gt;0,#REF!*ActivityFactor+IF(WeightGoal="Maintain",0,IF(WeightGoal="Decrease",-500,IF(WeightGoal="Increase",500))),""),"")</f>
        <v/>
      </c>
      <c r="F512" s="15" t="str">
        <f>IFERROR(#REF!*(ActivityFactor),"")</f>
        <v/>
      </c>
      <c r="G512" s="14" t="str">
        <f>IFERROR(IF(WeightGoal="Increase",E512-F512,F512-E512),"")</f>
        <v/>
      </c>
      <c r="H512" s="14" t="str">
        <f>IFERROR(H511-G512,"")</f>
        <v/>
      </c>
      <c r="I512" s="13" t="str">
        <f>IFERROR(IF(Standard,H512/CalsPerPound,H512/CalsPerPound/2.2),"")</f>
        <v/>
      </c>
      <c r="J512" s="12" t="str">
        <f>IFERROR(WeightToLoseGain-I512,"")</f>
        <v/>
      </c>
      <c r="K512" s="11" t="str">
        <f>IFERROR(IF(B511&lt;&gt;"",J512/(WeightToLoseGain),""),"")</f>
        <v/>
      </c>
      <c r="L512" s="16" t="str">
        <f>IFERROR(IF($D512&lt;&gt;"",L511-(G511/CalsPerPound),""),"")</f>
        <v/>
      </c>
    </row>
    <row r="513" spans="2:12" ht="30" hidden="1" customHeight="1" x14ac:dyDescent="0.35">
      <c r="B513" s="18">
        <f>IFERROR(IF(I512&gt;0,B512+1,""),"")</f>
        <v>45231</v>
      </c>
      <c r="C513" s="17" t="str">
        <f>IFERROR(IF(D513&lt;&gt;"",IF(MOD(D513,7)=1,(D512/7)+1,""),""),"")</f>
        <v/>
      </c>
      <c r="D513" s="17" t="str">
        <f>IFERROR(IF(I512&gt;0,D512+1,""),"")</f>
        <v/>
      </c>
      <c r="E513" s="15" t="str">
        <f>IFERROR(IF(I512&gt;0,#REF!*ActivityFactor+IF(WeightGoal="Maintain",0,IF(WeightGoal="Decrease",-500,IF(WeightGoal="Increase",500))),""),"")</f>
        <v/>
      </c>
      <c r="F513" s="15" t="str">
        <f>IFERROR(#REF!*(ActivityFactor),"")</f>
        <v/>
      </c>
      <c r="G513" s="14" t="str">
        <f>IFERROR(IF(WeightGoal="Increase",E513-F513,F513-E513),"")</f>
        <v/>
      </c>
      <c r="H513" s="14" t="str">
        <f>IFERROR(H512-G513,"")</f>
        <v/>
      </c>
      <c r="I513" s="13" t="str">
        <f>IFERROR(IF(Standard,H513/CalsPerPound,H513/CalsPerPound/2.2),"")</f>
        <v/>
      </c>
      <c r="J513" s="12" t="str">
        <f>IFERROR(WeightToLoseGain-I513,"")</f>
        <v/>
      </c>
      <c r="K513" s="11" t="str">
        <f>IFERROR(IF(B512&lt;&gt;"",J513/(WeightToLoseGain),""),"")</f>
        <v/>
      </c>
      <c r="L513" s="16" t="str">
        <f>IFERROR(IF($D513&lt;&gt;"",L512-(G512/CalsPerPound),""),"")</f>
        <v/>
      </c>
    </row>
    <row r="514" spans="2:12" ht="30" hidden="1" customHeight="1" x14ac:dyDescent="0.35">
      <c r="B514" s="18">
        <f>IFERROR(IF(I513&gt;0,B513+1,""),"")</f>
        <v>45232</v>
      </c>
      <c r="C514" s="17" t="str">
        <f>IFERROR(IF(D514&lt;&gt;"",IF(MOD(D514,7)=1,(D513/7)+1,""),""),"")</f>
        <v/>
      </c>
      <c r="D514" s="17" t="str">
        <f>IFERROR(IF(I513&gt;0,D513+1,""),"")</f>
        <v/>
      </c>
      <c r="E514" s="15" t="str">
        <f>IFERROR(IF(I513&gt;0,#REF!*ActivityFactor+IF(WeightGoal="Maintain",0,IF(WeightGoal="Decrease",-500,IF(WeightGoal="Increase",500))),""),"")</f>
        <v/>
      </c>
      <c r="F514" s="15" t="str">
        <f>IFERROR(#REF!*(ActivityFactor),"")</f>
        <v/>
      </c>
      <c r="G514" s="14" t="str">
        <f>IFERROR(IF(WeightGoal="Increase",E514-F514,F514-E514),"")</f>
        <v/>
      </c>
      <c r="H514" s="14" t="str">
        <f>IFERROR(H513-G514,"")</f>
        <v/>
      </c>
      <c r="I514" s="13" t="str">
        <f>IFERROR(IF(Standard,H514/CalsPerPound,H514/CalsPerPound/2.2),"")</f>
        <v/>
      </c>
      <c r="J514" s="12" t="str">
        <f>IFERROR(WeightToLoseGain-I514,"")</f>
        <v/>
      </c>
      <c r="K514" s="11" t="str">
        <f>IFERROR(IF(B513&lt;&gt;"",J514/(WeightToLoseGain),""),"")</f>
        <v/>
      </c>
      <c r="L514" s="16" t="str">
        <f>IFERROR(IF($D514&lt;&gt;"",L513-(G513/CalsPerPound),""),"")</f>
        <v/>
      </c>
    </row>
    <row r="515" spans="2:12" ht="30" hidden="1" customHeight="1" x14ac:dyDescent="0.35">
      <c r="B515" s="18">
        <f>IFERROR(IF(I514&gt;0,B514+1,""),"")</f>
        <v>45233</v>
      </c>
      <c r="C515" s="17" t="str">
        <f>IFERROR(IF(D515&lt;&gt;"",IF(MOD(D515,7)=1,(D514/7)+1,""),""),"")</f>
        <v/>
      </c>
      <c r="D515" s="17" t="str">
        <f>IFERROR(IF(I514&gt;0,D514+1,""),"")</f>
        <v/>
      </c>
      <c r="E515" s="15" t="str">
        <f>IFERROR(IF(I514&gt;0,#REF!*ActivityFactor+IF(WeightGoal="Maintain",0,IF(WeightGoal="Decrease",-500,IF(WeightGoal="Increase",500))),""),"")</f>
        <v/>
      </c>
      <c r="F515" s="15" t="str">
        <f>IFERROR(#REF!*(ActivityFactor),"")</f>
        <v/>
      </c>
      <c r="G515" s="14" t="str">
        <f>IFERROR(IF(WeightGoal="Increase",E515-F515,F515-E515),"")</f>
        <v/>
      </c>
      <c r="H515" s="14" t="str">
        <f>IFERROR(H514-G515,"")</f>
        <v/>
      </c>
      <c r="I515" s="13" t="str">
        <f>IFERROR(IF(Standard,H515/CalsPerPound,H515/CalsPerPound/2.2),"")</f>
        <v/>
      </c>
      <c r="J515" s="12" t="str">
        <f>IFERROR(WeightToLoseGain-I515,"")</f>
        <v/>
      </c>
      <c r="K515" s="11" t="str">
        <f>IFERROR(IF(B514&lt;&gt;"",J515/(WeightToLoseGain),""),"")</f>
        <v/>
      </c>
      <c r="L515" s="16" t="str">
        <f>IFERROR(IF($D515&lt;&gt;"",L514-(G514/CalsPerPound),""),"")</f>
        <v/>
      </c>
    </row>
    <row r="516" spans="2:12" ht="30" hidden="1" customHeight="1" x14ac:dyDescent="0.35">
      <c r="B516" s="18">
        <f>IFERROR(IF(I515&gt;0,B515+1,""),"")</f>
        <v>45234</v>
      </c>
      <c r="C516" s="17" t="str">
        <f>IFERROR(IF(D516&lt;&gt;"",IF(MOD(D516,7)=1,(D515/7)+1,""),""),"")</f>
        <v/>
      </c>
      <c r="D516" s="17" t="str">
        <f>IFERROR(IF(I515&gt;0,D515+1,""),"")</f>
        <v/>
      </c>
      <c r="E516" s="15" t="str">
        <f>IFERROR(IF(I515&gt;0,#REF!*ActivityFactor+IF(WeightGoal="Maintain",0,IF(WeightGoal="Decrease",-500,IF(WeightGoal="Increase",500))),""),"")</f>
        <v/>
      </c>
      <c r="F516" s="15" t="str">
        <f>IFERROR(#REF!*(ActivityFactor),"")</f>
        <v/>
      </c>
      <c r="G516" s="14" t="str">
        <f>IFERROR(IF(WeightGoal="Increase",E516-F516,F516-E516),"")</f>
        <v/>
      </c>
      <c r="H516" s="14" t="str">
        <f>IFERROR(H515-G516,"")</f>
        <v/>
      </c>
      <c r="I516" s="13" t="str">
        <f>IFERROR(IF(Standard,H516/CalsPerPound,H516/CalsPerPound/2.2),"")</f>
        <v/>
      </c>
      <c r="J516" s="12" t="str">
        <f>IFERROR(WeightToLoseGain-I516,"")</f>
        <v/>
      </c>
      <c r="K516" s="11" t="str">
        <f>IFERROR(IF(B515&lt;&gt;"",J516/(WeightToLoseGain),""),"")</f>
        <v/>
      </c>
      <c r="L516" s="16" t="str">
        <f>IFERROR(IF($D516&lt;&gt;"",L515-(G515/CalsPerPound),""),"")</f>
        <v/>
      </c>
    </row>
    <row r="517" spans="2:12" ht="30" hidden="1" customHeight="1" x14ac:dyDescent="0.35">
      <c r="B517" s="18">
        <f>IFERROR(IF(I516&gt;0,B516+1,""),"")</f>
        <v>45235</v>
      </c>
      <c r="C517" s="17" t="str">
        <f>IFERROR(IF(D517&lt;&gt;"",IF(MOD(D517,7)=1,(D516/7)+1,""),""),"")</f>
        <v/>
      </c>
      <c r="D517" s="17" t="str">
        <f>IFERROR(IF(I516&gt;0,D516+1,""),"")</f>
        <v/>
      </c>
      <c r="E517" s="15" t="str">
        <f>IFERROR(IF(I516&gt;0,#REF!*ActivityFactor+IF(WeightGoal="Maintain",0,IF(WeightGoal="Decrease",-500,IF(WeightGoal="Increase",500))),""),"")</f>
        <v/>
      </c>
      <c r="F517" s="15" t="str">
        <f>IFERROR(#REF!*(ActivityFactor),"")</f>
        <v/>
      </c>
      <c r="G517" s="14" t="str">
        <f>IFERROR(IF(WeightGoal="Increase",E517-F517,F517-E517),"")</f>
        <v/>
      </c>
      <c r="H517" s="14" t="str">
        <f>IFERROR(H516-G517,"")</f>
        <v/>
      </c>
      <c r="I517" s="13" t="str">
        <f>IFERROR(IF(Standard,H517/CalsPerPound,H517/CalsPerPound/2.2),"")</f>
        <v/>
      </c>
      <c r="J517" s="12" t="str">
        <f>IFERROR(WeightToLoseGain-I517,"")</f>
        <v/>
      </c>
      <c r="K517" s="11" t="str">
        <f>IFERROR(IF(B516&lt;&gt;"",J517/(WeightToLoseGain),""),"")</f>
        <v/>
      </c>
      <c r="L517" s="16" t="str">
        <f>IFERROR(IF($D517&lt;&gt;"",L516-(G516/CalsPerPound),""),"")</f>
        <v/>
      </c>
    </row>
    <row r="518" spans="2:12" ht="30" hidden="1" customHeight="1" x14ac:dyDescent="0.35">
      <c r="B518" s="18">
        <f>IFERROR(IF(I517&gt;0,B517+1,""),"")</f>
        <v>45236</v>
      </c>
      <c r="C518" s="17" t="str">
        <f>IFERROR(IF(D518&lt;&gt;"",IF(MOD(D518,7)=1,(D517/7)+1,""),""),"")</f>
        <v/>
      </c>
      <c r="D518" s="17" t="str">
        <f>IFERROR(IF(I517&gt;0,D517+1,""),"")</f>
        <v/>
      </c>
      <c r="E518" s="15" t="str">
        <f>IFERROR(IF(I517&gt;0,#REF!*ActivityFactor+IF(WeightGoal="Maintain",0,IF(WeightGoal="Decrease",-500,IF(WeightGoal="Increase",500))),""),"")</f>
        <v/>
      </c>
      <c r="F518" s="15" t="str">
        <f>IFERROR(#REF!*(ActivityFactor),"")</f>
        <v/>
      </c>
      <c r="G518" s="14" t="str">
        <f>IFERROR(IF(WeightGoal="Increase",E518-F518,F518-E518),"")</f>
        <v/>
      </c>
      <c r="H518" s="14" t="str">
        <f>IFERROR(H517-G518,"")</f>
        <v/>
      </c>
      <c r="I518" s="13" t="str">
        <f>IFERROR(IF(Standard,H518/CalsPerPound,H518/CalsPerPound/2.2),"")</f>
        <v/>
      </c>
      <c r="J518" s="12" t="str">
        <f>IFERROR(WeightToLoseGain-I518,"")</f>
        <v/>
      </c>
      <c r="K518" s="11" t="str">
        <f>IFERROR(IF(B517&lt;&gt;"",J518/(WeightToLoseGain),""),"")</f>
        <v/>
      </c>
      <c r="L518" s="16" t="str">
        <f>IFERROR(IF($D518&lt;&gt;"",L517-(G517/CalsPerPound),""),"")</f>
        <v/>
      </c>
    </row>
    <row r="519" spans="2:12" ht="30" hidden="1" customHeight="1" x14ac:dyDescent="0.35">
      <c r="B519" s="18">
        <f>IFERROR(IF(I518&gt;0,B518+1,""),"")</f>
        <v>45237</v>
      </c>
      <c r="C519" s="17" t="str">
        <f>IFERROR(IF(D519&lt;&gt;"",IF(MOD(D519,7)=1,(D518/7)+1,""),""),"")</f>
        <v/>
      </c>
      <c r="D519" s="17" t="str">
        <f>IFERROR(IF(I518&gt;0,D518+1,""),"")</f>
        <v/>
      </c>
      <c r="E519" s="15" t="str">
        <f>IFERROR(IF(I518&gt;0,#REF!*ActivityFactor+IF(WeightGoal="Maintain",0,IF(WeightGoal="Decrease",-500,IF(WeightGoal="Increase",500))),""),"")</f>
        <v/>
      </c>
      <c r="F519" s="15" t="str">
        <f>IFERROR(#REF!*(ActivityFactor),"")</f>
        <v/>
      </c>
      <c r="G519" s="14" t="str">
        <f>IFERROR(IF(WeightGoal="Increase",E519-F519,F519-E519),"")</f>
        <v/>
      </c>
      <c r="H519" s="14" t="str">
        <f>IFERROR(H518-G519,"")</f>
        <v/>
      </c>
      <c r="I519" s="13" t="str">
        <f>IFERROR(IF(Standard,H519/CalsPerPound,H519/CalsPerPound/2.2),"")</f>
        <v/>
      </c>
      <c r="J519" s="12" t="str">
        <f>IFERROR(WeightToLoseGain-I519,"")</f>
        <v/>
      </c>
      <c r="K519" s="11" t="str">
        <f>IFERROR(IF(B518&lt;&gt;"",J519/(WeightToLoseGain),""),"")</f>
        <v/>
      </c>
      <c r="L519" s="16" t="str">
        <f>IFERROR(IF($D519&lt;&gt;"",L518-(G518/CalsPerPound),""),"")</f>
        <v/>
      </c>
    </row>
    <row r="520" spans="2:12" ht="30" hidden="1" customHeight="1" x14ac:dyDescent="0.35">
      <c r="B520" s="18">
        <f>IFERROR(IF(I519&gt;0,B519+1,""),"")</f>
        <v>45238</v>
      </c>
      <c r="C520" s="17" t="str">
        <f>IFERROR(IF(D520&lt;&gt;"",IF(MOD(D520,7)=1,(D519/7)+1,""),""),"")</f>
        <v/>
      </c>
      <c r="D520" s="17" t="str">
        <f>IFERROR(IF(I519&gt;0,D519+1,""),"")</f>
        <v/>
      </c>
      <c r="E520" s="15" t="str">
        <f>IFERROR(IF(I519&gt;0,#REF!*ActivityFactor+IF(WeightGoal="Maintain",0,IF(WeightGoal="Decrease",-500,IF(WeightGoal="Increase",500))),""),"")</f>
        <v/>
      </c>
      <c r="F520" s="15" t="str">
        <f>IFERROR(#REF!*(ActivityFactor),"")</f>
        <v/>
      </c>
      <c r="G520" s="14" t="str">
        <f>IFERROR(IF(WeightGoal="Increase",E520-F520,F520-E520),"")</f>
        <v/>
      </c>
      <c r="H520" s="14" t="str">
        <f>IFERROR(H519-G520,"")</f>
        <v/>
      </c>
      <c r="I520" s="13" t="str">
        <f>IFERROR(IF(Standard,H520/CalsPerPound,H520/CalsPerPound/2.2),"")</f>
        <v/>
      </c>
      <c r="J520" s="12" t="str">
        <f>IFERROR(WeightToLoseGain-I520,"")</f>
        <v/>
      </c>
      <c r="K520" s="11" t="str">
        <f>IFERROR(IF(B519&lt;&gt;"",J520/(WeightToLoseGain),""),"")</f>
        <v/>
      </c>
      <c r="L520" s="16" t="str">
        <f>IFERROR(IF($D520&lt;&gt;"",L519-(G519/CalsPerPound),""),"")</f>
        <v/>
      </c>
    </row>
    <row r="521" spans="2:12" ht="30" hidden="1" customHeight="1" x14ac:dyDescent="0.35">
      <c r="B521" s="18">
        <f>IFERROR(IF(I520&gt;0,B520+1,""),"")</f>
        <v>45239</v>
      </c>
      <c r="C521" s="17" t="str">
        <f>IFERROR(IF(D521&lt;&gt;"",IF(MOD(D521,7)=1,(D520/7)+1,""),""),"")</f>
        <v/>
      </c>
      <c r="D521" s="17" t="str">
        <f>IFERROR(IF(I520&gt;0,D520+1,""),"")</f>
        <v/>
      </c>
      <c r="E521" s="15" t="str">
        <f>IFERROR(IF(I520&gt;0,#REF!*ActivityFactor+IF(WeightGoal="Maintain",0,IF(WeightGoal="Decrease",-500,IF(WeightGoal="Increase",500))),""),"")</f>
        <v/>
      </c>
      <c r="F521" s="15" t="str">
        <f>IFERROR(#REF!*(ActivityFactor),"")</f>
        <v/>
      </c>
      <c r="G521" s="14" t="str">
        <f>IFERROR(IF(WeightGoal="Increase",E521-F521,F521-E521),"")</f>
        <v/>
      </c>
      <c r="H521" s="14" t="str">
        <f>IFERROR(H520-G521,"")</f>
        <v/>
      </c>
      <c r="I521" s="13" t="str">
        <f>IFERROR(IF(Standard,H521/CalsPerPound,H521/CalsPerPound/2.2),"")</f>
        <v/>
      </c>
      <c r="J521" s="12" t="str">
        <f>IFERROR(WeightToLoseGain-I521,"")</f>
        <v/>
      </c>
      <c r="K521" s="11" t="str">
        <f>IFERROR(IF(B520&lt;&gt;"",J521/(WeightToLoseGain),""),"")</f>
        <v/>
      </c>
      <c r="L521" s="16" t="str">
        <f>IFERROR(IF($D521&lt;&gt;"",L520-(G520/CalsPerPound),""),"")</f>
        <v/>
      </c>
    </row>
    <row r="522" spans="2:12" ht="30" hidden="1" customHeight="1" x14ac:dyDescent="0.35">
      <c r="B522" s="18">
        <f>IFERROR(IF(I521&gt;0,B521+1,""),"")</f>
        <v>45240</v>
      </c>
      <c r="C522" s="17" t="str">
        <f>IFERROR(IF(D522&lt;&gt;"",IF(MOD(D522,7)=1,(D521/7)+1,""),""),"")</f>
        <v/>
      </c>
      <c r="D522" s="17" t="str">
        <f>IFERROR(IF(I521&gt;0,D521+1,""),"")</f>
        <v/>
      </c>
      <c r="E522" s="15" t="str">
        <f>IFERROR(IF(I521&gt;0,#REF!*ActivityFactor+IF(WeightGoal="Maintain",0,IF(WeightGoal="Decrease",-500,IF(WeightGoal="Increase",500))),""),"")</f>
        <v/>
      </c>
      <c r="F522" s="15" t="str">
        <f>IFERROR(#REF!*(ActivityFactor),"")</f>
        <v/>
      </c>
      <c r="G522" s="14" t="str">
        <f>IFERROR(IF(WeightGoal="Increase",E522-F522,F522-E522),"")</f>
        <v/>
      </c>
      <c r="H522" s="14" t="str">
        <f>IFERROR(H521-G522,"")</f>
        <v/>
      </c>
      <c r="I522" s="13" t="str">
        <f>IFERROR(IF(Standard,H522/CalsPerPound,H522/CalsPerPound/2.2),"")</f>
        <v/>
      </c>
      <c r="J522" s="12" t="str">
        <f>IFERROR(WeightToLoseGain-I522,"")</f>
        <v/>
      </c>
      <c r="K522" s="11" t="str">
        <f>IFERROR(IF(B521&lt;&gt;"",J522/(WeightToLoseGain),""),"")</f>
        <v/>
      </c>
      <c r="L522" s="16" t="str">
        <f>IFERROR(IF($D522&lt;&gt;"",L521-(G521/CalsPerPound),""),"")</f>
        <v/>
      </c>
    </row>
    <row r="523" spans="2:12" ht="30" hidden="1" customHeight="1" x14ac:dyDescent="0.35">
      <c r="B523" s="18">
        <f>IFERROR(IF(I522&gt;0,B522+1,""),"")</f>
        <v>45241</v>
      </c>
      <c r="C523" s="17" t="str">
        <f>IFERROR(IF(D523&lt;&gt;"",IF(MOD(D523,7)=1,(D522/7)+1,""),""),"")</f>
        <v/>
      </c>
      <c r="D523" s="17" t="str">
        <f>IFERROR(IF(I522&gt;0,D522+1,""),"")</f>
        <v/>
      </c>
      <c r="E523" s="15" t="str">
        <f>IFERROR(IF(I522&gt;0,#REF!*ActivityFactor+IF(WeightGoal="Maintain",0,IF(WeightGoal="Decrease",-500,IF(WeightGoal="Increase",500))),""),"")</f>
        <v/>
      </c>
      <c r="F523" s="15" t="str">
        <f>IFERROR(#REF!*(ActivityFactor),"")</f>
        <v/>
      </c>
      <c r="G523" s="14" t="str">
        <f>IFERROR(IF(WeightGoal="Increase",E523-F523,F523-E523),"")</f>
        <v/>
      </c>
      <c r="H523" s="14" t="str">
        <f>IFERROR(H522-G523,"")</f>
        <v/>
      </c>
      <c r="I523" s="13" t="str">
        <f>IFERROR(IF(Standard,H523/CalsPerPound,H523/CalsPerPound/2.2),"")</f>
        <v/>
      </c>
      <c r="J523" s="12" t="str">
        <f>IFERROR(WeightToLoseGain-I523,"")</f>
        <v/>
      </c>
      <c r="K523" s="11" t="str">
        <f>IFERROR(IF(B522&lt;&gt;"",J523/(WeightToLoseGain),""),"")</f>
        <v/>
      </c>
      <c r="L523" s="16" t="str">
        <f>IFERROR(IF($D523&lt;&gt;"",L522-(G522/CalsPerPound),""),"")</f>
        <v/>
      </c>
    </row>
    <row r="524" spans="2:12" ht="30" hidden="1" customHeight="1" x14ac:dyDescent="0.35">
      <c r="B524" s="18">
        <f>IFERROR(IF(I523&gt;0,B523+1,""),"")</f>
        <v>45242</v>
      </c>
      <c r="C524" s="17" t="str">
        <f>IFERROR(IF(D524&lt;&gt;"",IF(MOD(D524,7)=1,(D523/7)+1,""),""),"")</f>
        <v/>
      </c>
      <c r="D524" s="17" t="str">
        <f>IFERROR(IF(I523&gt;0,D523+1,""),"")</f>
        <v/>
      </c>
      <c r="E524" s="15" t="str">
        <f>IFERROR(IF(I523&gt;0,#REF!*ActivityFactor+IF(WeightGoal="Maintain",0,IF(WeightGoal="Decrease",-500,IF(WeightGoal="Increase",500))),""),"")</f>
        <v/>
      </c>
      <c r="F524" s="15" t="str">
        <f>IFERROR(#REF!*(ActivityFactor),"")</f>
        <v/>
      </c>
      <c r="G524" s="14" t="str">
        <f>IFERROR(IF(WeightGoal="Increase",E524-F524,F524-E524),"")</f>
        <v/>
      </c>
      <c r="H524" s="14" t="str">
        <f>IFERROR(H523-G524,"")</f>
        <v/>
      </c>
      <c r="I524" s="13" t="str">
        <f>IFERROR(IF(Standard,H524/CalsPerPound,H524/CalsPerPound/2.2),"")</f>
        <v/>
      </c>
      <c r="J524" s="12" t="str">
        <f>IFERROR(WeightToLoseGain-I524,"")</f>
        <v/>
      </c>
      <c r="K524" s="11" t="str">
        <f>IFERROR(IF(B523&lt;&gt;"",J524/(WeightToLoseGain),""),"")</f>
        <v/>
      </c>
      <c r="L524" s="16" t="str">
        <f>IFERROR(IF($D524&lt;&gt;"",L523-(G523/CalsPerPound),""),"")</f>
        <v/>
      </c>
    </row>
    <row r="525" spans="2:12" ht="30" hidden="1" customHeight="1" x14ac:dyDescent="0.35">
      <c r="B525" s="18">
        <f>IFERROR(IF(I524&gt;0,B524+1,""),"")</f>
        <v>45243</v>
      </c>
      <c r="C525" s="17" t="str">
        <f>IFERROR(IF(D525&lt;&gt;"",IF(MOD(D525,7)=1,(D524/7)+1,""),""),"")</f>
        <v/>
      </c>
      <c r="D525" s="17" t="str">
        <f>IFERROR(IF(I524&gt;0,D524+1,""),"")</f>
        <v/>
      </c>
      <c r="E525" s="15" t="str">
        <f>IFERROR(IF(I524&gt;0,#REF!*ActivityFactor+IF(WeightGoal="Maintain",0,IF(WeightGoal="Decrease",-500,IF(WeightGoal="Increase",500))),""),"")</f>
        <v/>
      </c>
      <c r="F525" s="15" t="str">
        <f>IFERROR(#REF!*(ActivityFactor),"")</f>
        <v/>
      </c>
      <c r="G525" s="14" t="str">
        <f>IFERROR(IF(WeightGoal="Increase",E525-F525,F525-E525),"")</f>
        <v/>
      </c>
      <c r="H525" s="14" t="str">
        <f>IFERROR(H524-G525,"")</f>
        <v/>
      </c>
      <c r="I525" s="13" t="str">
        <f>IFERROR(IF(Standard,H525/CalsPerPound,H525/CalsPerPound/2.2),"")</f>
        <v/>
      </c>
      <c r="J525" s="12" t="str">
        <f>IFERROR(WeightToLoseGain-I525,"")</f>
        <v/>
      </c>
      <c r="K525" s="11" t="str">
        <f>IFERROR(IF(B524&lt;&gt;"",J525/(WeightToLoseGain),""),"")</f>
        <v/>
      </c>
      <c r="L525" s="16" t="str">
        <f>IFERROR(IF($D525&lt;&gt;"",L524-(G524/CalsPerPound),""),"")</f>
        <v/>
      </c>
    </row>
    <row r="526" spans="2:12" ht="30" hidden="1" customHeight="1" x14ac:dyDescent="0.35">
      <c r="B526" s="18">
        <f>IFERROR(IF(I525&gt;0,B525+1,""),"")</f>
        <v>45244</v>
      </c>
      <c r="C526" s="17" t="str">
        <f>IFERROR(IF(D526&lt;&gt;"",IF(MOD(D526,7)=1,(D525/7)+1,""),""),"")</f>
        <v/>
      </c>
      <c r="D526" s="17" t="str">
        <f>IFERROR(IF(I525&gt;0,D525+1,""),"")</f>
        <v/>
      </c>
      <c r="E526" s="15" t="str">
        <f>IFERROR(IF(I525&gt;0,#REF!*ActivityFactor+IF(WeightGoal="Maintain",0,IF(WeightGoal="Decrease",-500,IF(WeightGoal="Increase",500))),""),"")</f>
        <v/>
      </c>
      <c r="F526" s="15" t="str">
        <f>IFERROR(#REF!*(ActivityFactor),"")</f>
        <v/>
      </c>
      <c r="G526" s="14" t="str">
        <f>IFERROR(IF(WeightGoal="Increase",E526-F526,F526-E526),"")</f>
        <v/>
      </c>
      <c r="H526" s="14" t="str">
        <f>IFERROR(H525-G526,"")</f>
        <v/>
      </c>
      <c r="I526" s="13" t="str">
        <f>IFERROR(IF(Standard,H526/CalsPerPound,H526/CalsPerPound/2.2),"")</f>
        <v/>
      </c>
      <c r="J526" s="12" t="str">
        <f>IFERROR(WeightToLoseGain-I526,"")</f>
        <v/>
      </c>
      <c r="K526" s="11" t="str">
        <f>IFERROR(IF(B525&lt;&gt;"",J526/(WeightToLoseGain),""),"")</f>
        <v/>
      </c>
      <c r="L526" s="16" t="str">
        <f>IFERROR(IF($D526&lt;&gt;"",L525-(G525/CalsPerPound),""),"")</f>
        <v/>
      </c>
    </row>
    <row r="527" spans="2:12" ht="30" hidden="1" customHeight="1" x14ac:dyDescent="0.35">
      <c r="B527" s="18">
        <f>IFERROR(IF(I526&gt;0,B526+1,""),"")</f>
        <v>45245</v>
      </c>
      <c r="C527" s="17" t="str">
        <f>IFERROR(IF(D527&lt;&gt;"",IF(MOD(D527,7)=1,(D526/7)+1,""),""),"")</f>
        <v/>
      </c>
      <c r="D527" s="17" t="str">
        <f>IFERROR(IF(I526&gt;0,D526+1,""),"")</f>
        <v/>
      </c>
      <c r="E527" s="15" t="str">
        <f>IFERROR(IF(I526&gt;0,#REF!*ActivityFactor+IF(WeightGoal="Maintain",0,IF(WeightGoal="Decrease",-500,IF(WeightGoal="Increase",500))),""),"")</f>
        <v/>
      </c>
      <c r="F527" s="15" t="str">
        <f>IFERROR(#REF!*(ActivityFactor),"")</f>
        <v/>
      </c>
      <c r="G527" s="14" t="str">
        <f>IFERROR(IF(WeightGoal="Increase",E527-F527,F527-E527),"")</f>
        <v/>
      </c>
      <c r="H527" s="14" t="str">
        <f>IFERROR(H526-G527,"")</f>
        <v/>
      </c>
      <c r="I527" s="13" t="str">
        <f>IFERROR(IF(Standard,H527/CalsPerPound,H527/CalsPerPound/2.2),"")</f>
        <v/>
      </c>
      <c r="J527" s="12" t="str">
        <f>IFERROR(WeightToLoseGain-I527,"")</f>
        <v/>
      </c>
      <c r="K527" s="11" t="str">
        <f>IFERROR(IF(B526&lt;&gt;"",J527/(WeightToLoseGain),""),"")</f>
        <v/>
      </c>
      <c r="L527" s="16" t="str">
        <f>IFERROR(IF($D527&lt;&gt;"",L526-(G526/CalsPerPound),""),"")</f>
        <v/>
      </c>
    </row>
    <row r="528" spans="2:12" ht="30" hidden="1" customHeight="1" x14ac:dyDescent="0.35">
      <c r="B528" s="18">
        <f>IFERROR(IF(I527&gt;0,B527+1,""),"")</f>
        <v>45246</v>
      </c>
      <c r="C528" s="17" t="str">
        <f>IFERROR(IF(D528&lt;&gt;"",IF(MOD(D528,7)=1,(D527/7)+1,""),""),"")</f>
        <v/>
      </c>
      <c r="D528" s="17" t="str">
        <f>IFERROR(IF(I527&gt;0,D527+1,""),"")</f>
        <v/>
      </c>
      <c r="E528" s="15" t="str">
        <f>IFERROR(IF(I527&gt;0,#REF!*ActivityFactor+IF(WeightGoal="Maintain",0,IF(WeightGoal="Decrease",-500,IF(WeightGoal="Increase",500))),""),"")</f>
        <v/>
      </c>
      <c r="F528" s="15" t="str">
        <f>IFERROR(#REF!*(ActivityFactor),"")</f>
        <v/>
      </c>
      <c r="G528" s="14" t="str">
        <f>IFERROR(IF(WeightGoal="Increase",E528-F528,F528-E528),"")</f>
        <v/>
      </c>
      <c r="H528" s="14" t="str">
        <f>IFERROR(H527-G528,"")</f>
        <v/>
      </c>
      <c r="I528" s="13" t="str">
        <f>IFERROR(IF(Standard,H528/CalsPerPound,H528/CalsPerPound/2.2),"")</f>
        <v/>
      </c>
      <c r="J528" s="12" t="str">
        <f>IFERROR(WeightToLoseGain-I528,"")</f>
        <v/>
      </c>
      <c r="K528" s="11" t="str">
        <f>IFERROR(IF(B527&lt;&gt;"",J528/(WeightToLoseGain),""),"")</f>
        <v/>
      </c>
      <c r="L528" s="16" t="str">
        <f>IFERROR(IF($D528&lt;&gt;"",L527-(G527/CalsPerPound),""),"")</f>
        <v/>
      </c>
    </row>
    <row r="529" spans="2:12" ht="30" hidden="1" customHeight="1" x14ac:dyDescent="0.35">
      <c r="B529" s="18">
        <f>IFERROR(IF(I528&gt;0,B528+1,""),"")</f>
        <v>45247</v>
      </c>
      <c r="C529" s="17" t="str">
        <f>IFERROR(IF(D529&lt;&gt;"",IF(MOD(D529,7)=1,(D528/7)+1,""),""),"")</f>
        <v/>
      </c>
      <c r="D529" s="17" t="str">
        <f>IFERROR(IF(I528&gt;0,D528+1,""),"")</f>
        <v/>
      </c>
      <c r="E529" s="15" t="str">
        <f>IFERROR(IF(I528&gt;0,#REF!*ActivityFactor+IF(WeightGoal="Maintain",0,IF(WeightGoal="Decrease",-500,IF(WeightGoal="Increase",500))),""),"")</f>
        <v/>
      </c>
      <c r="F529" s="15" t="str">
        <f>IFERROR(#REF!*(ActivityFactor),"")</f>
        <v/>
      </c>
      <c r="G529" s="14" t="str">
        <f>IFERROR(IF(WeightGoal="Increase",E529-F529,F529-E529),"")</f>
        <v/>
      </c>
      <c r="H529" s="14" t="str">
        <f>IFERROR(H528-G529,"")</f>
        <v/>
      </c>
      <c r="I529" s="13" t="str">
        <f>IFERROR(IF(Standard,H529/CalsPerPound,H529/CalsPerPound/2.2),"")</f>
        <v/>
      </c>
      <c r="J529" s="12" t="str">
        <f>IFERROR(WeightToLoseGain-I529,"")</f>
        <v/>
      </c>
      <c r="K529" s="11" t="str">
        <f>IFERROR(IF(B528&lt;&gt;"",J529/(WeightToLoseGain),""),"")</f>
        <v/>
      </c>
      <c r="L529" s="16" t="str">
        <f>IFERROR(IF($D529&lt;&gt;"",L528-(G528/CalsPerPound),""),"")</f>
        <v/>
      </c>
    </row>
    <row r="530" spans="2:12" ht="30" hidden="1" customHeight="1" x14ac:dyDescent="0.35">
      <c r="B530" s="18">
        <f>IFERROR(IF(I529&gt;0,B529+1,""),"")</f>
        <v>45248</v>
      </c>
      <c r="C530" s="17" t="str">
        <f>IFERROR(IF(D530&lt;&gt;"",IF(MOD(D530,7)=1,(D529/7)+1,""),""),"")</f>
        <v/>
      </c>
      <c r="D530" s="17" t="str">
        <f>IFERROR(IF(I529&gt;0,D529+1,""),"")</f>
        <v/>
      </c>
      <c r="E530" s="15" t="str">
        <f>IFERROR(IF(I529&gt;0,#REF!*ActivityFactor+IF(WeightGoal="Maintain",0,IF(WeightGoal="Decrease",-500,IF(WeightGoal="Increase",500))),""),"")</f>
        <v/>
      </c>
      <c r="F530" s="15" t="str">
        <f>IFERROR(#REF!*(ActivityFactor),"")</f>
        <v/>
      </c>
      <c r="G530" s="14" t="str">
        <f>IFERROR(IF(WeightGoal="Increase",E530-F530,F530-E530),"")</f>
        <v/>
      </c>
      <c r="H530" s="14" t="str">
        <f>IFERROR(H529-G530,"")</f>
        <v/>
      </c>
      <c r="I530" s="13" t="str">
        <f>IFERROR(IF(Standard,H530/CalsPerPound,H530/CalsPerPound/2.2),"")</f>
        <v/>
      </c>
      <c r="J530" s="12" t="str">
        <f>IFERROR(WeightToLoseGain-I530,"")</f>
        <v/>
      </c>
      <c r="K530" s="11" t="str">
        <f>IFERROR(IF(B529&lt;&gt;"",J530/(WeightToLoseGain),""),"")</f>
        <v/>
      </c>
      <c r="L530" s="16" t="str">
        <f>IFERROR(IF($D530&lt;&gt;"",L529-(G529/CalsPerPound),""),"")</f>
        <v/>
      </c>
    </row>
    <row r="531" spans="2:12" ht="30" hidden="1" customHeight="1" x14ac:dyDescent="0.35">
      <c r="B531" s="18">
        <f>IFERROR(IF(I530&gt;0,B530+1,""),"")</f>
        <v>45249</v>
      </c>
      <c r="C531" s="17" t="str">
        <f>IFERROR(IF(D531&lt;&gt;"",IF(MOD(D531,7)=1,(D530/7)+1,""),""),"")</f>
        <v/>
      </c>
      <c r="D531" s="17" t="str">
        <f>IFERROR(IF(I530&gt;0,D530+1,""),"")</f>
        <v/>
      </c>
      <c r="E531" s="15" t="str">
        <f>IFERROR(IF(I530&gt;0,#REF!*ActivityFactor+IF(WeightGoal="Maintain",0,IF(WeightGoal="Decrease",-500,IF(WeightGoal="Increase",500))),""),"")</f>
        <v/>
      </c>
      <c r="F531" s="15" t="str">
        <f>IFERROR(#REF!*(ActivityFactor),"")</f>
        <v/>
      </c>
      <c r="G531" s="14" t="str">
        <f>IFERROR(IF(WeightGoal="Increase",E531-F531,F531-E531),"")</f>
        <v/>
      </c>
      <c r="H531" s="14" t="str">
        <f>IFERROR(H530-G531,"")</f>
        <v/>
      </c>
      <c r="I531" s="13" t="str">
        <f>IFERROR(IF(Standard,H531/CalsPerPound,H531/CalsPerPound/2.2),"")</f>
        <v/>
      </c>
      <c r="J531" s="12" t="str">
        <f>IFERROR(WeightToLoseGain-I531,"")</f>
        <v/>
      </c>
      <c r="K531" s="11" t="str">
        <f>IFERROR(IF(B530&lt;&gt;"",J531/(WeightToLoseGain),""),"")</f>
        <v/>
      </c>
      <c r="L531" s="16" t="str">
        <f>IFERROR(IF($D531&lt;&gt;"",L530-(G530/CalsPerPound),""),"")</f>
        <v/>
      </c>
    </row>
    <row r="532" spans="2:12" ht="30" hidden="1" customHeight="1" x14ac:dyDescent="0.35">
      <c r="B532" s="18">
        <f>IFERROR(IF(I531&gt;0,B531+1,""),"")</f>
        <v>45250</v>
      </c>
      <c r="C532" s="17" t="str">
        <f>IFERROR(IF(D532&lt;&gt;"",IF(MOD(D532,7)=1,(D531/7)+1,""),""),"")</f>
        <v/>
      </c>
      <c r="D532" s="17" t="str">
        <f>IFERROR(IF(I531&gt;0,D531+1,""),"")</f>
        <v/>
      </c>
      <c r="E532" s="15" t="str">
        <f>IFERROR(IF(I531&gt;0,#REF!*ActivityFactor+IF(WeightGoal="Maintain",0,IF(WeightGoal="Decrease",-500,IF(WeightGoal="Increase",500))),""),"")</f>
        <v/>
      </c>
      <c r="F532" s="15" t="str">
        <f>IFERROR(#REF!*(ActivityFactor),"")</f>
        <v/>
      </c>
      <c r="G532" s="14" t="str">
        <f>IFERROR(IF(WeightGoal="Increase",E532-F532,F532-E532),"")</f>
        <v/>
      </c>
      <c r="H532" s="14" t="str">
        <f>IFERROR(H531-G532,"")</f>
        <v/>
      </c>
      <c r="I532" s="13" t="str">
        <f>IFERROR(IF(Standard,H532/CalsPerPound,H532/CalsPerPound/2.2),"")</f>
        <v/>
      </c>
      <c r="J532" s="12" t="str">
        <f>IFERROR(WeightToLoseGain-I532,"")</f>
        <v/>
      </c>
      <c r="K532" s="11" t="str">
        <f>IFERROR(IF(B531&lt;&gt;"",J532/(WeightToLoseGain),""),"")</f>
        <v/>
      </c>
      <c r="L532" s="16" t="str">
        <f>IFERROR(IF($D532&lt;&gt;"",L531-(G531/CalsPerPound),""),"")</f>
        <v/>
      </c>
    </row>
    <row r="533" spans="2:12" ht="30" hidden="1" customHeight="1" x14ac:dyDescent="0.35">
      <c r="B533" s="18">
        <f>IFERROR(IF(I532&gt;0,B532+1,""),"")</f>
        <v>45251</v>
      </c>
      <c r="C533" s="17" t="str">
        <f>IFERROR(IF(D533&lt;&gt;"",IF(MOD(D533,7)=1,(D532/7)+1,""),""),"")</f>
        <v/>
      </c>
      <c r="D533" s="17" t="str">
        <f>IFERROR(IF(I532&gt;0,D532+1,""),"")</f>
        <v/>
      </c>
      <c r="E533" s="15" t="str">
        <f>IFERROR(IF(I532&gt;0,#REF!*ActivityFactor+IF(WeightGoal="Maintain",0,IF(WeightGoal="Decrease",-500,IF(WeightGoal="Increase",500))),""),"")</f>
        <v/>
      </c>
      <c r="F533" s="15" t="str">
        <f>IFERROR(#REF!*(ActivityFactor),"")</f>
        <v/>
      </c>
      <c r="G533" s="14" t="str">
        <f>IFERROR(IF(WeightGoal="Increase",E533-F533,F533-E533),"")</f>
        <v/>
      </c>
      <c r="H533" s="14" t="str">
        <f>IFERROR(H532-G533,"")</f>
        <v/>
      </c>
      <c r="I533" s="13" t="str">
        <f>IFERROR(IF(Standard,H533/CalsPerPound,H533/CalsPerPound/2.2),"")</f>
        <v/>
      </c>
      <c r="J533" s="12" t="str">
        <f>IFERROR(WeightToLoseGain-I533,"")</f>
        <v/>
      </c>
      <c r="K533" s="11" t="str">
        <f>IFERROR(IF(B532&lt;&gt;"",J533/(WeightToLoseGain),""),"")</f>
        <v/>
      </c>
      <c r="L533" s="16" t="str">
        <f>IFERROR(IF($D533&lt;&gt;"",L532-(G532/CalsPerPound),""),"")</f>
        <v/>
      </c>
    </row>
    <row r="534" spans="2:12" ht="30" hidden="1" customHeight="1" x14ac:dyDescent="0.35">
      <c r="B534" s="18">
        <f>IFERROR(IF(I533&gt;0,B533+1,""),"")</f>
        <v>45252</v>
      </c>
      <c r="C534" s="17" t="str">
        <f>IFERROR(IF(D534&lt;&gt;"",IF(MOD(D534,7)=1,(D533/7)+1,""),""),"")</f>
        <v/>
      </c>
      <c r="D534" s="17" t="str">
        <f>IFERROR(IF(I533&gt;0,D533+1,""),"")</f>
        <v/>
      </c>
      <c r="E534" s="15" t="str">
        <f>IFERROR(IF(I533&gt;0,#REF!*ActivityFactor+IF(WeightGoal="Maintain",0,IF(WeightGoal="Decrease",-500,IF(WeightGoal="Increase",500))),""),"")</f>
        <v/>
      </c>
      <c r="F534" s="15" t="str">
        <f>IFERROR(#REF!*(ActivityFactor),"")</f>
        <v/>
      </c>
      <c r="G534" s="14" t="str">
        <f>IFERROR(IF(WeightGoal="Increase",E534-F534,F534-E534),"")</f>
        <v/>
      </c>
      <c r="H534" s="14" t="str">
        <f>IFERROR(H533-G534,"")</f>
        <v/>
      </c>
      <c r="I534" s="13" t="str">
        <f>IFERROR(IF(Standard,H534/CalsPerPound,H534/CalsPerPound/2.2),"")</f>
        <v/>
      </c>
      <c r="J534" s="12" t="str">
        <f>IFERROR(WeightToLoseGain-I534,"")</f>
        <v/>
      </c>
      <c r="K534" s="11" t="str">
        <f>IFERROR(IF(B533&lt;&gt;"",J534/(WeightToLoseGain),""),"")</f>
        <v/>
      </c>
      <c r="L534" s="16" t="str">
        <f>IFERROR(IF($D534&lt;&gt;"",L533-(G533/CalsPerPound),""),"")</f>
        <v/>
      </c>
    </row>
    <row r="535" spans="2:12" ht="30" hidden="1" customHeight="1" x14ac:dyDescent="0.35">
      <c r="B535" s="18">
        <f>IFERROR(IF(I534&gt;0,B534+1,""),"")</f>
        <v>45253</v>
      </c>
      <c r="C535" s="17" t="str">
        <f>IFERROR(IF(D535&lt;&gt;"",IF(MOD(D535,7)=1,(D534/7)+1,""),""),"")</f>
        <v/>
      </c>
      <c r="D535" s="17" t="str">
        <f>IFERROR(IF(I534&gt;0,D534+1,""),"")</f>
        <v/>
      </c>
      <c r="E535" s="15" t="str">
        <f>IFERROR(IF(I534&gt;0,#REF!*ActivityFactor+IF(WeightGoal="Maintain",0,IF(WeightGoal="Decrease",-500,IF(WeightGoal="Increase",500))),""),"")</f>
        <v/>
      </c>
      <c r="F535" s="15" t="str">
        <f>IFERROR(#REF!*(ActivityFactor),"")</f>
        <v/>
      </c>
      <c r="G535" s="14" t="str">
        <f>IFERROR(IF(WeightGoal="Increase",E535-F535,F535-E535),"")</f>
        <v/>
      </c>
      <c r="H535" s="14" t="str">
        <f>IFERROR(H534-G535,"")</f>
        <v/>
      </c>
      <c r="I535" s="13" t="str">
        <f>IFERROR(IF(Standard,H535/CalsPerPound,H535/CalsPerPound/2.2),"")</f>
        <v/>
      </c>
      <c r="J535" s="12" t="str">
        <f>IFERROR(WeightToLoseGain-I535,"")</f>
        <v/>
      </c>
      <c r="K535" s="11" t="str">
        <f>IFERROR(IF(B534&lt;&gt;"",J535/(WeightToLoseGain),""),"")</f>
        <v/>
      </c>
      <c r="L535" s="16" t="str">
        <f>IFERROR(IF($D535&lt;&gt;"",L534-(G534/CalsPerPound),""),"")</f>
        <v/>
      </c>
    </row>
    <row r="536" spans="2:12" ht="30" hidden="1" customHeight="1" x14ac:dyDescent="0.35">
      <c r="B536" s="18">
        <f>IFERROR(IF(I535&gt;0,B535+1,""),"")</f>
        <v>45254</v>
      </c>
      <c r="C536" s="17" t="str">
        <f>IFERROR(IF(D536&lt;&gt;"",IF(MOD(D536,7)=1,(D535/7)+1,""),""),"")</f>
        <v/>
      </c>
      <c r="D536" s="17" t="str">
        <f>IFERROR(IF(I535&gt;0,D535+1,""),"")</f>
        <v/>
      </c>
      <c r="E536" s="15" t="str">
        <f>IFERROR(IF(I535&gt;0,#REF!*ActivityFactor+IF(WeightGoal="Maintain",0,IF(WeightGoal="Decrease",-500,IF(WeightGoal="Increase",500))),""),"")</f>
        <v/>
      </c>
      <c r="F536" s="15" t="str">
        <f>IFERROR(#REF!*(ActivityFactor),"")</f>
        <v/>
      </c>
      <c r="G536" s="14" t="str">
        <f>IFERROR(IF(WeightGoal="Increase",E536-F536,F536-E536),"")</f>
        <v/>
      </c>
      <c r="H536" s="14" t="str">
        <f>IFERROR(H535-G536,"")</f>
        <v/>
      </c>
      <c r="I536" s="13" t="str">
        <f>IFERROR(IF(Standard,H536/CalsPerPound,H536/CalsPerPound/2.2),"")</f>
        <v/>
      </c>
      <c r="J536" s="12" t="str">
        <f>IFERROR(WeightToLoseGain-I536,"")</f>
        <v/>
      </c>
      <c r="K536" s="11" t="str">
        <f>IFERROR(IF(B535&lt;&gt;"",J536/(WeightToLoseGain),""),"")</f>
        <v/>
      </c>
      <c r="L536" s="16" t="str">
        <f>IFERROR(IF($D536&lt;&gt;"",L535-(G535/CalsPerPound),""),"")</f>
        <v/>
      </c>
    </row>
    <row r="537" spans="2:12" ht="30" hidden="1" customHeight="1" x14ac:dyDescent="0.35">
      <c r="B537" s="18">
        <f>IFERROR(IF(I536&gt;0,B536+1,""),"")</f>
        <v>45255</v>
      </c>
      <c r="C537" s="17" t="str">
        <f>IFERROR(IF(D537&lt;&gt;"",IF(MOD(D537,7)=1,(D536/7)+1,""),""),"")</f>
        <v/>
      </c>
      <c r="D537" s="17" t="str">
        <f>IFERROR(IF(I536&gt;0,D536+1,""),"")</f>
        <v/>
      </c>
      <c r="E537" s="15" t="str">
        <f>IFERROR(IF(I536&gt;0,#REF!*ActivityFactor+IF(WeightGoal="Maintain",0,IF(WeightGoal="Decrease",-500,IF(WeightGoal="Increase",500))),""),"")</f>
        <v/>
      </c>
      <c r="F537" s="15" t="str">
        <f>IFERROR(#REF!*(ActivityFactor),"")</f>
        <v/>
      </c>
      <c r="G537" s="14" t="str">
        <f>IFERROR(IF(WeightGoal="Increase",E537-F537,F537-E537),"")</f>
        <v/>
      </c>
      <c r="H537" s="14" t="str">
        <f>IFERROR(H536-G537,"")</f>
        <v/>
      </c>
      <c r="I537" s="13" t="str">
        <f>IFERROR(IF(Standard,H537/CalsPerPound,H537/CalsPerPound/2.2),"")</f>
        <v/>
      </c>
      <c r="J537" s="12" t="str">
        <f>IFERROR(WeightToLoseGain-I537,"")</f>
        <v/>
      </c>
      <c r="K537" s="11" t="str">
        <f>IFERROR(IF(B536&lt;&gt;"",J537/(WeightToLoseGain),""),"")</f>
        <v/>
      </c>
      <c r="L537" s="16" t="str">
        <f>IFERROR(IF($D537&lt;&gt;"",L536-(G536/CalsPerPound),""),"")</f>
        <v/>
      </c>
    </row>
    <row r="538" spans="2:12" ht="30" hidden="1" customHeight="1" x14ac:dyDescent="0.35">
      <c r="B538" s="18">
        <f>IFERROR(IF(I537&gt;0,B537+1,""),"")</f>
        <v>45256</v>
      </c>
      <c r="C538" s="17" t="str">
        <f>IFERROR(IF(D538&lt;&gt;"",IF(MOD(D538,7)=1,(D537/7)+1,""),""),"")</f>
        <v/>
      </c>
      <c r="D538" s="17" t="str">
        <f>IFERROR(IF(I537&gt;0,D537+1,""),"")</f>
        <v/>
      </c>
      <c r="E538" s="15" t="str">
        <f>IFERROR(IF(I537&gt;0,#REF!*ActivityFactor+IF(WeightGoal="Maintain",0,IF(WeightGoal="Decrease",-500,IF(WeightGoal="Increase",500))),""),"")</f>
        <v/>
      </c>
      <c r="F538" s="15" t="str">
        <f>IFERROR(#REF!*(ActivityFactor),"")</f>
        <v/>
      </c>
      <c r="G538" s="14" t="str">
        <f>IFERROR(IF(WeightGoal="Increase",E538-F538,F538-E538),"")</f>
        <v/>
      </c>
      <c r="H538" s="14" t="str">
        <f>IFERROR(H537-G538,"")</f>
        <v/>
      </c>
      <c r="I538" s="13" t="str">
        <f>IFERROR(IF(Standard,H538/CalsPerPound,H538/CalsPerPound/2.2),"")</f>
        <v/>
      </c>
      <c r="J538" s="12" t="str">
        <f>IFERROR(WeightToLoseGain-I538,"")</f>
        <v/>
      </c>
      <c r="K538" s="11" t="str">
        <f>IFERROR(IF(B537&lt;&gt;"",J538/(WeightToLoseGain),""),"")</f>
        <v/>
      </c>
      <c r="L538" s="16" t="str">
        <f>IFERROR(IF($D538&lt;&gt;"",L537-(G537/CalsPerPound),""),"")</f>
        <v/>
      </c>
    </row>
    <row r="539" spans="2:12" ht="30" hidden="1" customHeight="1" x14ac:dyDescent="0.35">
      <c r="B539" s="18">
        <f>IFERROR(IF(I538&gt;0,B538+1,""),"")</f>
        <v>45257</v>
      </c>
      <c r="C539" s="17" t="str">
        <f>IFERROR(IF(D539&lt;&gt;"",IF(MOD(D539,7)=1,(D538/7)+1,""),""),"")</f>
        <v/>
      </c>
      <c r="D539" s="17" t="str">
        <f>IFERROR(IF(I538&gt;0,D538+1,""),"")</f>
        <v/>
      </c>
      <c r="E539" s="15" t="str">
        <f>IFERROR(IF(I538&gt;0,#REF!*ActivityFactor+IF(WeightGoal="Maintain",0,IF(WeightGoal="Decrease",-500,IF(WeightGoal="Increase",500))),""),"")</f>
        <v/>
      </c>
      <c r="F539" s="15" t="str">
        <f>IFERROR(#REF!*(ActivityFactor),"")</f>
        <v/>
      </c>
      <c r="G539" s="14" t="str">
        <f>IFERROR(IF(WeightGoal="Increase",E539-F539,F539-E539),"")</f>
        <v/>
      </c>
      <c r="H539" s="14" t="str">
        <f>IFERROR(H538-G539,"")</f>
        <v/>
      </c>
      <c r="I539" s="13" t="str">
        <f>IFERROR(IF(Standard,H539/CalsPerPound,H539/CalsPerPound/2.2),"")</f>
        <v/>
      </c>
      <c r="J539" s="12" t="str">
        <f>IFERROR(WeightToLoseGain-I539,"")</f>
        <v/>
      </c>
      <c r="K539" s="11" t="str">
        <f>IFERROR(IF(B538&lt;&gt;"",J539/(WeightToLoseGain),""),"")</f>
        <v/>
      </c>
      <c r="L539" s="16" t="str">
        <f>IFERROR(IF($D539&lt;&gt;"",L538-(G538/CalsPerPound),""),"")</f>
        <v/>
      </c>
    </row>
    <row r="540" spans="2:12" ht="30" hidden="1" customHeight="1" x14ac:dyDescent="0.35">
      <c r="B540" s="18">
        <f>IFERROR(IF(I539&gt;0,B539+1,""),"")</f>
        <v>45258</v>
      </c>
      <c r="C540" s="17" t="str">
        <f>IFERROR(IF(D540&lt;&gt;"",IF(MOD(D540,7)=1,(D539/7)+1,""),""),"")</f>
        <v/>
      </c>
      <c r="D540" s="17" t="str">
        <f>IFERROR(IF(I539&gt;0,D539+1,""),"")</f>
        <v/>
      </c>
      <c r="E540" s="15" t="str">
        <f>IFERROR(IF(I539&gt;0,#REF!*ActivityFactor+IF(WeightGoal="Maintain",0,IF(WeightGoal="Decrease",-500,IF(WeightGoal="Increase",500))),""),"")</f>
        <v/>
      </c>
      <c r="F540" s="15" t="str">
        <f>IFERROR(#REF!*(ActivityFactor),"")</f>
        <v/>
      </c>
      <c r="G540" s="14" t="str">
        <f>IFERROR(IF(WeightGoal="Increase",E540-F540,F540-E540),"")</f>
        <v/>
      </c>
      <c r="H540" s="14" t="str">
        <f>IFERROR(H539-G540,"")</f>
        <v/>
      </c>
      <c r="I540" s="13" t="str">
        <f>IFERROR(IF(Standard,H540/CalsPerPound,H540/CalsPerPound/2.2),"")</f>
        <v/>
      </c>
      <c r="J540" s="12" t="str">
        <f>IFERROR(WeightToLoseGain-I540,"")</f>
        <v/>
      </c>
      <c r="K540" s="11" t="str">
        <f>IFERROR(IF(B539&lt;&gt;"",J540/(WeightToLoseGain),""),"")</f>
        <v/>
      </c>
      <c r="L540" s="16" t="str">
        <f>IFERROR(IF($D540&lt;&gt;"",L539-(G539/CalsPerPound),""),"")</f>
        <v/>
      </c>
    </row>
    <row r="541" spans="2:12" ht="30" hidden="1" customHeight="1" x14ac:dyDescent="0.35">
      <c r="B541" s="18">
        <f>IFERROR(IF(I540&gt;0,B540+1,""),"")</f>
        <v>45259</v>
      </c>
      <c r="C541" s="17" t="str">
        <f>IFERROR(IF(D541&lt;&gt;"",IF(MOD(D541,7)=1,(D540/7)+1,""),""),"")</f>
        <v/>
      </c>
      <c r="D541" s="17" t="str">
        <f>IFERROR(IF(I540&gt;0,D540+1,""),"")</f>
        <v/>
      </c>
      <c r="E541" s="15" t="str">
        <f>IFERROR(IF(I540&gt;0,#REF!*ActivityFactor+IF(WeightGoal="Maintain",0,IF(WeightGoal="Decrease",-500,IF(WeightGoal="Increase",500))),""),"")</f>
        <v/>
      </c>
      <c r="F541" s="15" t="str">
        <f>IFERROR(#REF!*(ActivityFactor),"")</f>
        <v/>
      </c>
      <c r="G541" s="14" t="str">
        <f>IFERROR(IF(WeightGoal="Increase",E541-F541,F541-E541),"")</f>
        <v/>
      </c>
      <c r="H541" s="14" t="str">
        <f>IFERROR(H540-G541,"")</f>
        <v/>
      </c>
      <c r="I541" s="13" t="str">
        <f>IFERROR(IF(Standard,H541/CalsPerPound,H541/CalsPerPound/2.2),"")</f>
        <v/>
      </c>
      <c r="J541" s="12" t="str">
        <f>IFERROR(WeightToLoseGain-I541,"")</f>
        <v/>
      </c>
      <c r="K541" s="11" t="str">
        <f>IFERROR(IF(B540&lt;&gt;"",J541/(WeightToLoseGain),""),"")</f>
        <v/>
      </c>
      <c r="L541" s="16" t="str">
        <f>IFERROR(IF($D541&lt;&gt;"",L540-(G540/CalsPerPound),""),"")</f>
        <v/>
      </c>
    </row>
    <row r="542" spans="2:12" ht="30" hidden="1" customHeight="1" x14ac:dyDescent="0.35">
      <c r="B542" s="18">
        <f>IFERROR(IF(I541&gt;0,B541+1,""),"")</f>
        <v>45260</v>
      </c>
      <c r="C542" s="17" t="str">
        <f>IFERROR(IF(D542&lt;&gt;"",IF(MOD(D542,7)=1,(D541/7)+1,""),""),"")</f>
        <v/>
      </c>
      <c r="D542" s="17" t="str">
        <f>IFERROR(IF(I541&gt;0,D541+1,""),"")</f>
        <v/>
      </c>
      <c r="E542" s="15" t="str">
        <f>IFERROR(IF(I541&gt;0,#REF!*ActivityFactor+IF(WeightGoal="Maintain",0,IF(WeightGoal="Decrease",-500,IF(WeightGoal="Increase",500))),""),"")</f>
        <v/>
      </c>
      <c r="F542" s="15" t="str">
        <f>IFERROR(#REF!*(ActivityFactor),"")</f>
        <v/>
      </c>
      <c r="G542" s="14" t="str">
        <f>IFERROR(IF(WeightGoal="Increase",E542-F542,F542-E542),"")</f>
        <v/>
      </c>
      <c r="H542" s="14" t="str">
        <f>IFERROR(H541-G542,"")</f>
        <v/>
      </c>
      <c r="I542" s="13" t="str">
        <f>IFERROR(IF(Standard,H542/CalsPerPound,H542/CalsPerPound/2.2),"")</f>
        <v/>
      </c>
      <c r="J542" s="12" t="str">
        <f>IFERROR(WeightToLoseGain-I542,"")</f>
        <v/>
      </c>
      <c r="K542" s="11" t="str">
        <f>IFERROR(IF(B541&lt;&gt;"",J542/(WeightToLoseGain),""),"")</f>
        <v/>
      </c>
      <c r="L542" s="16" t="str">
        <f>IFERROR(IF($D542&lt;&gt;"",L541-(G541/CalsPerPound),""),"")</f>
        <v/>
      </c>
    </row>
    <row r="543" spans="2:12" ht="30" hidden="1" customHeight="1" x14ac:dyDescent="0.35">
      <c r="B543" s="18">
        <f>IFERROR(IF(I542&gt;0,B542+1,""),"")</f>
        <v>45261</v>
      </c>
      <c r="C543" s="17" t="str">
        <f>IFERROR(IF(D543&lt;&gt;"",IF(MOD(D543,7)=1,(D542/7)+1,""),""),"")</f>
        <v/>
      </c>
      <c r="D543" s="17" t="str">
        <f>IFERROR(IF(I542&gt;0,D542+1,""),"")</f>
        <v/>
      </c>
      <c r="E543" s="15" t="str">
        <f>IFERROR(IF(I542&gt;0,#REF!*ActivityFactor+IF(WeightGoal="Maintain",0,IF(WeightGoal="Decrease",-500,IF(WeightGoal="Increase",500))),""),"")</f>
        <v/>
      </c>
      <c r="F543" s="15" t="str">
        <f>IFERROR(#REF!*(ActivityFactor),"")</f>
        <v/>
      </c>
      <c r="G543" s="14" t="str">
        <f>IFERROR(IF(WeightGoal="Increase",E543-F543,F543-E543),"")</f>
        <v/>
      </c>
      <c r="H543" s="14" t="str">
        <f>IFERROR(H542-G543,"")</f>
        <v/>
      </c>
      <c r="I543" s="13" t="str">
        <f>IFERROR(IF(Standard,H543/CalsPerPound,H543/CalsPerPound/2.2),"")</f>
        <v/>
      </c>
      <c r="J543" s="12" t="str">
        <f>IFERROR(WeightToLoseGain-I543,"")</f>
        <v/>
      </c>
      <c r="K543" s="11" t="str">
        <f>IFERROR(IF(B542&lt;&gt;"",J543/(WeightToLoseGain),""),"")</f>
        <v/>
      </c>
      <c r="L543" s="16" t="str">
        <f>IFERROR(IF($D543&lt;&gt;"",L542-(G542/CalsPerPound),""),"")</f>
        <v/>
      </c>
    </row>
    <row r="544" spans="2:12" ht="30" hidden="1" customHeight="1" x14ac:dyDescent="0.35">
      <c r="B544" s="18">
        <f>IFERROR(IF(I543&gt;0,B543+1,""),"")</f>
        <v>45262</v>
      </c>
      <c r="C544" s="17" t="str">
        <f>IFERROR(IF(D544&lt;&gt;"",IF(MOD(D544,7)=1,(D543/7)+1,""),""),"")</f>
        <v/>
      </c>
      <c r="D544" s="17" t="str">
        <f>IFERROR(IF(I543&gt;0,D543+1,""),"")</f>
        <v/>
      </c>
      <c r="E544" s="15" t="str">
        <f>IFERROR(IF(I543&gt;0,#REF!*ActivityFactor+IF(WeightGoal="Maintain",0,IF(WeightGoal="Decrease",-500,IF(WeightGoal="Increase",500))),""),"")</f>
        <v/>
      </c>
      <c r="F544" s="15" t="str">
        <f>IFERROR(#REF!*(ActivityFactor),"")</f>
        <v/>
      </c>
      <c r="G544" s="14" t="str">
        <f>IFERROR(IF(WeightGoal="Increase",E544-F544,F544-E544),"")</f>
        <v/>
      </c>
      <c r="H544" s="14" t="str">
        <f>IFERROR(H543-G544,"")</f>
        <v/>
      </c>
      <c r="I544" s="13" t="str">
        <f>IFERROR(IF(Standard,H544/CalsPerPound,H544/CalsPerPound/2.2),"")</f>
        <v/>
      </c>
      <c r="J544" s="12" t="str">
        <f>IFERROR(WeightToLoseGain-I544,"")</f>
        <v/>
      </c>
      <c r="K544" s="11" t="str">
        <f>IFERROR(IF(B543&lt;&gt;"",J544/(WeightToLoseGain),""),"")</f>
        <v/>
      </c>
      <c r="L544" s="16" t="str">
        <f>IFERROR(IF($D544&lt;&gt;"",L543-(G543/CalsPerPound),""),"")</f>
        <v/>
      </c>
    </row>
    <row r="545" spans="2:12" ht="30" hidden="1" customHeight="1" x14ac:dyDescent="0.35">
      <c r="B545" s="18">
        <f>IFERROR(IF(I544&gt;0,B544+1,""),"")</f>
        <v>45263</v>
      </c>
      <c r="C545" s="17" t="str">
        <f>IFERROR(IF(D545&lt;&gt;"",IF(MOD(D545,7)=1,(D544/7)+1,""),""),"")</f>
        <v/>
      </c>
      <c r="D545" s="17" t="str">
        <f>IFERROR(IF(I544&gt;0,D544+1,""),"")</f>
        <v/>
      </c>
      <c r="E545" s="15" t="str">
        <f>IFERROR(IF(I544&gt;0,#REF!*ActivityFactor+IF(WeightGoal="Maintain",0,IF(WeightGoal="Decrease",-500,IF(WeightGoal="Increase",500))),""),"")</f>
        <v/>
      </c>
      <c r="F545" s="15" t="str">
        <f>IFERROR(#REF!*(ActivityFactor),"")</f>
        <v/>
      </c>
      <c r="G545" s="14" t="str">
        <f>IFERROR(IF(WeightGoal="Increase",E545-F545,F545-E545),"")</f>
        <v/>
      </c>
      <c r="H545" s="14" t="str">
        <f>IFERROR(H544-G545,"")</f>
        <v/>
      </c>
      <c r="I545" s="13" t="str">
        <f>IFERROR(IF(Standard,H545/CalsPerPound,H545/CalsPerPound/2.2),"")</f>
        <v/>
      </c>
      <c r="J545" s="12" t="str">
        <f>IFERROR(WeightToLoseGain-I545,"")</f>
        <v/>
      </c>
      <c r="K545" s="11" t="str">
        <f>IFERROR(IF(B544&lt;&gt;"",J545/(WeightToLoseGain),""),"")</f>
        <v/>
      </c>
      <c r="L545" s="16" t="str">
        <f>IFERROR(IF($D545&lt;&gt;"",L544-(G544/CalsPerPound),""),"")</f>
        <v/>
      </c>
    </row>
    <row r="546" spans="2:12" ht="30" hidden="1" customHeight="1" x14ac:dyDescent="0.35">
      <c r="B546" s="18">
        <f>IFERROR(IF(I545&gt;0,B545+1,""),"")</f>
        <v>45264</v>
      </c>
      <c r="C546" s="17" t="str">
        <f>IFERROR(IF(D546&lt;&gt;"",IF(MOD(D546,7)=1,(D545/7)+1,""),""),"")</f>
        <v/>
      </c>
      <c r="D546" s="17" t="str">
        <f>IFERROR(IF(I545&gt;0,D545+1,""),"")</f>
        <v/>
      </c>
      <c r="E546" s="15" t="str">
        <f>IFERROR(IF(I545&gt;0,#REF!*ActivityFactor+IF(WeightGoal="Maintain",0,IF(WeightGoal="Decrease",-500,IF(WeightGoal="Increase",500))),""),"")</f>
        <v/>
      </c>
      <c r="F546" s="15" t="str">
        <f>IFERROR(#REF!*(ActivityFactor),"")</f>
        <v/>
      </c>
      <c r="G546" s="14" t="str">
        <f>IFERROR(IF(WeightGoal="Increase",E546-F546,F546-E546),"")</f>
        <v/>
      </c>
      <c r="H546" s="14" t="str">
        <f>IFERROR(H545-G546,"")</f>
        <v/>
      </c>
      <c r="I546" s="13" t="str">
        <f>IFERROR(IF(Standard,H546/CalsPerPound,H546/CalsPerPound/2.2),"")</f>
        <v/>
      </c>
      <c r="J546" s="12" t="str">
        <f>IFERROR(WeightToLoseGain-I546,"")</f>
        <v/>
      </c>
      <c r="K546" s="11" t="str">
        <f>IFERROR(IF(B545&lt;&gt;"",J546/(WeightToLoseGain),""),"")</f>
        <v/>
      </c>
      <c r="L546" s="16" t="str">
        <f>IFERROR(IF($D546&lt;&gt;"",L545-(G545/CalsPerPound),""),"")</f>
        <v/>
      </c>
    </row>
    <row r="547" spans="2:12" ht="30" hidden="1" customHeight="1" x14ac:dyDescent="0.35">
      <c r="B547" s="18">
        <f>IFERROR(IF(I546&gt;0,B546+1,""),"")</f>
        <v>45265</v>
      </c>
      <c r="C547" s="17" t="str">
        <f>IFERROR(IF(D547&lt;&gt;"",IF(MOD(D547,7)=1,(D546/7)+1,""),""),"")</f>
        <v/>
      </c>
      <c r="D547" s="17" t="str">
        <f>IFERROR(IF(I546&gt;0,D546+1,""),"")</f>
        <v/>
      </c>
      <c r="E547" s="15" t="str">
        <f>IFERROR(IF(I546&gt;0,#REF!*ActivityFactor+IF(WeightGoal="Maintain",0,IF(WeightGoal="Decrease",-500,IF(WeightGoal="Increase",500))),""),"")</f>
        <v/>
      </c>
      <c r="F547" s="15" t="str">
        <f>IFERROR(#REF!*(ActivityFactor),"")</f>
        <v/>
      </c>
      <c r="G547" s="14" t="str">
        <f>IFERROR(IF(WeightGoal="Increase",E547-F547,F547-E547),"")</f>
        <v/>
      </c>
      <c r="H547" s="14" t="str">
        <f>IFERROR(H546-G547,"")</f>
        <v/>
      </c>
      <c r="I547" s="13" t="str">
        <f>IFERROR(IF(Standard,H547/CalsPerPound,H547/CalsPerPound/2.2),"")</f>
        <v/>
      </c>
      <c r="J547" s="12" t="str">
        <f>IFERROR(WeightToLoseGain-I547,"")</f>
        <v/>
      </c>
      <c r="K547" s="11" t="str">
        <f>IFERROR(IF(B546&lt;&gt;"",J547/(WeightToLoseGain),""),"")</f>
        <v/>
      </c>
      <c r="L547" s="16" t="str">
        <f>IFERROR(IF($D547&lt;&gt;"",L546-(G546/CalsPerPound),""),"")</f>
        <v/>
      </c>
    </row>
    <row r="548" spans="2:12" ht="30" hidden="1" customHeight="1" x14ac:dyDescent="0.35">
      <c r="B548" s="18">
        <f>IFERROR(IF(I547&gt;0,B547+1,""),"")</f>
        <v>45266</v>
      </c>
      <c r="C548" s="17" t="str">
        <f>IFERROR(IF(D548&lt;&gt;"",IF(MOD(D548,7)=1,(D547/7)+1,""),""),"")</f>
        <v/>
      </c>
      <c r="D548" s="17" t="str">
        <f>IFERROR(IF(I547&gt;0,D547+1,""),"")</f>
        <v/>
      </c>
      <c r="E548" s="15" t="str">
        <f>IFERROR(IF(I547&gt;0,#REF!*ActivityFactor+IF(WeightGoal="Maintain",0,IF(WeightGoal="Decrease",-500,IF(WeightGoal="Increase",500))),""),"")</f>
        <v/>
      </c>
      <c r="F548" s="15" t="str">
        <f>IFERROR(#REF!*(ActivityFactor),"")</f>
        <v/>
      </c>
      <c r="G548" s="14" t="str">
        <f>IFERROR(IF(WeightGoal="Increase",E548-F548,F548-E548),"")</f>
        <v/>
      </c>
      <c r="H548" s="14" t="str">
        <f>IFERROR(H547-G548,"")</f>
        <v/>
      </c>
      <c r="I548" s="13" t="str">
        <f>IFERROR(IF(Standard,H548/CalsPerPound,H548/CalsPerPound/2.2),"")</f>
        <v/>
      </c>
      <c r="J548" s="12" t="str">
        <f>IFERROR(WeightToLoseGain-I548,"")</f>
        <v/>
      </c>
      <c r="K548" s="11" t="str">
        <f>IFERROR(IF(B547&lt;&gt;"",J548/(WeightToLoseGain),""),"")</f>
        <v/>
      </c>
      <c r="L548" s="16" t="str">
        <f>IFERROR(IF($D548&lt;&gt;"",L547-(G547/CalsPerPound),""),"")</f>
        <v/>
      </c>
    </row>
    <row r="549" spans="2:12" ht="30" hidden="1" customHeight="1" x14ac:dyDescent="0.35">
      <c r="B549" s="18">
        <f>IFERROR(IF(I548&gt;0,B548+1,""),"")</f>
        <v>45267</v>
      </c>
      <c r="C549" s="17" t="str">
        <f>IFERROR(IF(D549&lt;&gt;"",IF(MOD(D549,7)=1,(D548/7)+1,""),""),"")</f>
        <v/>
      </c>
      <c r="D549" s="17" t="str">
        <f>IFERROR(IF(I548&gt;0,D548+1,""),"")</f>
        <v/>
      </c>
      <c r="E549" s="15" t="str">
        <f>IFERROR(IF(I548&gt;0,#REF!*ActivityFactor+IF(WeightGoal="Maintain",0,IF(WeightGoal="Decrease",-500,IF(WeightGoal="Increase",500))),""),"")</f>
        <v/>
      </c>
      <c r="F549" s="15" t="str">
        <f>IFERROR(#REF!*(ActivityFactor),"")</f>
        <v/>
      </c>
      <c r="G549" s="14" t="str">
        <f>IFERROR(IF(WeightGoal="Increase",E549-F549,F549-E549),"")</f>
        <v/>
      </c>
      <c r="H549" s="14" t="str">
        <f>IFERROR(H548-G549,"")</f>
        <v/>
      </c>
      <c r="I549" s="13" t="str">
        <f>IFERROR(IF(Standard,H549/CalsPerPound,H549/CalsPerPound/2.2),"")</f>
        <v/>
      </c>
      <c r="J549" s="12" t="str">
        <f>IFERROR(WeightToLoseGain-I549,"")</f>
        <v/>
      </c>
      <c r="K549" s="11" t="str">
        <f>IFERROR(IF(B548&lt;&gt;"",J549/(WeightToLoseGain),""),"")</f>
        <v/>
      </c>
      <c r="L549" s="16" t="str">
        <f>IFERROR(IF($D549&lt;&gt;"",L548-(G548/CalsPerPound),""),"")</f>
        <v/>
      </c>
    </row>
    <row r="550" spans="2:12" ht="30" hidden="1" customHeight="1" x14ac:dyDescent="0.35">
      <c r="B550" s="18">
        <f>IFERROR(IF(I549&gt;0,B549+1,""),"")</f>
        <v>45268</v>
      </c>
      <c r="C550" s="17" t="str">
        <f>IFERROR(IF(D550&lt;&gt;"",IF(MOD(D550,7)=1,(D549/7)+1,""),""),"")</f>
        <v/>
      </c>
      <c r="D550" s="17" t="str">
        <f>IFERROR(IF(I549&gt;0,D549+1,""),"")</f>
        <v/>
      </c>
      <c r="E550" s="15" t="str">
        <f>IFERROR(IF(I549&gt;0,#REF!*ActivityFactor+IF(WeightGoal="Maintain",0,IF(WeightGoal="Decrease",-500,IF(WeightGoal="Increase",500))),""),"")</f>
        <v/>
      </c>
      <c r="F550" s="15" t="str">
        <f>IFERROR(#REF!*(ActivityFactor),"")</f>
        <v/>
      </c>
      <c r="G550" s="14" t="str">
        <f>IFERROR(IF(WeightGoal="Increase",E550-F550,F550-E550),"")</f>
        <v/>
      </c>
      <c r="H550" s="14" t="str">
        <f>IFERROR(H549-G550,"")</f>
        <v/>
      </c>
      <c r="I550" s="13" t="str">
        <f>IFERROR(IF(Standard,H550/CalsPerPound,H550/CalsPerPound/2.2),"")</f>
        <v/>
      </c>
      <c r="J550" s="12" t="str">
        <f>IFERROR(WeightToLoseGain-I550,"")</f>
        <v/>
      </c>
      <c r="K550" s="11" t="str">
        <f>IFERROR(IF(B549&lt;&gt;"",J550/(WeightToLoseGain),""),"")</f>
        <v/>
      </c>
      <c r="L550" s="16" t="str">
        <f>IFERROR(IF($D550&lt;&gt;"",L549-(G549/CalsPerPound),""),"")</f>
        <v/>
      </c>
    </row>
    <row r="551" spans="2:12" ht="30" hidden="1" customHeight="1" x14ac:dyDescent="0.35">
      <c r="B551" s="18">
        <f>IFERROR(IF(I550&gt;0,B550+1,""),"")</f>
        <v>45269</v>
      </c>
      <c r="C551" s="17" t="str">
        <f>IFERROR(IF(D551&lt;&gt;"",IF(MOD(D551,7)=1,(D550/7)+1,""),""),"")</f>
        <v/>
      </c>
      <c r="D551" s="17" t="str">
        <f>IFERROR(IF(I550&gt;0,D550+1,""),"")</f>
        <v/>
      </c>
      <c r="E551" s="15" t="str">
        <f>IFERROR(IF(I550&gt;0,#REF!*ActivityFactor+IF(WeightGoal="Maintain",0,IF(WeightGoal="Decrease",-500,IF(WeightGoal="Increase",500))),""),"")</f>
        <v/>
      </c>
      <c r="F551" s="15" t="str">
        <f>IFERROR(#REF!*(ActivityFactor),"")</f>
        <v/>
      </c>
      <c r="G551" s="14" t="str">
        <f>IFERROR(IF(WeightGoal="Increase",E551-F551,F551-E551),"")</f>
        <v/>
      </c>
      <c r="H551" s="14" t="str">
        <f>IFERROR(H550-G551,"")</f>
        <v/>
      </c>
      <c r="I551" s="13" t="str">
        <f>IFERROR(IF(Standard,H551/CalsPerPound,H551/CalsPerPound/2.2),"")</f>
        <v/>
      </c>
      <c r="J551" s="12" t="str">
        <f>IFERROR(WeightToLoseGain-I551,"")</f>
        <v/>
      </c>
      <c r="K551" s="11" t="str">
        <f>IFERROR(IF(B550&lt;&gt;"",J551/(WeightToLoseGain),""),"")</f>
        <v/>
      </c>
      <c r="L551" s="16" t="str">
        <f>IFERROR(IF($D551&lt;&gt;"",L550-(G550/CalsPerPound),""),"")</f>
        <v/>
      </c>
    </row>
    <row r="552" spans="2:12" ht="30" hidden="1" customHeight="1" x14ac:dyDescent="0.35">
      <c r="B552" s="18">
        <f>IFERROR(IF(I551&gt;0,B551+1,""),"")</f>
        <v>45270</v>
      </c>
      <c r="C552" s="17" t="str">
        <f>IFERROR(IF(D552&lt;&gt;"",IF(MOD(D552,7)=1,(D551/7)+1,""),""),"")</f>
        <v/>
      </c>
      <c r="D552" s="17" t="str">
        <f>IFERROR(IF(I551&gt;0,D551+1,""),"")</f>
        <v/>
      </c>
      <c r="E552" s="15" t="str">
        <f>IFERROR(IF(I551&gt;0,#REF!*ActivityFactor+IF(WeightGoal="Maintain",0,IF(WeightGoal="Decrease",-500,IF(WeightGoal="Increase",500))),""),"")</f>
        <v/>
      </c>
      <c r="F552" s="15" t="str">
        <f>IFERROR(#REF!*(ActivityFactor),"")</f>
        <v/>
      </c>
      <c r="G552" s="14" t="str">
        <f>IFERROR(IF(WeightGoal="Increase",E552-F552,F552-E552),"")</f>
        <v/>
      </c>
      <c r="H552" s="14" t="str">
        <f>IFERROR(H551-G552,"")</f>
        <v/>
      </c>
      <c r="I552" s="13" t="str">
        <f>IFERROR(IF(Standard,H552/CalsPerPound,H552/CalsPerPound/2.2),"")</f>
        <v/>
      </c>
      <c r="J552" s="12" t="str">
        <f>IFERROR(WeightToLoseGain-I552,"")</f>
        <v/>
      </c>
      <c r="K552" s="11" t="str">
        <f>IFERROR(IF(B551&lt;&gt;"",J552/(WeightToLoseGain),""),"")</f>
        <v/>
      </c>
      <c r="L552" s="16" t="str">
        <f>IFERROR(IF($D552&lt;&gt;"",L551-(G551/CalsPerPound),""),"")</f>
        <v/>
      </c>
    </row>
    <row r="553" spans="2:12" ht="30" hidden="1" customHeight="1" x14ac:dyDescent="0.35">
      <c r="B553" s="18">
        <f>IFERROR(IF(I552&gt;0,B552+1,""),"")</f>
        <v>45271</v>
      </c>
      <c r="C553" s="17" t="str">
        <f>IFERROR(IF(D553&lt;&gt;"",IF(MOD(D553,7)=1,(D552/7)+1,""),""),"")</f>
        <v/>
      </c>
      <c r="D553" s="17" t="str">
        <f>IFERROR(IF(I552&gt;0,D552+1,""),"")</f>
        <v/>
      </c>
      <c r="E553" s="15" t="str">
        <f>IFERROR(IF(I552&gt;0,#REF!*ActivityFactor+IF(WeightGoal="Maintain",0,IF(WeightGoal="Decrease",-500,IF(WeightGoal="Increase",500))),""),"")</f>
        <v/>
      </c>
      <c r="F553" s="15" t="str">
        <f>IFERROR(#REF!*(ActivityFactor),"")</f>
        <v/>
      </c>
      <c r="G553" s="14" t="str">
        <f>IFERROR(IF(WeightGoal="Increase",E553-F553,F553-E553),"")</f>
        <v/>
      </c>
      <c r="H553" s="14" t="str">
        <f>IFERROR(H552-G553,"")</f>
        <v/>
      </c>
      <c r="I553" s="13" t="str">
        <f>IFERROR(IF(Standard,H553/CalsPerPound,H553/CalsPerPound/2.2),"")</f>
        <v/>
      </c>
      <c r="J553" s="12" t="str">
        <f>IFERROR(WeightToLoseGain-I553,"")</f>
        <v/>
      </c>
      <c r="K553" s="11" t="str">
        <f>IFERROR(IF(B552&lt;&gt;"",J553/(WeightToLoseGain),""),"")</f>
        <v/>
      </c>
      <c r="L553" s="16" t="str">
        <f>IFERROR(IF($D553&lt;&gt;"",L552-(G552/CalsPerPound),""),"")</f>
        <v/>
      </c>
    </row>
    <row r="554" spans="2:12" ht="30" hidden="1" customHeight="1" x14ac:dyDescent="0.35">
      <c r="B554" s="18">
        <f>IFERROR(IF(I553&gt;0,B553+1,""),"")</f>
        <v>45272</v>
      </c>
      <c r="C554" s="17" t="str">
        <f>IFERROR(IF(D554&lt;&gt;"",IF(MOD(D554,7)=1,(D553/7)+1,""),""),"")</f>
        <v/>
      </c>
      <c r="D554" s="17" t="str">
        <f>IFERROR(IF(I553&gt;0,D553+1,""),"")</f>
        <v/>
      </c>
      <c r="E554" s="15" t="str">
        <f>IFERROR(IF(I553&gt;0,#REF!*ActivityFactor+IF(WeightGoal="Maintain",0,IF(WeightGoal="Decrease",-500,IF(WeightGoal="Increase",500))),""),"")</f>
        <v/>
      </c>
      <c r="F554" s="15" t="str">
        <f>IFERROR(#REF!*(ActivityFactor),"")</f>
        <v/>
      </c>
      <c r="G554" s="14" t="str">
        <f>IFERROR(IF(WeightGoal="Increase",E554-F554,F554-E554),"")</f>
        <v/>
      </c>
      <c r="H554" s="14" t="str">
        <f>IFERROR(H553-G554,"")</f>
        <v/>
      </c>
      <c r="I554" s="13" t="str">
        <f>IFERROR(IF(Standard,H554/CalsPerPound,H554/CalsPerPound/2.2),"")</f>
        <v/>
      </c>
      <c r="J554" s="12" t="str">
        <f>IFERROR(WeightToLoseGain-I554,"")</f>
        <v/>
      </c>
      <c r="K554" s="11" t="str">
        <f>IFERROR(IF(B553&lt;&gt;"",J554/(WeightToLoseGain),""),"")</f>
        <v/>
      </c>
      <c r="L554" s="16" t="str">
        <f>IFERROR(IF($D554&lt;&gt;"",L553-(G553/CalsPerPound),""),"")</f>
        <v/>
      </c>
    </row>
    <row r="555" spans="2:12" ht="30" hidden="1" customHeight="1" x14ac:dyDescent="0.35">
      <c r="B555" s="18">
        <f>IFERROR(IF(I554&gt;0,B554+1,""),"")</f>
        <v>45273</v>
      </c>
      <c r="C555" s="17" t="str">
        <f>IFERROR(IF(D555&lt;&gt;"",IF(MOD(D555,7)=1,(D554/7)+1,""),""),"")</f>
        <v/>
      </c>
      <c r="D555" s="17" t="str">
        <f>IFERROR(IF(I554&gt;0,D554+1,""),"")</f>
        <v/>
      </c>
      <c r="E555" s="15" t="str">
        <f>IFERROR(IF(I554&gt;0,#REF!*ActivityFactor+IF(WeightGoal="Maintain",0,IF(WeightGoal="Decrease",-500,IF(WeightGoal="Increase",500))),""),"")</f>
        <v/>
      </c>
      <c r="F555" s="15" t="str">
        <f>IFERROR(#REF!*(ActivityFactor),"")</f>
        <v/>
      </c>
      <c r="G555" s="14" t="str">
        <f>IFERROR(IF(WeightGoal="Increase",E555-F555,F555-E555),"")</f>
        <v/>
      </c>
      <c r="H555" s="14" t="str">
        <f>IFERROR(H554-G555,"")</f>
        <v/>
      </c>
      <c r="I555" s="13" t="str">
        <f>IFERROR(IF(Standard,H555/CalsPerPound,H555/CalsPerPound/2.2),"")</f>
        <v/>
      </c>
      <c r="J555" s="12" t="str">
        <f>IFERROR(WeightToLoseGain-I555,"")</f>
        <v/>
      </c>
      <c r="K555" s="11" t="str">
        <f>IFERROR(IF(B554&lt;&gt;"",J555/(WeightToLoseGain),""),"")</f>
        <v/>
      </c>
      <c r="L555" s="16" t="str">
        <f>IFERROR(IF($D555&lt;&gt;"",L554-(G554/CalsPerPound),""),"")</f>
        <v/>
      </c>
    </row>
    <row r="556" spans="2:12" ht="30" hidden="1" customHeight="1" x14ac:dyDescent="0.35">
      <c r="B556" s="18">
        <f>IFERROR(IF(I555&gt;0,B555+1,""),"")</f>
        <v>45274</v>
      </c>
      <c r="C556" s="17" t="str">
        <f>IFERROR(IF(D556&lt;&gt;"",IF(MOD(D556,7)=1,(D555/7)+1,""),""),"")</f>
        <v/>
      </c>
      <c r="D556" s="17" t="str">
        <f>IFERROR(IF(I555&gt;0,D555+1,""),"")</f>
        <v/>
      </c>
      <c r="E556" s="15" t="str">
        <f>IFERROR(IF(I555&gt;0,#REF!*ActivityFactor+IF(WeightGoal="Maintain",0,IF(WeightGoal="Decrease",-500,IF(WeightGoal="Increase",500))),""),"")</f>
        <v/>
      </c>
      <c r="F556" s="15" t="str">
        <f>IFERROR(#REF!*(ActivityFactor),"")</f>
        <v/>
      </c>
      <c r="G556" s="14" t="str">
        <f>IFERROR(IF(WeightGoal="Increase",E556-F556,F556-E556),"")</f>
        <v/>
      </c>
      <c r="H556" s="14" t="str">
        <f>IFERROR(H555-G556,"")</f>
        <v/>
      </c>
      <c r="I556" s="13" t="str">
        <f>IFERROR(IF(Standard,H556/CalsPerPound,H556/CalsPerPound/2.2),"")</f>
        <v/>
      </c>
      <c r="J556" s="12" t="str">
        <f>IFERROR(WeightToLoseGain-I556,"")</f>
        <v/>
      </c>
      <c r="K556" s="11" t="str">
        <f>IFERROR(IF(B555&lt;&gt;"",J556/(WeightToLoseGain),""),"")</f>
        <v/>
      </c>
      <c r="L556" s="16" t="str">
        <f>IFERROR(IF($D556&lt;&gt;"",L555-(G555/CalsPerPound),""),"")</f>
        <v/>
      </c>
    </row>
    <row r="557" spans="2:12" ht="30" hidden="1" customHeight="1" x14ac:dyDescent="0.35">
      <c r="B557" s="18">
        <f>IFERROR(IF(I556&gt;0,B556+1,""),"")</f>
        <v>45275</v>
      </c>
      <c r="C557" s="17" t="str">
        <f>IFERROR(IF(D557&lt;&gt;"",IF(MOD(D557,7)=1,(D556/7)+1,""),""),"")</f>
        <v/>
      </c>
      <c r="D557" s="17" t="str">
        <f>IFERROR(IF(I556&gt;0,D556+1,""),"")</f>
        <v/>
      </c>
      <c r="E557" s="15" t="str">
        <f>IFERROR(IF(I556&gt;0,#REF!*ActivityFactor+IF(WeightGoal="Maintain",0,IF(WeightGoal="Decrease",-500,IF(WeightGoal="Increase",500))),""),"")</f>
        <v/>
      </c>
      <c r="F557" s="15" t="str">
        <f>IFERROR(#REF!*(ActivityFactor),"")</f>
        <v/>
      </c>
      <c r="G557" s="14" t="str">
        <f>IFERROR(IF(WeightGoal="Increase",E557-F557,F557-E557),"")</f>
        <v/>
      </c>
      <c r="H557" s="14" t="str">
        <f>IFERROR(H556-G557,"")</f>
        <v/>
      </c>
      <c r="I557" s="13" t="str">
        <f>IFERROR(IF(Standard,H557/CalsPerPound,H557/CalsPerPound/2.2),"")</f>
        <v/>
      </c>
      <c r="J557" s="12" t="str">
        <f>IFERROR(WeightToLoseGain-I557,"")</f>
        <v/>
      </c>
      <c r="K557" s="11" t="str">
        <f>IFERROR(IF(B556&lt;&gt;"",J557/(WeightToLoseGain),""),"")</f>
        <v/>
      </c>
      <c r="L557" s="16" t="str">
        <f>IFERROR(IF($D557&lt;&gt;"",L556-(G556/CalsPerPound),""),"")</f>
        <v/>
      </c>
    </row>
    <row r="558" spans="2:12" ht="30" hidden="1" customHeight="1" x14ac:dyDescent="0.35">
      <c r="B558" s="18">
        <f>IFERROR(IF(I557&gt;0,B557+1,""),"")</f>
        <v>45276</v>
      </c>
      <c r="C558" s="17" t="str">
        <f>IFERROR(IF(D558&lt;&gt;"",IF(MOD(D558,7)=1,(D557/7)+1,""),""),"")</f>
        <v/>
      </c>
      <c r="D558" s="17" t="str">
        <f>IFERROR(IF(I557&gt;0,D557+1,""),"")</f>
        <v/>
      </c>
      <c r="E558" s="15" t="str">
        <f>IFERROR(IF(I557&gt;0,#REF!*ActivityFactor+IF(WeightGoal="Maintain",0,IF(WeightGoal="Decrease",-500,IF(WeightGoal="Increase",500))),""),"")</f>
        <v/>
      </c>
      <c r="F558" s="15" t="str">
        <f>IFERROR(#REF!*(ActivityFactor),"")</f>
        <v/>
      </c>
      <c r="G558" s="14" t="str">
        <f>IFERROR(IF(WeightGoal="Increase",E558-F558,F558-E558),"")</f>
        <v/>
      </c>
      <c r="H558" s="14" t="str">
        <f>IFERROR(H557-G558,"")</f>
        <v/>
      </c>
      <c r="I558" s="13" t="str">
        <f>IFERROR(IF(Standard,H558/CalsPerPound,H558/CalsPerPound/2.2),"")</f>
        <v/>
      </c>
      <c r="J558" s="12" t="str">
        <f>IFERROR(WeightToLoseGain-I558,"")</f>
        <v/>
      </c>
      <c r="K558" s="11" t="str">
        <f>IFERROR(IF(B557&lt;&gt;"",J558/(WeightToLoseGain),""),"")</f>
        <v/>
      </c>
      <c r="L558" s="16" t="str">
        <f>IFERROR(IF($D558&lt;&gt;"",L557-(G557/CalsPerPound),""),"")</f>
        <v/>
      </c>
    </row>
    <row r="559" spans="2:12" ht="30" hidden="1" customHeight="1" x14ac:dyDescent="0.35">
      <c r="B559" s="18">
        <f>IFERROR(IF(I558&gt;0,B558+1,""),"")</f>
        <v>45277</v>
      </c>
      <c r="C559" s="17" t="str">
        <f>IFERROR(IF(D559&lt;&gt;"",IF(MOD(D559,7)=1,(D558/7)+1,""),""),"")</f>
        <v/>
      </c>
      <c r="D559" s="17" t="str">
        <f>IFERROR(IF(I558&gt;0,D558+1,""),"")</f>
        <v/>
      </c>
      <c r="E559" s="15" t="str">
        <f>IFERROR(IF(I558&gt;0,#REF!*ActivityFactor+IF(WeightGoal="Maintain",0,IF(WeightGoal="Decrease",-500,IF(WeightGoal="Increase",500))),""),"")</f>
        <v/>
      </c>
      <c r="F559" s="15" t="str">
        <f>IFERROR(#REF!*(ActivityFactor),"")</f>
        <v/>
      </c>
      <c r="G559" s="14" t="str">
        <f>IFERROR(IF(WeightGoal="Increase",E559-F559,F559-E559),"")</f>
        <v/>
      </c>
      <c r="H559" s="14" t="str">
        <f>IFERROR(H558-G559,"")</f>
        <v/>
      </c>
      <c r="I559" s="13" t="str">
        <f>IFERROR(IF(Standard,H559/CalsPerPound,H559/CalsPerPound/2.2),"")</f>
        <v/>
      </c>
      <c r="J559" s="12" t="str">
        <f>IFERROR(WeightToLoseGain-I559,"")</f>
        <v/>
      </c>
      <c r="K559" s="11" t="str">
        <f>IFERROR(IF(B558&lt;&gt;"",J559/(WeightToLoseGain),""),"")</f>
        <v/>
      </c>
      <c r="L559" s="16" t="str">
        <f>IFERROR(IF($D559&lt;&gt;"",L558-(G558/CalsPerPound),""),"")</f>
        <v/>
      </c>
    </row>
    <row r="560" spans="2:12" ht="30" hidden="1" customHeight="1" x14ac:dyDescent="0.35">
      <c r="B560" s="18">
        <f>IFERROR(IF(I559&gt;0,B559+1,""),"")</f>
        <v>45278</v>
      </c>
      <c r="C560" s="17" t="str">
        <f>IFERROR(IF(D560&lt;&gt;"",IF(MOD(D560,7)=1,(D559/7)+1,""),""),"")</f>
        <v/>
      </c>
      <c r="D560" s="17" t="str">
        <f>IFERROR(IF(I559&gt;0,D559+1,""),"")</f>
        <v/>
      </c>
      <c r="E560" s="15" t="str">
        <f>IFERROR(IF(I559&gt;0,#REF!*ActivityFactor+IF(WeightGoal="Maintain",0,IF(WeightGoal="Decrease",-500,IF(WeightGoal="Increase",500))),""),"")</f>
        <v/>
      </c>
      <c r="F560" s="15" t="str">
        <f>IFERROR(#REF!*(ActivityFactor),"")</f>
        <v/>
      </c>
      <c r="G560" s="14" t="str">
        <f>IFERROR(IF(WeightGoal="Increase",E560-F560,F560-E560),"")</f>
        <v/>
      </c>
      <c r="H560" s="14" t="str">
        <f>IFERROR(H559-G560,"")</f>
        <v/>
      </c>
      <c r="I560" s="13" t="str">
        <f>IFERROR(IF(Standard,H560/CalsPerPound,H560/CalsPerPound/2.2),"")</f>
        <v/>
      </c>
      <c r="J560" s="12" t="str">
        <f>IFERROR(WeightToLoseGain-I560,"")</f>
        <v/>
      </c>
      <c r="K560" s="11" t="str">
        <f>IFERROR(IF(B559&lt;&gt;"",J560/(WeightToLoseGain),""),"")</f>
        <v/>
      </c>
      <c r="L560" s="16" t="str">
        <f>IFERROR(IF($D560&lt;&gt;"",L559-(G559/CalsPerPound),""),"")</f>
        <v/>
      </c>
    </row>
    <row r="561" spans="2:12" ht="30" hidden="1" customHeight="1" x14ac:dyDescent="0.35">
      <c r="B561" s="18">
        <f>IFERROR(IF(I560&gt;0,B560+1,""),"")</f>
        <v>45279</v>
      </c>
      <c r="C561" s="17" t="str">
        <f>IFERROR(IF(D561&lt;&gt;"",IF(MOD(D561,7)=1,(D560/7)+1,""),""),"")</f>
        <v/>
      </c>
      <c r="D561" s="17" t="str">
        <f>IFERROR(IF(I560&gt;0,D560+1,""),"")</f>
        <v/>
      </c>
      <c r="E561" s="15" t="str">
        <f>IFERROR(IF(I560&gt;0,#REF!*ActivityFactor+IF(WeightGoal="Maintain",0,IF(WeightGoal="Decrease",-500,IF(WeightGoal="Increase",500))),""),"")</f>
        <v/>
      </c>
      <c r="F561" s="15" t="str">
        <f>IFERROR(#REF!*(ActivityFactor),"")</f>
        <v/>
      </c>
      <c r="G561" s="14" t="str">
        <f>IFERROR(IF(WeightGoal="Increase",E561-F561,F561-E561),"")</f>
        <v/>
      </c>
      <c r="H561" s="14" t="str">
        <f>IFERROR(H560-G561,"")</f>
        <v/>
      </c>
      <c r="I561" s="13" t="str">
        <f>IFERROR(IF(Standard,H561/CalsPerPound,H561/CalsPerPound/2.2),"")</f>
        <v/>
      </c>
      <c r="J561" s="12" t="str">
        <f>IFERROR(WeightToLoseGain-I561,"")</f>
        <v/>
      </c>
      <c r="K561" s="11" t="str">
        <f>IFERROR(IF(B560&lt;&gt;"",J561/(WeightToLoseGain),""),"")</f>
        <v/>
      </c>
      <c r="L561" s="16" t="str">
        <f>IFERROR(IF($D561&lt;&gt;"",L560-(G560/CalsPerPound),""),"")</f>
        <v/>
      </c>
    </row>
    <row r="562" spans="2:12" ht="30" hidden="1" customHeight="1" x14ac:dyDescent="0.35">
      <c r="B562" s="18">
        <f>IFERROR(IF(I561&gt;0,B561+1,""),"")</f>
        <v>45280</v>
      </c>
      <c r="C562" s="17" t="str">
        <f>IFERROR(IF(D562&lt;&gt;"",IF(MOD(D562,7)=1,(D561/7)+1,""),""),"")</f>
        <v/>
      </c>
      <c r="D562" s="17" t="str">
        <f>IFERROR(IF(I561&gt;0,D561+1,""),"")</f>
        <v/>
      </c>
      <c r="E562" s="15" t="str">
        <f>IFERROR(IF(I561&gt;0,#REF!*ActivityFactor+IF(WeightGoal="Maintain",0,IF(WeightGoal="Decrease",-500,IF(WeightGoal="Increase",500))),""),"")</f>
        <v/>
      </c>
      <c r="F562" s="15" t="str">
        <f>IFERROR(#REF!*(ActivityFactor),"")</f>
        <v/>
      </c>
      <c r="G562" s="14" t="str">
        <f>IFERROR(IF(WeightGoal="Increase",E562-F562,F562-E562),"")</f>
        <v/>
      </c>
      <c r="H562" s="14" t="str">
        <f>IFERROR(H561-G562,"")</f>
        <v/>
      </c>
      <c r="I562" s="13" t="str">
        <f>IFERROR(IF(Standard,H562/CalsPerPound,H562/CalsPerPound/2.2),"")</f>
        <v/>
      </c>
      <c r="J562" s="12" t="str">
        <f>IFERROR(WeightToLoseGain-I562,"")</f>
        <v/>
      </c>
      <c r="K562" s="11" t="str">
        <f>IFERROR(IF(B561&lt;&gt;"",J562/(WeightToLoseGain),""),"")</f>
        <v/>
      </c>
      <c r="L562" s="16" t="str">
        <f>IFERROR(IF($D562&lt;&gt;"",L561-(G561/CalsPerPound),""),"")</f>
        <v/>
      </c>
    </row>
    <row r="563" spans="2:12" ht="30" hidden="1" customHeight="1" x14ac:dyDescent="0.35">
      <c r="B563" s="18">
        <f>IFERROR(IF(I562&gt;0,B562+1,""),"")</f>
        <v>45281</v>
      </c>
      <c r="C563" s="17" t="str">
        <f>IFERROR(IF(D563&lt;&gt;"",IF(MOD(D563,7)=1,(D562/7)+1,""),""),"")</f>
        <v/>
      </c>
      <c r="D563" s="17" t="str">
        <f>IFERROR(IF(I562&gt;0,D562+1,""),"")</f>
        <v/>
      </c>
      <c r="E563" s="15" t="str">
        <f>IFERROR(IF(I562&gt;0,#REF!*ActivityFactor+IF(WeightGoal="Maintain",0,IF(WeightGoal="Decrease",-500,IF(WeightGoal="Increase",500))),""),"")</f>
        <v/>
      </c>
      <c r="F563" s="15" t="str">
        <f>IFERROR(#REF!*(ActivityFactor),"")</f>
        <v/>
      </c>
      <c r="G563" s="14" t="str">
        <f>IFERROR(IF(WeightGoal="Increase",E563-F563,F563-E563),"")</f>
        <v/>
      </c>
      <c r="H563" s="14" t="str">
        <f>IFERROR(H562-G563,"")</f>
        <v/>
      </c>
      <c r="I563" s="13" t="str">
        <f>IFERROR(IF(Standard,H563/CalsPerPound,H563/CalsPerPound/2.2),"")</f>
        <v/>
      </c>
      <c r="J563" s="12" t="str">
        <f>IFERROR(WeightToLoseGain-I563,"")</f>
        <v/>
      </c>
      <c r="K563" s="11" t="str">
        <f>IFERROR(IF(B562&lt;&gt;"",J563/(WeightToLoseGain),""),"")</f>
        <v/>
      </c>
      <c r="L563" s="16" t="str">
        <f>IFERROR(IF($D563&lt;&gt;"",L562-(G562/CalsPerPound),""),"")</f>
        <v/>
      </c>
    </row>
    <row r="564" spans="2:12" ht="30" hidden="1" customHeight="1" x14ac:dyDescent="0.35">
      <c r="B564" s="18">
        <f>IFERROR(IF(I563&gt;0,B563+1,""),"")</f>
        <v>45282</v>
      </c>
      <c r="C564" s="17" t="str">
        <f>IFERROR(IF(D564&lt;&gt;"",IF(MOD(D564,7)=1,(D563/7)+1,""),""),"")</f>
        <v/>
      </c>
      <c r="D564" s="17" t="str">
        <f>IFERROR(IF(I563&gt;0,D563+1,""),"")</f>
        <v/>
      </c>
      <c r="E564" s="15" t="str">
        <f>IFERROR(IF(I563&gt;0,#REF!*ActivityFactor+IF(WeightGoal="Maintain",0,IF(WeightGoal="Decrease",-500,IF(WeightGoal="Increase",500))),""),"")</f>
        <v/>
      </c>
      <c r="F564" s="15" t="str">
        <f>IFERROR(#REF!*(ActivityFactor),"")</f>
        <v/>
      </c>
      <c r="G564" s="14" t="str">
        <f>IFERROR(IF(WeightGoal="Increase",E564-F564,F564-E564),"")</f>
        <v/>
      </c>
      <c r="H564" s="14" t="str">
        <f>IFERROR(H563-G564,"")</f>
        <v/>
      </c>
      <c r="I564" s="13" t="str">
        <f>IFERROR(IF(Standard,H564/CalsPerPound,H564/CalsPerPound/2.2),"")</f>
        <v/>
      </c>
      <c r="J564" s="12" t="str">
        <f>IFERROR(WeightToLoseGain-I564,"")</f>
        <v/>
      </c>
      <c r="K564" s="11" t="str">
        <f>IFERROR(IF(B563&lt;&gt;"",J564/(WeightToLoseGain),""),"")</f>
        <v/>
      </c>
      <c r="L564" s="16" t="str">
        <f>IFERROR(IF($D564&lt;&gt;"",L563-(G563/CalsPerPound),""),"")</f>
        <v/>
      </c>
    </row>
    <row r="565" spans="2:12" ht="30" hidden="1" customHeight="1" x14ac:dyDescent="0.35">
      <c r="B565" s="18">
        <f>IFERROR(IF(I564&gt;0,B564+1,""),"")</f>
        <v>45283</v>
      </c>
      <c r="C565" s="17" t="str">
        <f>IFERROR(IF(D565&lt;&gt;"",IF(MOD(D565,7)=1,(D564/7)+1,""),""),"")</f>
        <v/>
      </c>
      <c r="D565" s="17" t="str">
        <f>IFERROR(IF(I564&gt;0,D564+1,""),"")</f>
        <v/>
      </c>
      <c r="E565" s="15" t="str">
        <f>IFERROR(IF(I564&gt;0,#REF!*ActivityFactor+IF(WeightGoal="Maintain",0,IF(WeightGoal="Decrease",-500,IF(WeightGoal="Increase",500))),""),"")</f>
        <v/>
      </c>
      <c r="F565" s="15" t="str">
        <f>IFERROR(#REF!*(ActivityFactor),"")</f>
        <v/>
      </c>
      <c r="G565" s="14" t="str">
        <f>IFERROR(IF(WeightGoal="Increase",E565-F565,F565-E565),"")</f>
        <v/>
      </c>
      <c r="H565" s="14" t="str">
        <f>IFERROR(H564-G565,"")</f>
        <v/>
      </c>
      <c r="I565" s="13" t="str">
        <f>IFERROR(IF(Standard,H565/CalsPerPound,H565/CalsPerPound/2.2),"")</f>
        <v/>
      </c>
      <c r="J565" s="12" t="str">
        <f>IFERROR(WeightToLoseGain-I565,"")</f>
        <v/>
      </c>
      <c r="K565" s="11" t="str">
        <f>IFERROR(IF(B564&lt;&gt;"",J565/(WeightToLoseGain),""),"")</f>
        <v/>
      </c>
      <c r="L565" s="16" t="str">
        <f>IFERROR(IF($D565&lt;&gt;"",L564-(G564/CalsPerPound),""),"")</f>
        <v/>
      </c>
    </row>
    <row r="566" spans="2:12" ht="30" hidden="1" customHeight="1" x14ac:dyDescent="0.35">
      <c r="B566" s="18">
        <f>IFERROR(IF(I565&gt;0,B565+1,""),"")</f>
        <v>45284</v>
      </c>
      <c r="C566" s="17" t="str">
        <f>IFERROR(IF(D566&lt;&gt;"",IF(MOD(D566,7)=1,(D565/7)+1,""),""),"")</f>
        <v/>
      </c>
      <c r="D566" s="17" t="str">
        <f>IFERROR(IF(I565&gt;0,D565+1,""),"")</f>
        <v/>
      </c>
      <c r="E566" s="15" t="str">
        <f>IFERROR(IF(I565&gt;0,#REF!*ActivityFactor+IF(WeightGoal="Maintain",0,IF(WeightGoal="Decrease",-500,IF(WeightGoal="Increase",500))),""),"")</f>
        <v/>
      </c>
      <c r="F566" s="15" t="str">
        <f>IFERROR(#REF!*(ActivityFactor),"")</f>
        <v/>
      </c>
      <c r="G566" s="14" t="str">
        <f>IFERROR(IF(WeightGoal="Increase",E566-F566,F566-E566),"")</f>
        <v/>
      </c>
      <c r="H566" s="14" t="str">
        <f>IFERROR(H565-G566,"")</f>
        <v/>
      </c>
      <c r="I566" s="13" t="str">
        <f>IFERROR(IF(Standard,H566/CalsPerPound,H566/CalsPerPound/2.2),"")</f>
        <v/>
      </c>
      <c r="J566" s="12" t="str">
        <f>IFERROR(WeightToLoseGain-I566,"")</f>
        <v/>
      </c>
      <c r="K566" s="11" t="str">
        <f>IFERROR(IF(B565&lt;&gt;"",J566/(WeightToLoseGain),""),"")</f>
        <v/>
      </c>
      <c r="L566" s="16" t="str">
        <f>IFERROR(IF($D566&lt;&gt;"",L565-(G565/CalsPerPound),""),"")</f>
        <v/>
      </c>
    </row>
    <row r="567" spans="2:12" ht="30" hidden="1" customHeight="1" x14ac:dyDescent="0.35">
      <c r="B567" s="18">
        <f>IFERROR(IF(I566&gt;0,B566+1,""),"")</f>
        <v>45285</v>
      </c>
      <c r="C567" s="17" t="str">
        <f>IFERROR(IF(D567&lt;&gt;"",IF(MOD(D567,7)=1,(D566/7)+1,""),""),"")</f>
        <v/>
      </c>
      <c r="D567" s="17" t="str">
        <f>IFERROR(IF(I566&gt;0,D566+1,""),"")</f>
        <v/>
      </c>
      <c r="E567" s="15" t="str">
        <f>IFERROR(IF(I566&gt;0,#REF!*ActivityFactor+IF(WeightGoal="Maintain",0,IF(WeightGoal="Decrease",-500,IF(WeightGoal="Increase",500))),""),"")</f>
        <v/>
      </c>
      <c r="F567" s="15" t="str">
        <f>IFERROR(#REF!*(ActivityFactor),"")</f>
        <v/>
      </c>
      <c r="G567" s="14" t="str">
        <f>IFERROR(IF(WeightGoal="Increase",E567-F567,F567-E567),"")</f>
        <v/>
      </c>
      <c r="H567" s="14" t="str">
        <f>IFERROR(H566-G567,"")</f>
        <v/>
      </c>
      <c r="I567" s="13" t="str">
        <f>IFERROR(IF(Standard,H567/CalsPerPound,H567/CalsPerPound/2.2),"")</f>
        <v/>
      </c>
      <c r="J567" s="12" t="str">
        <f>IFERROR(WeightToLoseGain-I567,"")</f>
        <v/>
      </c>
      <c r="K567" s="11" t="str">
        <f>IFERROR(IF(B566&lt;&gt;"",J567/(WeightToLoseGain),""),"")</f>
        <v/>
      </c>
      <c r="L567" s="16" t="str">
        <f>IFERROR(IF($D567&lt;&gt;"",L566-(G566/CalsPerPound),""),"")</f>
        <v/>
      </c>
    </row>
    <row r="568" spans="2:12" ht="30" hidden="1" customHeight="1" x14ac:dyDescent="0.35">
      <c r="B568" s="18">
        <f>IFERROR(IF(I567&gt;0,B567+1,""),"")</f>
        <v>45286</v>
      </c>
      <c r="C568" s="17" t="str">
        <f>IFERROR(IF(D568&lt;&gt;"",IF(MOD(D568,7)=1,(D567/7)+1,""),""),"")</f>
        <v/>
      </c>
      <c r="D568" s="17" t="str">
        <f>IFERROR(IF(I567&gt;0,D567+1,""),"")</f>
        <v/>
      </c>
      <c r="E568" s="15" t="str">
        <f>IFERROR(IF(I567&gt;0,#REF!*ActivityFactor+IF(WeightGoal="Maintain",0,IF(WeightGoal="Decrease",-500,IF(WeightGoal="Increase",500))),""),"")</f>
        <v/>
      </c>
      <c r="F568" s="15" t="str">
        <f>IFERROR(#REF!*(ActivityFactor),"")</f>
        <v/>
      </c>
      <c r="G568" s="14" t="str">
        <f>IFERROR(IF(WeightGoal="Increase",E568-F568,F568-E568),"")</f>
        <v/>
      </c>
      <c r="H568" s="14" t="str">
        <f>IFERROR(H567-G568,"")</f>
        <v/>
      </c>
      <c r="I568" s="13" t="str">
        <f>IFERROR(IF(Standard,H568/CalsPerPound,H568/CalsPerPound/2.2),"")</f>
        <v/>
      </c>
      <c r="J568" s="12" t="str">
        <f>IFERROR(WeightToLoseGain-I568,"")</f>
        <v/>
      </c>
      <c r="K568" s="11" t="str">
        <f>IFERROR(IF(B567&lt;&gt;"",J568/(WeightToLoseGain),""),"")</f>
        <v/>
      </c>
      <c r="L568" s="16" t="str">
        <f>IFERROR(IF($D568&lt;&gt;"",L567-(G567/CalsPerPound),""),"")</f>
        <v/>
      </c>
    </row>
    <row r="569" spans="2:12" ht="30" hidden="1" customHeight="1" x14ac:dyDescent="0.35">
      <c r="B569" s="18">
        <f>IFERROR(IF(I568&gt;0,B568+1,""),"")</f>
        <v>45287</v>
      </c>
      <c r="C569" s="17" t="str">
        <f>IFERROR(IF(D569&lt;&gt;"",IF(MOD(D569,7)=1,(D568/7)+1,""),""),"")</f>
        <v/>
      </c>
      <c r="D569" s="17" t="str">
        <f>IFERROR(IF(I568&gt;0,D568+1,""),"")</f>
        <v/>
      </c>
      <c r="E569" s="15" t="str">
        <f>IFERROR(IF(I568&gt;0,#REF!*ActivityFactor+IF(WeightGoal="Maintain",0,IF(WeightGoal="Decrease",-500,IF(WeightGoal="Increase",500))),""),"")</f>
        <v/>
      </c>
      <c r="F569" s="15" t="str">
        <f>IFERROR(#REF!*(ActivityFactor),"")</f>
        <v/>
      </c>
      <c r="G569" s="14" t="str">
        <f>IFERROR(IF(WeightGoal="Increase",E569-F569,F569-E569),"")</f>
        <v/>
      </c>
      <c r="H569" s="14" t="str">
        <f>IFERROR(H568-G569,"")</f>
        <v/>
      </c>
      <c r="I569" s="13" t="str">
        <f>IFERROR(IF(Standard,H569/CalsPerPound,H569/CalsPerPound/2.2),"")</f>
        <v/>
      </c>
      <c r="J569" s="12" t="str">
        <f>IFERROR(WeightToLoseGain-I569,"")</f>
        <v/>
      </c>
      <c r="K569" s="11" t="str">
        <f>IFERROR(IF(B568&lt;&gt;"",J569/(WeightToLoseGain),""),"")</f>
        <v/>
      </c>
      <c r="L569" s="16" t="str">
        <f>IFERROR(IF($D569&lt;&gt;"",L568-(G568/CalsPerPound),""),"")</f>
        <v/>
      </c>
    </row>
    <row r="570" spans="2:12" ht="30" hidden="1" customHeight="1" x14ac:dyDescent="0.35">
      <c r="B570" s="18">
        <f>IFERROR(IF(I569&gt;0,B569+1,""),"")</f>
        <v>45288</v>
      </c>
      <c r="C570" s="17" t="str">
        <f>IFERROR(IF(D570&lt;&gt;"",IF(MOD(D570,7)=1,(D569/7)+1,""),""),"")</f>
        <v/>
      </c>
      <c r="D570" s="17" t="str">
        <f>IFERROR(IF(I569&gt;0,D569+1,""),"")</f>
        <v/>
      </c>
      <c r="E570" s="15" t="str">
        <f>IFERROR(IF(I569&gt;0,#REF!*ActivityFactor+IF(WeightGoal="Maintain",0,IF(WeightGoal="Decrease",-500,IF(WeightGoal="Increase",500))),""),"")</f>
        <v/>
      </c>
      <c r="F570" s="15" t="str">
        <f>IFERROR(#REF!*(ActivityFactor),"")</f>
        <v/>
      </c>
      <c r="G570" s="14" t="str">
        <f>IFERROR(IF(WeightGoal="Increase",E570-F570,F570-E570),"")</f>
        <v/>
      </c>
      <c r="H570" s="14" t="str">
        <f>IFERROR(H569-G570,"")</f>
        <v/>
      </c>
      <c r="I570" s="13" t="str">
        <f>IFERROR(IF(Standard,H570/CalsPerPound,H570/CalsPerPound/2.2),"")</f>
        <v/>
      </c>
      <c r="J570" s="12" t="str">
        <f>IFERROR(WeightToLoseGain-I570,"")</f>
        <v/>
      </c>
      <c r="K570" s="11" t="str">
        <f>IFERROR(IF(B569&lt;&gt;"",J570/(WeightToLoseGain),""),"")</f>
        <v/>
      </c>
      <c r="L570" s="16" t="str">
        <f>IFERROR(IF($D570&lt;&gt;"",L569-(G569/CalsPerPound),""),"")</f>
        <v/>
      </c>
    </row>
    <row r="571" spans="2:12" ht="30" hidden="1" customHeight="1" x14ac:dyDescent="0.35">
      <c r="B571" s="18">
        <f>IFERROR(IF(I570&gt;0,B570+1,""),"")</f>
        <v>45289</v>
      </c>
      <c r="C571" s="17" t="str">
        <f>IFERROR(IF(D571&lt;&gt;"",IF(MOD(D571,7)=1,(D570/7)+1,""),""),"")</f>
        <v/>
      </c>
      <c r="D571" s="17" t="str">
        <f>IFERROR(IF(I570&gt;0,D570+1,""),"")</f>
        <v/>
      </c>
      <c r="E571" s="15" t="str">
        <f>IFERROR(IF(I570&gt;0,#REF!*ActivityFactor+IF(WeightGoal="Maintain",0,IF(WeightGoal="Decrease",-500,IF(WeightGoal="Increase",500))),""),"")</f>
        <v/>
      </c>
      <c r="F571" s="15" t="str">
        <f>IFERROR(#REF!*(ActivityFactor),"")</f>
        <v/>
      </c>
      <c r="G571" s="14" t="str">
        <f>IFERROR(IF(WeightGoal="Increase",E571-F571,F571-E571),"")</f>
        <v/>
      </c>
      <c r="H571" s="14" t="str">
        <f>IFERROR(H570-G571,"")</f>
        <v/>
      </c>
      <c r="I571" s="13" t="str">
        <f>IFERROR(IF(Standard,H571/CalsPerPound,H571/CalsPerPound/2.2),"")</f>
        <v/>
      </c>
      <c r="J571" s="12" t="str">
        <f>IFERROR(WeightToLoseGain-I571,"")</f>
        <v/>
      </c>
      <c r="K571" s="11" t="str">
        <f>IFERROR(IF(B570&lt;&gt;"",J571/(WeightToLoseGain),""),"")</f>
        <v/>
      </c>
      <c r="L571" s="16" t="str">
        <f>IFERROR(IF($D571&lt;&gt;"",L570-(G570/CalsPerPound),""),"")</f>
        <v/>
      </c>
    </row>
    <row r="572" spans="2:12" ht="30" hidden="1" customHeight="1" x14ac:dyDescent="0.35">
      <c r="B572" s="18">
        <f>IFERROR(IF(I571&gt;0,B571+1,""),"")</f>
        <v>45290</v>
      </c>
      <c r="C572" s="17" t="str">
        <f>IFERROR(IF(D572&lt;&gt;"",IF(MOD(D572,7)=1,(D571/7)+1,""),""),"")</f>
        <v/>
      </c>
      <c r="D572" s="17" t="str">
        <f>IFERROR(IF(I571&gt;0,D571+1,""),"")</f>
        <v/>
      </c>
      <c r="E572" s="15" t="str">
        <f>IFERROR(IF(I571&gt;0,#REF!*ActivityFactor+IF(WeightGoal="Maintain",0,IF(WeightGoal="Decrease",-500,IF(WeightGoal="Increase",500))),""),"")</f>
        <v/>
      </c>
      <c r="F572" s="15" t="str">
        <f>IFERROR(#REF!*(ActivityFactor),"")</f>
        <v/>
      </c>
      <c r="G572" s="14" t="str">
        <f>IFERROR(IF(WeightGoal="Increase",E572-F572,F572-E572),"")</f>
        <v/>
      </c>
      <c r="H572" s="14" t="str">
        <f>IFERROR(H571-G572,"")</f>
        <v/>
      </c>
      <c r="I572" s="13" t="str">
        <f>IFERROR(IF(Standard,H572/CalsPerPound,H572/CalsPerPound/2.2),"")</f>
        <v/>
      </c>
      <c r="J572" s="12" t="str">
        <f>IFERROR(WeightToLoseGain-I572,"")</f>
        <v/>
      </c>
      <c r="K572" s="11" t="str">
        <f>IFERROR(IF(B571&lt;&gt;"",J572/(WeightToLoseGain),""),"")</f>
        <v/>
      </c>
      <c r="L572" s="16" t="str">
        <f>IFERROR(IF($D572&lt;&gt;"",L571-(G571/CalsPerPound),""),"")</f>
        <v/>
      </c>
    </row>
    <row r="573" spans="2:12" ht="30" hidden="1" customHeight="1" x14ac:dyDescent="0.35">
      <c r="B573" s="18">
        <f>IFERROR(IF(I572&gt;0,B572+1,""),"")</f>
        <v>45291</v>
      </c>
      <c r="C573" s="17" t="str">
        <f>IFERROR(IF(D573&lt;&gt;"",IF(MOD(D573,7)=1,(D572/7)+1,""),""),"")</f>
        <v/>
      </c>
      <c r="D573" s="17" t="str">
        <f>IFERROR(IF(I572&gt;0,D572+1,""),"")</f>
        <v/>
      </c>
      <c r="E573" s="15" t="str">
        <f>IFERROR(IF(I572&gt;0,#REF!*ActivityFactor+IF(WeightGoal="Maintain",0,IF(WeightGoal="Decrease",-500,IF(WeightGoal="Increase",500))),""),"")</f>
        <v/>
      </c>
      <c r="F573" s="15" t="str">
        <f>IFERROR(#REF!*(ActivityFactor),"")</f>
        <v/>
      </c>
      <c r="G573" s="14" t="str">
        <f>IFERROR(IF(WeightGoal="Increase",E573-F573,F573-E573),"")</f>
        <v/>
      </c>
      <c r="H573" s="14" t="str">
        <f>IFERROR(H572-G573,"")</f>
        <v/>
      </c>
      <c r="I573" s="13" t="str">
        <f>IFERROR(IF(Standard,H573/CalsPerPound,H573/CalsPerPound/2.2),"")</f>
        <v/>
      </c>
      <c r="J573" s="12" t="str">
        <f>IFERROR(WeightToLoseGain-I573,"")</f>
        <v/>
      </c>
      <c r="K573" s="11" t="str">
        <f>IFERROR(IF(B572&lt;&gt;"",J573/(WeightToLoseGain),""),"")</f>
        <v/>
      </c>
      <c r="L573" s="16" t="str">
        <f>IFERROR(IF($D573&lt;&gt;"",L572-(G572/CalsPerPound),""),"")</f>
        <v/>
      </c>
    </row>
    <row r="574" spans="2:12" ht="30" hidden="1" customHeight="1" x14ac:dyDescent="0.35">
      <c r="B574" s="18">
        <f>IFERROR(IF(I573&gt;0,B573+1,""),"")</f>
        <v>45292</v>
      </c>
      <c r="C574" s="17" t="str">
        <f>IFERROR(IF(D574&lt;&gt;"",IF(MOD(D574,7)=1,(D573/7)+1,""),""),"")</f>
        <v/>
      </c>
      <c r="D574" s="17" t="str">
        <f>IFERROR(IF(I573&gt;0,D573+1,""),"")</f>
        <v/>
      </c>
      <c r="E574" s="15" t="str">
        <f>IFERROR(IF(I573&gt;0,#REF!*ActivityFactor+IF(WeightGoal="Maintain",0,IF(WeightGoal="Decrease",-500,IF(WeightGoal="Increase",500))),""),"")</f>
        <v/>
      </c>
      <c r="F574" s="15" t="str">
        <f>IFERROR(#REF!*(ActivityFactor),"")</f>
        <v/>
      </c>
      <c r="G574" s="14" t="str">
        <f>IFERROR(IF(WeightGoal="Increase",E574-F574,F574-E574),"")</f>
        <v/>
      </c>
      <c r="H574" s="14" t="str">
        <f>IFERROR(H573-G574,"")</f>
        <v/>
      </c>
      <c r="I574" s="13" t="str">
        <f>IFERROR(IF(Standard,H574/CalsPerPound,H574/CalsPerPound/2.2),"")</f>
        <v/>
      </c>
      <c r="J574" s="12" t="str">
        <f>IFERROR(WeightToLoseGain-I574,"")</f>
        <v/>
      </c>
      <c r="K574" s="11" t="str">
        <f>IFERROR(IF(B573&lt;&gt;"",J574/(WeightToLoseGain),""),"")</f>
        <v/>
      </c>
      <c r="L574" s="16" t="str">
        <f>IFERROR(IF($D574&lt;&gt;"",L573-(G573/CalsPerPound),""),"")</f>
        <v/>
      </c>
    </row>
    <row r="575" spans="2:12" ht="30" hidden="1" customHeight="1" x14ac:dyDescent="0.35">
      <c r="B575" s="18">
        <f>IFERROR(IF(I574&gt;0,B574+1,""),"")</f>
        <v>45293</v>
      </c>
      <c r="C575" s="17" t="str">
        <f>IFERROR(IF(D575&lt;&gt;"",IF(MOD(D575,7)=1,(D574/7)+1,""),""),"")</f>
        <v/>
      </c>
      <c r="D575" s="17" t="str">
        <f>IFERROR(IF(I574&gt;0,D574+1,""),"")</f>
        <v/>
      </c>
      <c r="E575" s="15" t="str">
        <f>IFERROR(IF(I574&gt;0,#REF!*ActivityFactor+IF(WeightGoal="Maintain",0,IF(WeightGoal="Decrease",-500,IF(WeightGoal="Increase",500))),""),"")</f>
        <v/>
      </c>
      <c r="F575" s="15" t="str">
        <f>IFERROR(#REF!*(ActivityFactor),"")</f>
        <v/>
      </c>
      <c r="G575" s="14" t="str">
        <f>IFERROR(IF(WeightGoal="Increase",E575-F575,F575-E575),"")</f>
        <v/>
      </c>
      <c r="H575" s="14" t="str">
        <f>IFERROR(H574-G575,"")</f>
        <v/>
      </c>
      <c r="I575" s="13" t="str">
        <f>IFERROR(IF(Standard,H575/CalsPerPound,H575/CalsPerPound/2.2),"")</f>
        <v/>
      </c>
      <c r="J575" s="12" t="str">
        <f>IFERROR(WeightToLoseGain-I575,"")</f>
        <v/>
      </c>
      <c r="K575" s="11" t="str">
        <f>IFERROR(IF(B574&lt;&gt;"",J575/(WeightToLoseGain),""),"")</f>
        <v/>
      </c>
      <c r="L575" s="16" t="str">
        <f>IFERROR(IF($D575&lt;&gt;"",L574-(G574/CalsPerPound),""),"")</f>
        <v/>
      </c>
    </row>
    <row r="576" spans="2:12" ht="30" hidden="1" customHeight="1" x14ac:dyDescent="0.35">
      <c r="B576" s="18">
        <f>IFERROR(IF(I575&gt;0,B575+1,""),"")</f>
        <v>45294</v>
      </c>
      <c r="C576" s="17" t="str">
        <f>IFERROR(IF(D576&lt;&gt;"",IF(MOD(D576,7)=1,(D575/7)+1,""),""),"")</f>
        <v/>
      </c>
      <c r="D576" s="17" t="str">
        <f>IFERROR(IF(I575&gt;0,D575+1,""),"")</f>
        <v/>
      </c>
      <c r="E576" s="15" t="str">
        <f>IFERROR(IF(I575&gt;0,#REF!*ActivityFactor+IF(WeightGoal="Maintain",0,IF(WeightGoal="Decrease",-500,IF(WeightGoal="Increase",500))),""),"")</f>
        <v/>
      </c>
      <c r="F576" s="15" t="str">
        <f>IFERROR(#REF!*(ActivityFactor),"")</f>
        <v/>
      </c>
      <c r="G576" s="14" t="str">
        <f>IFERROR(IF(WeightGoal="Increase",E576-F576,F576-E576),"")</f>
        <v/>
      </c>
      <c r="H576" s="14" t="str">
        <f>IFERROR(H575-G576,"")</f>
        <v/>
      </c>
      <c r="I576" s="13" t="str">
        <f>IFERROR(IF(Standard,H576/CalsPerPound,H576/CalsPerPound/2.2),"")</f>
        <v/>
      </c>
      <c r="J576" s="12" t="str">
        <f>IFERROR(WeightToLoseGain-I576,"")</f>
        <v/>
      </c>
      <c r="K576" s="11" t="str">
        <f>IFERROR(IF(B575&lt;&gt;"",J576/(WeightToLoseGain),""),"")</f>
        <v/>
      </c>
      <c r="L576" s="16" t="str">
        <f>IFERROR(IF($D576&lt;&gt;"",L575-(G575/CalsPerPound),""),"")</f>
        <v/>
      </c>
    </row>
    <row r="577" spans="2:12" ht="30" hidden="1" customHeight="1" x14ac:dyDescent="0.35">
      <c r="B577" s="18">
        <f>IFERROR(IF(I576&gt;0,B576+1,""),"")</f>
        <v>45295</v>
      </c>
      <c r="C577" s="17" t="str">
        <f>IFERROR(IF(D577&lt;&gt;"",IF(MOD(D577,7)=1,(D576/7)+1,""),""),"")</f>
        <v/>
      </c>
      <c r="D577" s="17" t="str">
        <f>IFERROR(IF(I576&gt;0,D576+1,""),"")</f>
        <v/>
      </c>
      <c r="E577" s="15" t="str">
        <f>IFERROR(IF(I576&gt;0,#REF!*ActivityFactor+IF(WeightGoal="Maintain",0,IF(WeightGoal="Decrease",-500,IF(WeightGoal="Increase",500))),""),"")</f>
        <v/>
      </c>
      <c r="F577" s="15" t="str">
        <f>IFERROR(#REF!*(ActivityFactor),"")</f>
        <v/>
      </c>
      <c r="G577" s="14" t="str">
        <f>IFERROR(IF(WeightGoal="Increase",E577-F577,F577-E577),"")</f>
        <v/>
      </c>
      <c r="H577" s="14" t="str">
        <f>IFERROR(H576-G577,"")</f>
        <v/>
      </c>
      <c r="I577" s="13" t="str">
        <f>IFERROR(IF(Standard,H577/CalsPerPound,H577/CalsPerPound/2.2),"")</f>
        <v/>
      </c>
      <c r="J577" s="12" t="str">
        <f>IFERROR(WeightToLoseGain-I577,"")</f>
        <v/>
      </c>
      <c r="K577" s="11" t="str">
        <f>IFERROR(IF(B576&lt;&gt;"",J577/(WeightToLoseGain),""),"")</f>
        <v/>
      </c>
      <c r="L577" s="16" t="str">
        <f>IFERROR(IF($D577&lt;&gt;"",L576-(G576/CalsPerPound),""),"")</f>
        <v/>
      </c>
    </row>
    <row r="578" spans="2:12" ht="30" hidden="1" customHeight="1" x14ac:dyDescent="0.35">
      <c r="B578" s="18">
        <f>IFERROR(IF(I577&gt;0,B577+1,""),"")</f>
        <v>45296</v>
      </c>
      <c r="C578" s="17" t="str">
        <f>IFERROR(IF(D578&lt;&gt;"",IF(MOD(D578,7)=1,(D577/7)+1,""),""),"")</f>
        <v/>
      </c>
      <c r="D578" s="17" t="str">
        <f>IFERROR(IF(I577&gt;0,D577+1,""),"")</f>
        <v/>
      </c>
      <c r="E578" s="15" t="str">
        <f>IFERROR(IF(I577&gt;0,#REF!*ActivityFactor+IF(WeightGoal="Maintain",0,IF(WeightGoal="Decrease",-500,IF(WeightGoal="Increase",500))),""),"")</f>
        <v/>
      </c>
      <c r="F578" s="15" t="str">
        <f>IFERROR(#REF!*(ActivityFactor),"")</f>
        <v/>
      </c>
      <c r="G578" s="14" t="str">
        <f>IFERROR(IF(WeightGoal="Increase",E578-F578,F578-E578),"")</f>
        <v/>
      </c>
      <c r="H578" s="14" t="str">
        <f>IFERROR(H577-G578,"")</f>
        <v/>
      </c>
      <c r="I578" s="13" t="str">
        <f>IFERROR(IF(Standard,H578/CalsPerPound,H578/CalsPerPound/2.2),"")</f>
        <v/>
      </c>
      <c r="J578" s="12" t="str">
        <f>IFERROR(WeightToLoseGain-I578,"")</f>
        <v/>
      </c>
      <c r="K578" s="11" t="str">
        <f>IFERROR(IF(B577&lt;&gt;"",J578/(WeightToLoseGain),""),"")</f>
        <v/>
      </c>
      <c r="L578" s="16" t="str">
        <f>IFERROR(IF($D578&lt;&gt;"",L577-(G577/CalsPerPound),""),"")</f>
        <v/>
      </c>
    </row>
    <row r="579" spans="2:12" ht="30" hidden="1" customHeight="1" x14ac:dyDescent="0.35">
      <c r="B579" s="18">
        <f>IFERROR(IF(I578&gt;0,B578+1,""),"")</f>
        <v>45297</v>
      </c>
      <c r="C579" s="17" t="str">
        <f>IFERROR(IF(D579&lt;&gt;"",IF(MOD(D579,7)=1,(D578/7)+1,""),""),"")</f>
        <v/>
      </c>
      <c r="D579" s="17" t="str">
        <f>IFERROR(IF(I578&gt;0,D578+1,""),"")</f>
        <v/>
      </c>
      <c r="E579" s="15" t="str">
        <f>IFERROR(IF(I578&gt;0,#REF!*ActivityFactor+IF(WeightGoal="Maintain",0,IF(WeightGoal="Decrease",-500,IF(WeightGoal="Increase",500))),""),"")</f>
        <v/>
      </c>
      <c r="F579" s="15" t="str">
        <f>IFERROR(#REF!*(ActivityFactor),"")</f>
        <v/>
      </c>
      <c r="G579" s="14" t="str">
        <f>IFERROR(IF(WeightGoal="Increase",E579-F579,F579-E579),"")</f>
        <v/>
      </c>
      <c r="H579" s="14" t="str">
        <f>IFERROR(H578-G579,"")</f>
        <v/>
      </c>
      <c r="I579" s="13" t="str">
        <f>IFERROR(IF(Standard,H579/CalsPerPound,H579/CalsPerPound/2.2),"")</f>
        <v/>
      </c>
      <c r="J579" s="12" t="str">
        <f>IFERROR(WeightToLoseGain-I579,"")</f>
        <v/>
      </c>
      <c r="K579" s="11" t="str">
        <f>IFERROR(IF(B578&lt;&gt;"",J579/(WeightToLoseGain),""),"")</f>
        <v/>
      </c>
      <c r="L579" s="16" t="str">
        <f>IFERROR(IF($D579&lt;&gt;"",L578-(G578/CalsPerPound),""),"")</f>
        <v/>
      </c>
    </row>
    <row r="580" spans="2:12" ht="30" hidden="1" customHeight="1" x14ac:dyDescent="0.35">
      <c r="B580" s="18">
        <f>IFERROR(IF(I579&gt;0,B579+1,""),"")</f>
        <v>45298</v>
      </c>
      <c r="C580" s="17" t="str">
        <f>IFERROR(IF(D580&lt;&gt;"",IF(MOD(D580,7)=1,(D579/7)+1,""),""),"")</f>
        <v/>
      </c>
      <c r="D580" s="17" t="str">
        <f>IFERROR(IF(I579&gt;0,D579+1,""),"")</f>
        <v/>
      </c>
      <c r="E580" s="15" t="str">
        <f>IFERROR(IF(I579&gt;0,#REF!*ActivityFactor+IF(WeightGoal="Maintain",0,IF(WeightGoal="Decrease",-500,IF(WeightGoal="Increase",500))),""),"")</f>
        <v/>
      </c>
      <c r="F580" s="15" t="str">
        <f>IFERROR(#REF!*(ActivityFactor),"")</f>
        <v/>
      </c>
      <c r="G580" s="14" t="str">
        <f>IFERROR(IF(WeightGoal="Increase",E580-F580,F580-E580),"")</f>
        <v/>
      </c>
      <c r="H580" s="14" t="str">
        <f>IFERROR(H579-G580,"")</f>
        <v/>
      </c>
      <c r="I580" s="13" t="str">
        <f>IFERROR(IF(Standard,H580/CalsPerPound,H580/CalsPerPound/2.2),"")</f>
        <v/>
      </c>
      <c r="J580" s="12" t="str">
        <f>IFERROR(WeightToLoseGain-I580,"")</f>
        <v/>
      </c>
      <c r="K580" s="11" t="str">
        <f>IFERROR(IF(B579&lt;&gt;"",J580/(WeightToLoseGain),""),"")</f>
        <v/>
      </c>
      <c r="L580" s="16" t="str">
        <f>IFERROR(IF($D580&lt;&gt;"",L579-(G579/CalsPerPound),""),"")</f>
        <v/>
      </c>
    </row>
    <row r="581" spans="2:12" ht="30" hidden="1" customHeight="1" x14ac:dyDescent="0.35">
      <c r="B581" s="18">
        <f>IFERROR(IF(I580&gt;0,B580+1,""),"")</f>
        <v>45299</v>
      </c>
      <c r="C581" s="17" t="str">
        <f>IFERROR(IF(D581&lt;&gt;"",IF(MOD(D581,7)=1,(D580/7)+1,""),""),"")</f>
        <v/>
      </c>
      <c r="D581" s="17" t="str">
        <f>IFERROR(IF(I580&gt;0,D580+1,""),"")</f>
        <v/>
      </c>
      <c r="E581" s="15" t="str">
        <f>IFERROR(IF(I580&gt;0,#REF!*ActivityFactor+IF(WeightGoal="Maintain",0,IF(WeightGoal="Decrease",-500,IF(WeightGoal="Increase",500))),""),"")</f>
        <v/>
      </c>
      <c r="F581" s="15" t="str">
        <f>IFERROR(#REF!*(ActivityFactor),"")</f>
        <v/>
      </c>
      <c r="G581" s="14" t="str">
        <f>IFERROR(IF(WeightGoal="Increase",E581-F581,F581-E581),"")</f>
        <v/>
      </c>
      <c r="H581" s="14" t="str">
        <f>IFERROR(H580-G581,"")</f>
        <v/>
      </c>
      <c r="I581" s="13" t="str">
        <f>IFERROR(IF(Standard,H581/CalsPerPound,H581/CalsPerPound/2.2),"")</f>
        <v/>
      </c>
      <c r="J581" s="12" t="str">
        <f>IFERROR(WeightToLoseGain-I581,"")</f>
        <v/>
      </c>
      <c r="K581" s="11" t="str">
        <f>IFERROR(IF(B580&lt;&gt;"",J581/(WeightToLoseGain),""),"")</f>
        <v/>
      </c>
      <c r="L581" s="16" t="str">
        <f>IFERROR(IF($D581&lt;&gt;"",L580-(G580/CalsPerPound),""),"")</f>
        <v/>
      </c>
    </row>
    <row r="582" spans="2:12" ht="30" hidden="1" customHeight="1" x14ac:dyDescent="0.35">
      <c r="B582" s="18">
        <f>IFERROR(IF(I581&gt;0,B581+1,""),"")</f>
        <v>45300</v>
      </c>
      <c r="C582" s="17" t="str">
        <f>IFERROR(IF(D582&lt;&gt;"",IF(MOD(D582,7)=1,(D581/7)+1,""),""),"")</f>
        <v/>
      </c>
      <c r="D582" s="17" t="str">
        <f>IFERROR(IF(I581&gt;0,D581+1,""),"")</f>
        <v/>
      </c>
      <c r="E582" s="15" t="str">
        <f>IFERROR(IF(I581&gt;0,#REF!*ActivityFactor+IF(WeightGoal="Maintain",0,IF(WeightGoal="Decrease",-500,IF(WeightGoal="Increase",500))),""),"")</f>
        <v/>
      </c>
      <c r="F582" s="15" t="str">
        <f>IFERROR(#REF!*(ActivityFactor),"")</f>
        <v/>
      </c>
      <c r="G582" s="14" t="str">
        <f>IFERROR(IF(WeightGoal="Increase",E582-F582,F582-E582),"")</f>
        <v/>
      </c>
      <c r="H582" s="14" t="str">
        <f>IFERROR(H581-G582,"")</f>
        <v/>
      </c>
      <c r="I582" s="13" t="str">
        <f>IFERROR(IF(Standard,H582/CalsPerPound,H582/CalsPerPound/2.2),"")</f>
        <v/>
      </c>
      <c r="J582" s="12" t="str">
        <f>IFERROR(WeightToLoseGain-I582,"")</f>
        <v/>
      </c>
      <c r="K582" s="11" t="str">
        <f>IFERROR(IF(B581&lt;&gt;"",J582/(WeightToLoseGain),""),"")</f>
        <v/>
      </c>
      <c r="L582" s="16" t="str">
        <f>IFERROR(IF($D582&lt;&gt;"",L581-(G581/CalsPerPound),""),"")</f>
        <v/>
      </c>
    </row>
    <row r="583" spans="2:12" ht="30" hidden="1" customHeight="1" x14ac:dyDescent="0.35">
      <c r="B583" s="18">
        <f>IFERROR(IF(I582&gt;0,B582+1,""),"")</f>
        <v>45301</v>
      </c>
      <c r="C583" s="17" t="str">
        <f>IFERROR(IF(D583&lt;&gt;"",IF(MOD(D583,7)=1,(D582/7)+1,""),""),"")</f>
        <v/>
      </c>
      <c r="D583" s="17" t="str">
        <f>IFERROR(IF(I582&gt;0,D582+1,""),"")</f>
        <v/>
      </c>
      <c r="E583" s="15" t="str">
        <f>IFERROR(IF(I582&gt;0,#REF!*ActivityFactor+IF(WeightGoal="Maintain",0,IF(WeightGoal="Decrease",-500,IF(WeightGoal="Increase",500))),""),"")</f>
        <v/>
      </c>
      <c r="F583" s="15" t="str">
        <f>IFERROR(#REF!*(ActivityFactor),"")</f>
        <v/>
      </c>
      <c r="G583" s="14" t="str">
        <f>IFERROR(IF(WeightGoal="Increase",E583-F583,F583-E583),"")</f>
        <v/>
      </c>
      <c r="H583" s="14" t="str">
        <f>IFERROR(H582-G583,"")</f>
        <v/>
      </c>
      <c r="I583" s="13" t="str">
        <f>IFERROR(IF(Standard,H583/CalsPerPound,H583/CalsPerPound/2.2),"")</f>
        <v/>
      </c>
      <c r="J583" s="12" t="str">
        <f>IFERROR(WeightToLoseGain-I583,"")</f>
        <v/>
      </c>
      <c r="K583" s="11" t="str">
        <f>IFERROR(IF(B582&lt;&gt;"",J583/(WeightToLoseGain),""),"")</f>
        <v/>
      </c>
      <c r="L583" s="16" t="str">
        <f>IFERROR(IF($D583&lt;&gt;"",L582-(G582/CalsPerPound),""),"")</f>
        <v/>
      </c>
    </row>
    <row r="584" spans="2:12" ht="30" hidden="1" customHeight="1" x14ac:dyDescent="0.35">
      <c r="B584" s="18">
        <f>IFERROR(IF(I583&gt;0,B583+1,""),"")</f>
        <v>45302</v>
      </c>
      <c r="C584" s="17" t="str">
        <f>IFERROR(IF(D584&lt;&gt;"",IF(MOD(D584,7)=1,(D583/7)+1,""),""),"")</f>
        <v/>
      </c>
      <c r="D584" s="17" t="str">
        <f>IFERROR(IF(I583&gt;0,D583+1,""),"")</f>
        <v/>
      </c>
      <c r="E584" s="15" t="str">
        <f>IFERROR(IF(I583&gt;0,#REF!*ActivityFactor+IF(WeightGoal="Maintain",0,IF(WeightGoal="Decrease",-500,IF(WeightGoal="Increase",500))),""),"")</f>
        <v/>
      </c>
      <c r="F584" s="15" t="str">
        <f>IFERROR(#REF!*(ActivityFactor),"")</f>
        <v/>
      </c>
      <c r="G584" s="14" t="str">
        <f>IFERROR(IF(WeightGoal="Increase",E584-F584,F584-E584),"")</f>
        <v/>
      </c>
      <c r="H584" s="14" t="str">
        <f>IFERROR(H583-G584,"")</f>
        <v/>
      </c>
      <c r="I584" s="13" t="str">
        <f>IFERROR(IF(Standard,H584/CalsPerPound,H584/CalsPerPound/2.2),"")</f>
        <v/>
      </c>
      <c r="J584" s="12" t="str">
        <f>IFERROR(WeightToLoseGain-I584,"")</f>
        <v/>
      </c>
      <c r="K584" s="11" t="str">
        <f>IFERROR(IF(B583&lt;&gt;"",J584/(WeightToLoseGain),""),"")</f>
        <v/>
      </c>
      <c r="L584" s="16" t="str">
        <f>IFERROR(IF($D584&lt;&gt;"",L583-(G583/CalsPerPound),""),"")</f>
        <v/>
      </c>
    </row>
    <row r="585" spans="2:12" ht="30" hidden="1" customHeight="1" x14ac:dyDescent="0.35">
      <c r="B585" s="18">
        <f>IFERROR(IF(I584&gt;0,B584+1,""),"")</f>
        <v>45303</v>
      </c>
      <c r="C585" s="17" t="str">
        <f>IFERROR(IF(D585&lt;&gt;"",IF(MOD(D585,7)=1,(D584/7)+1,""),""),"")</f>
        <v/>
      </c>
      <c r="D585" s="17" t="str">
        <f>IFERROR(IF(I584&gt;0,D584+1,""),"")</f>
        <v/>
      </c>
      <c r="E585" s="15" t="str">
        <f>IFERROR(IF(I584&gt;0,#REF!*ActivityFactor+IF(WeightGoal="Maintain",0,IF(WeightGoal="Decrease",-500,IF(WeightGoal="Increase",500))),""),"")</f>
        <v/>
      </c>
      <c r="F585" s="15" t="str">
        <f>IFERROR(#REF!*(ActivityFactor),"")</f>
        <v/>
      </c>
      <c r="G585" s="14" t="str">
        <f>IFERROR(IF(WeightGoal="Increase",E585-F585,F585-E585),"")</f>
        <v/>
      </c>
      <c r="H585" s="14" t="str">
        <f>IFERROR(H584-G585,"")</f>
        <v/>
      </c>
      <c r="I585" s="13" t="str">
        <f>IFERROR(IF(Standard,H585/CalsPerPound,H585/CalsPerPound/2.2),"")</f>
        <v/>
      </c>
      <c r="J585" s="12" t="str">
        <f>IFERROR(WeightToLoseGain-I585,"")</f>
        <v/>
      </c>
      <c r="K585" s="11" t="str">
        <f>IFERROR(IF(B584&lt;&gt;"",J585/(WeightToLoseGain),""),"")</f>
        <v/>
      </c>
      <c r="L585" s="16" t="str">
        <f>IFERROR(IF($D585&lt;&gt;"",L584-(G584/CalsPerPound),""),"")</f>
        <v/>
      </c>
    </row>
    <row r="586" spans="2:12" ht="30" hidden="1" customHeight="1" x14ac:dyDescent="0.35">
      <c r="B586" s="18">
        <f>IFERROR(IF(I585&gt;0,B585+1,""),"")</f>
        <v>45304</v>
      </c>
      <c r="C586" s="17" t="str">
        <f>IFERROR(IF(D586&lt;&gt;"",IF(MOD(D586,7)=1,(D585/7)+1,""),""),"")</f>
        <v/>
      </c>
      <c r="D586" s="17" t="str">
        <f>IFERROR(IF(I585&gt;0,D585+1,""),"")</f>
        <v/>
      </c>
      <c r="E586" s="15" t="str">
        <f>IFERROR(IF(I585&gt;0,#REF!*ActivityFactor+IF(WeightGoal="Maintain",0,IF(WeightGoal="Decrease",-500,IF(WeightGoal="Increase",500))),""),"")</f>
        <v/>
      </c>
      <c r="F586" s="15" t="str">
        <f>IFERROR(#REF!*(ActivityFactor),"")</f>
        <v/>
      </c>
      <c r="G586" s="14" t="str">
        <f>IFERROR(IF(WeightGoal="Increase",E586-F586,F586-E586),"")</f>
        <v/>
      </c>
      <c r="H586" s="14" t="str">
        <f>IFERROR(H585-G586,"")</f>
        <v/>
      </c>
      <c r="I586" s="13" t="str">
        <f>IFERROR(IF(Standard,H586/CalsPerPound,H586/CalsPerPound/2.2),"")</f>
        <v/>
      </c>
      <c r="J586" s="12" t="str">
        <f>IFERROR(WeightToLoseGain-I586,"")</f>
        <v/>
      </c>
      <c r="K586" s="11" t="str">
        <f>IFERROR(IF(B585&lt;&gt;"",J586/(WeightToLoseGain),""),"")</f>
        <v/>
      </c>
      <c r="L586" s="16" t="str">
        <f>IFERROR(IF($D586&lt;&gt;"",L585-(G585/CalsPerPound),""),"")</f>
        <v/>
      </c>
    </row>
    <row r="587" spans="2:12" ht="30" hidden="1" customHeight="1" x14ac:dyDescent="0.35">
      <c r="B587" s="18">
        <f>IFERROR(IF(I586&gt;0,B586+1,""),"")</f>
        <v>45305</v>
      </c>
      <c r="C587" s="17" t="str">
        <f>IFERROR(IF(D587&lt;&gt;"",IF(MOD(D587,7)=1,(D586/7)+1,""),""),"")</f>
        <v/>
      </c>
      <c r="D587" s="17" t="str">
        <f>IFERROR(IF(I586&gt;0,D586+1,""),"")</f>
        <v/>
      </c>
      <c r="E587" s="15" t="str">
        <f>IFERROR(IF(I586&gt;0,#REF!*ActivityFactor+IF(WeightGoal="Maintain",0,IF(WeightGoal="Decrease",-500,IF(WeightGoal="Increase",500))),""),"")</f>
        <v/>
      </c>
      <c r="F587" s="15" t="str">
        <f>IFERROR(#REF!*(ActivityFactor),"")</f>
        <v/>
      </c>
      <c r="G587" s="14" t="str">
        <f>IFERROR(IF(WeightGoal="Increase",E587-F587,F587-E587),"")</f>
        <v/>
      </c>
      <c r="H587" s="14" t="str">
        <f>IFERROR(H586-G587,"")</f>
        <v/>
      </c>
      <c r="I587" s="13" t="str">
        <f>IFERROR(IF(Standard,H587/CalsPerPound,H587/CalsPerPound/2.2),"")</f>
        <v/>
      </c>
      <c r="J587" s="12" t="str">
        <f>IFERROR(WeightToLoseGain-I587,"")</f>
        <v/>
      </c>
      <c r="K587" s="11" t="str">
        <f>IFERROR(IF(B586&lt;&gt;"",J587/(WeightToLoseGain),""),"")</f>
        <v/>
      </c>
      <c r="L587" s="16" t="str">
        <f>IFERROR(IF($D587&lt;&gt;"",L586-(G586/CalsPerPound),""),"")</f>
        <v/>
      </c>
    </row>
    <row r="588" spans="2:12" ht="30" hidden="1" customHeight="1" x14ac:dyDescent="0.35">
      <c r="B588" s="18">
        <f>IFERROR(IF(I587&gt;0,B587+1,""),"")</f>
        <v>45306</v>
      </c>
      <c r="C588" s="17" t="str">
        <f>IFERROR(IF(D588&lt;&gt;"",IF(MOD(D588,7)=1,(D587/7)+1,""),""),"")</f>
        <v/>
      </c>
      <c r="D588" s="17" t="str">
        <f>IFERROR(IF(I587&gt;0,D587+1,""),"")</f>
        <v/>
      </c>
      <c r="E588" s="15" t="str">
        <f>IFERROR(IF(I587&gt;0,#REF!*ActivityFactor+IF(WeightGoal="Maintain",0,IF(WeightGoal="Decrease",-500,IF(WeightGoal="Increase",500))),""),"")</f>
        <v/>
      </c>
      <c r="F588" s="15" t="str">
        <f>IFERROR(#REF!*(ActivityFactor),"")</f>
        <v/>
      </c>
      <c r="G588" s="14" t="str">
        <f>IFERROR(IF(WeightGoal="Increase",E588-F588,F588-E588),"")</f>
        <v/>
      </c>
      <c r="H588" s="14" t="str">
        <f>IFERROR(H587-G588,"")</f>
        <v/>
      </c>
      <c r="I588" s="13" t="str">
        <f>IFERROR(IF(Standard,H588/CalsPerPound,H588/CalsPerPound/2.2),"")</f>
        <v/>
      </c>
      <c r="J588" s="12" t="str">
        <f>IFERROR(WeightToLoseGain-I588,"")</f>
        <v/>
      </c>
      <c r="K588" s="11" t="str">
        <f>IFERROR(IF(B587&lt;&gt;"",J588/(WeightToLoseGain),""),"")</f>
        <v/>
      </c>
      <c r="L588" s="16" t="str">
        <f>IFERROR(IF($D588&lt;&gt;"",L587-(G587/CalsPerPound),""),"")</f>
        <v/>
      </c>
    </row>
    <row r="589" spans="2:12" ht="30" hidden="1" customHeight="1" x14ac:dyDescent="0.35">
      <c r="B589" s="18">
        <f>IFERROR(IF(I588&gt;0,B588+1,""),"")</f>
        <v>45307</v>
      </c>
      <c r="C589" s="17" t="str">
        <f>IFERROR(IF(D589&lt;&gt;"",IF(MOD(D589,7)=1,(D588/7)+1,""),""),"")</f>
        <v/>
      </c>
      <c r="D589" s="17" t="str">
        <f>IFERROR(IF(I588&gt;0,D588+1,""),"")</f>
        <v/>
      </c>
      <c r="E589" s="15" t="str">
        <f>IFERROR(IF(I588&gt;0,#REF!*ActivityFactor+IF(WeightGoal="Maintain",0,IF(WeightGoal="Decrease",-500,IF(WeightGoal="Increase",500))),""),"")</f>
        <v/>
      </c>
      <c r="F589" s="15" t="str">
        <f>IFERROR(#REF!*(ActivityFactor),"")</f>
        <v/>
      </c>
      <c r="G589" s="14" t="str">
        <f>IFERROR(IF(WeightGoal="Increase",E589-F589,F589-E589),"")</f>
        <v/>
      </c>
      <c r="H589" s="14" t="str">
        <f>IFERROR(H588-G589,"")</f>
        <v/>
      </c>
      <c r="I589" s="13" t="str">
        <f>IFERROR(IF(Standard,H589/CalsPerPound,H589/CalsPerPound/2.2),"")</f>
        <v/>
      </c>
      <c r="J589" s="12" t="str">
        <f>IFERROR(WeightToLoseGain-I589,"")</f>
        <v/>
      </c>
      <c r="K589" s="11" t="str">
        <f>IFERROR(IF(B588&lt;&gt;"",J589/(WeightToLoseGain),""),"")</f>
        <v/>
      </c>
      <c r="L589" s="16" t="str">
        <f>IFERROR(IF($D589&lt;&gt;"",L588-(G588/CalsPerPound),""),"")</f>
        <v/>
      </c>
    </row>
    <row r="590" spans="2:12" ht="30" hidden="1" customHeight="1" x14ac:dyDescent="0.35">
      <c r="B590" s="18">
        <f>IFERROR(IF(I589&gt;0,B589+1,""),"")</f>
        <v>45308</v>
      </c>
      <c r="C590" s="17" t="str">
        <f>IFERROR(IF(D590&lt;&gt;"",IF(MOD(D590,7)=1,(D589/7)+1,""),""),"")</f>
        <v/>
      </c>
      <c r="D590" s="17" t="str">
        <f>IFERROR(IF(I589&gt;0,D589+1,""),"")</f>
        <v/>
      </c>
      <c r="E590" s="15" t="str">
        <f>IFERROR(IF(I589&gt;0,#REF!*ActivityFactor+IF(WeightGoal="Maintain",0,IF(WeightGoal="Decrease",-500,IF(WeightGoal="Increase",500))),""),"")</f>
        <v/>
      </c>
      <c r="F590" s="15" t="str">
        <f>IFERROR(#REF!*(ActivityFactor),"")</f>
        <v/>
      </c>
      <c r="G590" s="14" t="str">
        <f>IFERROR(IF(WeightGoal="Increase",E590-F590,F590-E590),"")</f>
        <v/>
      </c>
      <c r="H590" s="14" t="str">
        <f>IFERROR(H589-G590,"")</f>
        <v/>
      </c>
      <c r="I590" s="13" t="str">
        <f>IFERROR(IF(Standard,H590/CalsPerPound,H590/CalsPerPound/2.2),"")</f>
        <v/>
      </c>
      <c r="J590" s="12" t="str">
        <f>IFERROR(WeightToLoseGain-I590,"")</f>
        <v/>
      </c>
      <c r="K590" s="11" t="str">
        <f>IFERROR(IF(B589&lt;&gt;"",J590/(WeightToLoseGain),""),"")</f>
        <v/>
      </c>
      <c r="L590" s="16" t="str">
        <f>IFERROR(IF($D590&lt;&gt;"",L589-(G589/CalsPerPound),""),"")</f>
        <v/>
      </c>
    </row>
    <row r="591" spans="2:12" ht="30" hidden="1" customHeight="1" x14ac:dyDescent="0.35">
      <c r="B591" s="18">
        <f>IFERROR(IF(I590&gt;0,B590+1,""),"")</f>
        <v>45309</v>
      </c>
      <c r="C591" s="17" t="str">
        <f>IFERROR(IF(D591&lt;&gt;"",IF(MOD(D591,7)=1,(D590/7)+1,""),""),"")</f>
        <v/>
      </c>
      <c r="D591" s="17" t="str">
        <f>IFERROR(IF(I590&gt;0,D590+1,""),"")</f>
        <v/>
      </c>
      <c r="E591" s="15" t="str">
        <f>IFERROR(IF(I590&gt;0,#REF!*ActivityFactor+IF(WeightGoal="Maintain",0,IF(WeightGoal="Decrease",-500,IF(WeightGoal="Increase",500))),""),"")</f>
        <v/>
      </c>
      <c r="F591" s="15" t="str">
        <f>IFERROR(#REF!*(ActivityFactor),"")</f>
        <v/>
      </c>
      <c r="G591" s="14" t="str">
        <f>IFERROR(IF(WeightGoal="Increase",E591-F591,F591-E591),"")</f>
        <v/>
      </c>
      <c r="H591" s="14" t="str">
        <f>IFERROR(H590-G591,"")</f>
        <v/>
      </c>
      <c r="I591" s="13" t="str">
        <f>IFERROR(IF(Standard,H591/CalsPerPound,H591/CalsPerPound/2.2),"")</f>
        <v/>
      </c>
      <c r="J591" s="12" t="str">
        <f>IFERROR(WeightToLoseGain-I591,"")</f>
        <v/>
      </c>
      <c r="K591" s="11" t="str">
        <f>IFERROR(IF(B590&lt;&gt;"",J591/(WeightToLoseGain),""),"")</f>
        <v/>
      </c>
      <c r="L591" s="16" t="str">
        <f>IFERROR(IF($D591&lt;&gt;"",L590-(G590/CalsPerPound),""),"")</f>
        <v/>
      </c>
    </row>
    <row r="592" spans="2:12" ht="30" hidden="1" customHeight="1" x14ac:dyDescent="0.35">
      <c r="B592" s="18">
        <f>IFERROR(IF(I591&gt;0,B591+1,""),"")</f>
        <v>45310</v>
      </c>
      <c r="C592" s="17" t="str">
        <f>IFERROR(IF(D592&lt;&gt;"",IF(MOD(D592,7)=1,(D591/7)+1,""),""),"")</f>
        <v/>
      </c>
      <c r="D592" s="17" t="str">
        <f>IFERROR(IF(I591&gt;0,D591+1,""),"")</f>
        <v/>
      </c>
      <c r="E592" s="15" t="str">
        <f>IFERROR(IF(I591&gt;0,#REF!*ActivityFactor+IF(WeightGoal="Maintain",0,IF(WeightGoal="Decrease",-500,IF(WeightGoal="Increase",500))),""),"")</f>
        <v/>
      </c>
      <c r="F592" s="15" t="str">
        <f>IFERROR(#REF!*(ActivityFactor),"")</f>
        <v/>
      </c>
      <c r="G592" s="14" t="str">
        <f>IFERROR(IF(WeightGoal="Increase",E592-F592,F592-E592),"")</f>
        <v/>
      </c>
      <c r="H592" s="14" t="str">
        <f>IFERROR(H591-G592,"")</f>
        <v/>
      </c>
      <c r="I592" s="13" t="str">
        <f>IFERROR(IF(Standard,H592/CalsPerPound,H592/CalsPerPound/2.2),"")</f>
        <v/>
      </c>
      <c r="J592" s="12" t="str">
        <f>IFERROR(WeightToLoseGain-I592,"")</f>
        <v/>
      </c>
      <c r="K592" s="11" t="str">
        <f>IFERROR(IF(B591&lt;&gt;"",J592/(WeightToLoseGain),""),"")</f>
        <v/>
      </c>
      <c r="L592" s="16" t="str">
        <f>IFERROR(IF($D592&lt;&gt;"",L591-(G591/CalsPerPound),""),"")</f>
        <v/>
      </c>
    </row>
    <row r="593" spans="2:12" ht="30" hidden="1" customHeight="1" x14ac:dyDescent="0.35">
      <c r="B593" s="18">
        <f>IFERROR(IF(I592&gt;0,B592+1,""),"")</f>
        <v>45311</v>
      </c>
      <c r="C593" s="17" t="str">
        <f>IFERROR(IF(D593&lt;&gt;"",IF(MOD(D593,7)=1,(D592/7)+1,""),""),"")</f>
        <v/>
      </c>
      <c r="D593" s="17" t="str">
        <f>IFERROR(IF(I592&gt;0,D592+1,""),"")</f>
        <v/>
      </c>
      <c r="E593" s="15" t="str">
        <f>IFERROR(IF(I592&gt;0,#REF!*ActivityFactor+IF(WeightGoal="Maintain",0,IF(WeightGoal="Decrease",-500,IF(WeightGoal="Increase",500))),""),"")</f>
        <v/>
      </c>
      <c r="F593" s="15" t="str">
        <f>IFERROR(#REF!*(ActivityFactor),"")</f>
        <v/>
      </c>
      <c r="G593" s="14" t="str">
        <f>IFERROR(IF(WeightGoal="Increase",E593-F593,F593-E593),"")</f>
        <v/>
      </c>
      <c r="H593" s="14" t="str">
        <f>IFERROR(H592-G593,"")</f>
        <v/>
      </c>
      <c r="I593" s="13" t="str">
        <f>IFERROR(IF(Standard,H593/CalsPerPound,H593/CalsPerPound/2.2),"")</f>
        <v/>
      </c>
      <c r="J593" s="12" t="str">
        <f>IFERROR(WeightToLoseGain-I593,"")</f>
        <v/>
      </c>
      <c r="K593" s="11" t="str">
        <f>IFERROR(IF(B592&lt;&gt;"",J593/(WeightToLoseGain),""),"")</f>
        <v/>
      </c>
      <c r="L593" s="16" t="str">
        <f>IFERROR(IF($D593&lt;&gt;"",L592-(G592/CalsPerPound),""),"")</f>
        <v/>
      </c>
    </row>
    <row r="594" spans="2:12" ht="30" hidden="1" customHeight="1" x14ac:dyDescent="0.35">
      <c r="B594" s="18">
        <f>IFERROR(IF(I593&gt;0,B593+1,""),"")</f>
        <v>45312</v>
      </c>
      <c r="C594" s="17" t="str">
        <f>IFERROR(IF(D594&lt;&gt;"",IF(MOD(D594,7)=1,(D593/7)+1,""),""),"")</f>
        <v/>
      </c>
      <c r="D594" s="17" t="str">
        <f>IFERROR(IF(I593&gt;0,D593+1,""),"")</f>
        <v/>
      </c>
      <c r="E594" s="15" t="str">
        <f>IFERROR(IF(I593&gt;0,#REF!*ActivityFactor+IF(WeightGoal="Maintain",0,IF(WeightGoal="Decrease",-500,IF(WeightGoal="Increase",500))),""),"")</f>
        <v/>
      </c>
      <c r="F594" s="15" t="str">
        <f>IFERROR(#REF!*(ActivityFactor),"")</f>
        <v/>
      </c>
      <c r="G594" s="14" t="str">
        <f>IFERROR(IF(WeightGoal="Increase",E594-F594,F594-E594),"")</f>
        <v/>
      </c>
      <c r="H594" s="14" t="str">
        <f>IFERROR(H593-G594,"")</f>
        <v/>
      </c>
      <c r="I594" s="13" t="str">
        <f>IFERROR(IF(Standard,H594/CalsPerPound,H594/CalsPerPound/2.2),"")</f>
        <v/>
      </c>
      <c r="J594" s="12" t="str">
        <f>IFERROR(WeightToLoseGain-I594,"")</f>
        <v/>
      </c>
      <c r="K594" s="11" t="str">
        <f>IFERROR(IF(B593&lt;&gt;"",J594/(WeightToLoseGain),""),"")</f>
        <v/>
      </c>
      <c r="L594" s="16" t="str">
        <f>IFERROR(IF($D594&lt;&gt;"",L593-(G593/CalsPerPound),""),"")</f>
        <v/>
      </c>
    </row>
    <row r="595" spans="2:12" ht="30" hidden="1" customHeight="1" x14ac:dyDescent="0.35">
      <c r="B595" s="18">
        <f>IFERROR(IF(I594&gt;0,B594+1,""),"")</f>
        <v>45313</v>
      </c>
      <c r="C595" s="17" t="str">
        <f>IFERROR(IF(D595&lt;&gt;"",IF(MOD(D595,7)=1,(D594/7)+1,""),""),"")</f>
        <v/>
      </c>
      <c r="D595" s="17" t="str">
        <f>IFERROR(IF(I594&gt;0,D594+1,""),"")</f>
        <v/>
      </c>
      <c r="E595" s="15" t="str">
        <f>IFERROR(IF(I594&gt;0,#REF!*ActivityFactor+IF(WeightGoal="Maintain",0,IF(WeightGoal="Decrease",-500,IF(WeightGoal="Increase",500))),""),"")</f>
        <v/>
      </c>
      <c r="F595" s="15" t="str">
        <f>IFERROR(#REF!*(ActivityFactor),"")</f>
        <v/>
      </c>
      <c r="G595" s="14" t="str">
        <f>IFERROR(IF(WeightGoal="Increase",E595-F595,F595-E595),"")</f>
        <v/>
      </c>
      <c r="H595" s="14" t="str">
        <f>IFERROR(H594-G595,"")</f>
        <v/>
      </c>
      <c r="I595" s="13" t="str">
        <f>IFERROR(IF(Standard,H595/CalsPerPound,H595/CalsPerPound/2.2),"")</f>
        <v/>
      </c>
      <c r="J595" s="12" t="str">
        <f>IFERROR(WeightToLoseGain-I595,"")</f>
        <v/>
      </c>
      <c r="K595" s="11" t="str">
        <f>IFERROR(IF(B594&lt;&gt;"",J595/(WeightToLoseGain),""),"")</f>
        <v/>
      </c>
      <c r="L595" s="16" t="str">
        <f>IFERROR(IF($D595&lt;&gt;"",L594-(G594/CalsPerPound),""),"")</f>
        <v/>
      </c>
    </row>
    <row r="596" spans="2:12" ht="30" hidden="1" customHeight="1" x14ac:dyDescent="0.35">
      <c r="B596" s="18">
        <f>IFERROR(IF(I595&gt;0,B595+1,""),"")</f>
        <v>45314</v>
      </c>
      <c r="C596" s="17" t="str">
        <f>IFERROR(IF(D596&lt;&gt;"",IF(MOD(D596,7)=1,(D595/7)+1,""),""),"")</f>
        <v/>
      </c>
      <c r="D596" s="17" t="str">
        <f>IFERROR(IF(I595&gt;0,D595+1,""),"")</f>
        <v/>
      </c>
      <c r="E596" s="15" t="str">
        <f>IFERROR(IF(I595&gt;0,#REF!*ActivityFactor+IF(WeightGoal="Maintain",0,IF(WeightGoal="Decrease",-500,IF(WeightGoal="Increase",500))),""),"")</f>
        <v/>
      </c>
      <c r="F596" s="15" t="str">
        <f>IFERROR(#REF!*(ActivityFactor),"")</f>
        <v/>
      </c>
      <c r="G596" s="14" t="str">
        <f>IFERROR(IF(WeightGoal="Increase",E596-F596,F596-E596),"")</f>
        <v/>
      </c>
      <c r="H596" s="14" t="str">
        <f>IFERROR(H595-G596,"")</f>
        <v/>
      </c>
      <c r="I596" s="13" t="str">
        <f>IFERROR(IF(Standard,H596/CalsPerPound,H596/CalsPerPound/2.2),"")</f>
        <v/>
      </c>
      <c r="J596" s="12" t="str">
        <f>IFERROR(WeightToLoseGain-I596,"")</f>
        <v/>
      </c>
      <c r="K596" s="11" t="str">
        <f>IFERROR(IF(B595&lt;&gt;"",J596/(WeightToLoseGain),""),"")</f>
        <v/>
      </c>
      <c r="L596" s="16" t="str">
        <f>IFERROR(IF($D596&lt;&gt;"",L595-(G595/CalsPerPound),""),"")</f>
        <v/>
      </c>
    </row>
    <row r="597" spans="2:12" ht="30" hidden="1" customHeight="1" x14ac:dyDescent="0.35">
      <c r="B597" s="18">
        <f>IFERROR(IF(I596&gt;0,B596+1,""),"")</f>
        <v>45315</v>
      </c>
      <c r="C597" s="17" t="str">
        <f>IFERROR(IF(D597&lt;&gt;"",IF(MOD(D597,7)=1,(D596/7)+1,""),""),"")</f>
        <v/>
      </c>
      <c r="D597" s="17" t="str">
        <f>IFERROR(IF(I596&gt;0,D596+1,""),"")</f>
        <v/>
      </c>
      <c r="E597" s="15" t="str">
        <f>IFERROR(IF(I596&gt;0,#REF!*ActivityFactor+IF(WeightGoal="Maintain",0,IF(WeightGoal="Decrease",-500,IF(WeightGoal="Increase",500))),""),"")</f>
        <v/>
      </c>
      <c r="F597" s="15" t="str">
        <f>IFERROR(#REF!*(ActivityFactor),"")</f>
        <v/>
      </c>
      <c r="G597" s="14" t="str">
        <f>IFERROR(IF(WeightGoal="Increase",E597-F597,F597-E597),"")</f>
        <v/>
      </c>
      <c r="H597" s="14" t="str">
        <f>IFERROR(H596-G597,"")</f>
        <v/>
      </c>
      <c r="I597" s="13" t="str">
        <f>IFERROR(IF(Standard,H597/CalsPerPound,H597/CalsPerPound/2.2),"")</f>
        <v/>
      </c>
      <c r="J597" s="12" t="str">
        <f>IFERROR(WeightToLoseGain-I597,"")</f>
        <v/>
      </c>
      <c r="K597" s="11" t="str">
        <f>IFERROR(IF(B596&lt;&gt;"",J597/(WeightToLoseGain),""),"")</f>
        <v/>
      </c>
      <c r="L597" s="16" t="str">
        <f>IFERROR(IF($D597&lt;&gt;"",L596-(G596/CalsPerPound),""),"")</f>
        <v/>
      </c>
    </row>
    <row r="598" spans="2:12" ht="30" hidden="1" customHeight="1" x14ac:dyDescent="0.35">
      <c r="B598" s="18">
        <f>IFERROR(IF(I597&gt;0,B597+1,""),"")</f>
        <v>45316</v>
      </c>
      <c r="C598" s="17" t="str">
        <f>IFERROR(IF(D598&lt;&gt;"",IF(MOD(D598,7)=1,(D597/7)+1,""),""),"")</f>
        <v/>
      </c>
      <c r="D598" s="17" t="str">
        <f>IFERROR(IF(I597&gt;0,D597+1,""),"")</f>
        <v/>
      </c>
      <c r="E598" s="15" t="str">
        <f>IFERROR(IF(I597&gt;0,#REF!*ActivityFactor+IF(WeightGoal="Maintain",0,IF(WeightGoal="Decrease",-500,IF(WeightGoal="Increase",500))),""),"")</f>
        <v/>
      </c>
      <c r="F598" s="15" t="str">
        <f>IFERROR(#REF!*(ActivityFactor),"")</f>
        <v/>
      </c>
      <c r="G598" s="14" t="str">
        <f>IFERROR(IF(WeightGoal="Increase",E598-F598,F598-E598),"")</f>
        <v/>
      </c>
      <c r="H598" s="14" t="str">
        <f>IFERROR(H597-G598,"")</f>
        <v/>
      </c>
      <c r="I598" s="13" t="str">
        <f>IFERROR(IF(Standard,H598/CalsPerPound,H598/CalsPerPound/2.2),"")</f>
        <v/>
      </c>
      <c r="J598" s="12" t="str">
        <f>IFERROR(WeightToLoseGain-I598,"")</f>
        <v/>
      </c>
      <c r="K598" s="11" t="str">
        <f>IFERROR(IF(B597&lt;&gt;"",J598/(WeightToLoseGain),""),"")</f>
        <v/>
      </c>
      <c r="L598" s="16" t="str">
        <f>IFERROR(IF($D598&lt;&gt;"",L597-(G597/CalsPerPound),""),"")</f>
        <v/>
      </c>
    </row>
    <row r="599" spans="2:12" ht="30" hidden="1" customHeight="1" x14ac:dyDescent="0.35">
      <c r="B599" s="18">
        <f>IFERROR(IF(I598&gt;0,B598+1,""),"")</f>
        <v>45317</v>
      </c>
      <c r="C599" s="17" t="str">
        <f>IFERROR(IF(D599&lt;&gt;"",IF(MOD(D599,7)=1,(D598/7)+1,""),""),"")</f>
        <v/>
      </c>
      <c r="D599" s="17" t="str">
        <f>IFERROR(IF(I598&gt;0,D598+1,""),"")</f>
        <v/>
      </c>
      <c r="E599" s="15" t="str">
        <f>IFERROR(IF(I598&gt;0,#REF!*ActivityFactor+IF(WeightGoal="Maintain",0,IF(WeightGoal="Decrease",-500,IF(WeightGoal="Increase",500))),""),"")</f>
        <v/>
      </c>
      <c r="F599" s="15" t="str">
        <f>IFERROR(#REF!*(ActivityFactor),"")</f>
        <v/>
      </c>
      <c r="G599" s="14" t="str">
        <f>IFERROR(IF(WeightGoal="Increase",E599-F599,F599-E599),"")</f>
        <v/>
      </c>
      <c r="H599" s="14" t="str">
        <f>IFERROR(H598-G599,"")</f>
        <v/>
      </c>
      <c r="I599" s="13" t="str">
        <f>IFERROR(IF(Standard,H599/CalsPerPound,H599/CalsPerPound/2.2),"")</f>
        <v/>
      </c>
      <c r="J599" s="12" t="str">
        <f>IFERROR(WeightToLoseGain-I599,"")</f>
        <v/>
      </c>
      <c r="K599" s="11" t="str">
        <f>IFERROR(IF(B598&lt;&gt;"",J599/(WeightToLoseGain),""),"")</f>
        <v/>
      </c>
      <c r="L599" s="16" t="str">
        <f>IFERROR(IF($D599&lt;&gt;"",L598-(G598/CalsPerPound),""),"")</f>
        <v/>
      </c>
    </row>
    <row r="600" spans="2:12" ht="30" hidden="1" customHeight="1" x14ac:dyDescent="0.35">
      <c r="B600" s="18">
        <f>IFERROR(IF(I599&gt;0,B599+1,""),"")</f>
        <v>45318</v>
      </c>
      <c r="C600" s="17" t="str">
        <f>IFERROR(IF(D600&lt;&gt;"",IF(MOD(D600,7)=1,(D599/7)+1,""),""),"")</f>
        <v/>
      </c>
      <c r="D600" s="17" t="str">
        <f>IFERROR(IF(I599&gt;0,D599+1,""),"")</f>
        <v/>
      </c>
      <c r="E600" s="15" t="str">
        <f>IFERROR(IF(I599&gt;0,#REF!*ActivityFactor+IF(WeightGoal="Maintain",0,IF(WeightGoal="Decrease",-500,IF(WeightGoal="Increase",500))),""),"")</f>
        <v/>
      </c>
      <c r="F600" s="15" t="str">
        <f>IFERROR(#REF!*(ActivityFactor),"")</f>
        <v/>
      </c>
      <c r="G600" s="14" t="str">
        <f>IFERROR(IF(WeightGoal="Increase",E600-F600,F600-E600),"")</f>
        <v/>
      </c>
      <c r="H600" s="14" t="str">
        <f>IFERROR(H599-G600,"")</f>
        <v/>
      </c>
      <c r="I600" s="13" t="str">
        <f>IFERROR(IF(Standard,H600/CalsPerPound,H600/CalsPerPound/2.2),"")</f>
        <v/>
      </c>
      <c r="J600" s="12" t="str">
        <f>IFERROR(WeightToLoseGain-I600,"")</f>
        <v/>
      </c>
      <c r="K600" s="11" t="str">
        <f>IFERROR(IF(B599&lt;&gt;"",J600/(WeightToLoseGain),""),"")</f>
        <v/>
      </c>
      <c r="L600" s="16" t="str">
        <f>IFERROR(IF($D600&lt;&gt;"",L599-(G599/CalsPerPound),""),"")</f>
        <v/>
      </c>
    </row>
    <row r="601" spans="2:12" ht="30" hidden="1" customHeight="1" x14ac:dyDescent="0.35">
      <c r="B601" s="18">
        <f>IFERROR(IF(I600&gt;0,B600+1,""),"")</f>
        <v>45319</v>
      </c>
      <c r="C601" s="17" t="str">
        <f>IFERROR(IF(D601&lt;&gt;"",IF(MOD(D601,7)=1,(D600/7)+1,""),""),"")</f>
        <v/>
      </c>
      <c r="D601" s="17" t="str">
        <f>IFERROR(IF(I600&gt;0,D600+1,""),"")</f>
        <v/>
      </c>
      <c r="E601" s="15" t="str">
        <f>IFERROR(IF(I600&gt;0,#REF!*ActivityFactor+IF(WeightGoal="Maintain",0,IF(WeightGoal="Decrease",-500,IF(WeightGoal="Increase",500))),""),"")</f>
        <v/>
      </c>
      <c r="F601" s="15" t="str">
        <f>IFERROR(#REF!*(ActivityFactor),"")</f>
        <v/>
      </c>
      <c r="G601" s="14" t="str">
        <f>IFERROR(IF(WeightGoal="Increase",E601-F601,F601-E601),"")</f>
        <v/>
      </c>
      <c r="H601" s="14" t="str">
        <f>IFERROR(H600-G601,"")</f>
        <v/>
      </c>
      <c r="I601" s="13" t="str">
        <f>IFERROR(IF(Standard,H601/CalsPerPound,H601/CalsPerPound/2.2),"")</f>
        <v/>
      </c>
      <c r="J601" s="12" t="str">
        <f>IFERROR(WeightToLoseGain-I601,"")</f>
        <v/>
      </c>
      <c r="K601" s="11" t="str">
        <f>IFERROR(IF(B600&lt;&gt;"",J601/(WeightToLoseGain),""),"")</f>
        <v/>
      </c>
      <c r="L601" s="16" t="str">
        <f>IFERROR(IF($D601&lt;&gt;"",L600-(G600/CalsPerPound),""),"")</f>
        <v/>
      </c>
    </row>
    <row r="602" spans="2:12" ht="30" hidden="1" customHeight="1" x14ac:dyDescent="0.35">
      <c r="B602" s="18">
        <f>IFERROR(IF(I601&gt;0,B601+1,""),"")</f>
        <v>45320</v>
      </c>
      <c r="C602" s="17" t="str">
        <f>IFERROR(IF(D602&lt;&gt;"",IF(MOD(D602,7)=1,(D601/7)+1,""),""),"")</f>
        <v/>
      </c>
      <c r="D602" s="17" t="str">
        <f>IFERROR(IF(I601&gt;0,D601+1,""),"")</f>
        <v/>
      </c>
      <c r="E602" s="15" t="str">
        <f>IFERROR(IF(I601&gt;0,#REF!*ActivityFactor+IF(WeightGoal="Maintain",0,IF(WeightGoal="Decrease",-500,IF(WeightGoal="Increase",500))),""),"")</f>
        <v/>
      </c>
      <c r="F602" s="15" t="str">
        <f>IFERROR(#REF!*(ActivityFactor),"")</f>
        <v/>
      </c>
      <c r="G602" s="14" t="str">
        <f>IFERROR(IF(WeightGoal="Increase",E602-F602,F602-E602),"")</f>
        <v/>
      </c>
      <c r="H602" s="14" t="str">
        <f>IFERROR(H601-G602,"")</f>
        <v/>
      </c>
      <c r="I602" s="13" t="str">
        <f>IFERROR(IF(Standard,H602/CalsPerPound,H602/CalsPerPound/2.2),"")</f>
        <v/>
      </c>
      <c r="J602" s="12" t="str">
        <f>IFERROR(WeightToLoseGain-I602,"")</f>
        <v/>
      </c>
      <c r="K602" s="11" t="str">
        <f>IFERROR(IF(B601&lt;&gt;"",J602/(WeightToLoseGain),""),"")</f>
        <v/>
      </c>
      <c r="L602" s="16" t="str">
        <f>IFERROR(IF($D602&lt;&gt;"",L601-(G601/CalsPerPound),""),"")</f>
        <v/>
      </c>
    </row>
    <row r="603" spans="2:12" ht="30" hidden="1" customHeight="1" x14ac:dyDescent="0.35">
      <c r="B603" s="18">
        <f>IFERROR(IF(I602&gt;0,B602+1,""),"")</f>
        <v>45321</v>
      </c>
      <c r="C603" s="17" t="str">
        <f>IFERROR(IF(D603&lt;&gt;"",IF(MOD(D603,7)=1,(D602/7)+1,""),""),"")</f>
        <v/>
      </c>
      <c r="D603" s="17" t="str">
        <f>IFERROR(IF(I602&gt;0,D602+1,""),"")</f>
        <v/>
      </c>
      <c r="E603" s="15" t="str">
        <f>IFERROR(IF(I602&gt;0,#REF!*ActivityFactor+IF(WeightGoal="Maintain",0,IF(WeightGoal="Decrease",-500,IF(WeightGoal="Increase",500))),""),"")</f>
        <v/>
      </c>
      <c r="F603" s="15" t="str">
        <f>IFERROR(#REF!*(ActivityFactor),"")</f>
        <v/>
      </c>
      <c r="G603" s="14" t="str">
        <f>IFERROR(IF(WeightGoal="Increase",E603-F603,F603-E603),"")</f>
        <v/>
      </c>
      <c r="H603" s="14" t="str">
        <f>IFERROR(H602-G603,"")</f>
        <v/>
      </c>
      <c r="I603" s="13" t="str">
        <f>IFERROR(IF(Standard,H603/CalsPerPound,H603/CalsPerPound/2.2),"")</f>
        <v/>
      </c>
      <c r="J603" s="12" t="str">
        <f>IFERROR(WeightToLoseGain-I603,"")</f>
        <v/>
      </c>
      <c r="K603" s="11" t="str">
        <f>IFERROR(IF(B602&lt;&gt;"",J603/(WeightToLoseGain),""),"")</f>
        <v/>
      </c>
      <c r="L603" s="16" t="str">
        <f>IFERROR(IF($D603&lt;&gt;"",L602-(G602/CalsPerPound),""),"")</f>
        <v/>
      </c>
    </row>
    <row r="604" spans="2:12" ht="30" hidden="1" customHeight="1" x14ac:dyDescent="0.35">
      <c r="B604" s="18">
        <f>IFERROR(IF(I603&gt;0,B603+1,""),"")</f>
        <v>45322</v>
      </c>
      <c r="C604" s="17" t="str">
        <f>IFERROR(IF(D604&lt;&gt;"",IF(MOD(D604,7)=1,(D603/7)+1,""),""),"")</f>
        <v/>
      </c>
      <c r="D604" s="17" t="str">
        <f>IFERROR(IF(I603&gt;0,D603+1,""),"")</f>
        <v/>
      </c>
      <c r="E604" s="15" t="str">
        <f>IFERROR(IF(I603&gt;0,#REF!*ActivityFactor+IF(WeightGoal="Maintain",0,IF(WeightGoal="Decrease",-500,IF(WeightGoal="Increase",500))),""),"")</f>
        <v/>
      </c>
      <c r="F604" s="15" t="str">
        <f>IFERROR(#REF!*(ActivityFactor),"")</f>
        <v/>
      </c>
      <c r="G604" s="14" t="str">
        <f>IFERROR(IF(WeightGoal="Increase",E604-F604,F604-E604),"")</f>
        <v/>
      </c>
      <c r="H604" s="14" t="str">
        <f>IFERROR(H603-G604,"")</f>
        <v/>
      </c>
      <c r="I604" s="13" t="str">
        <f>IFERROR(IF(Standard,H604/CalsPerPound,H604/CalsPerPound/2.2),"")</f>
        <v/>
      </c>
      <c r="J604" s="12" t="str">
        <f>IFERROR(WeightToLoseGain-I604,"")</f>
        <v/>
      </c>
      <c r="K604" s="11" t="str">
        <f>IFERROR(IF(B603&lt;&gt;"",J604/(WeightToLoseGain),""),"")</f>
        <v/>
      </c>
      <c r="L604" s="16" t="str">
        <f>IFERROR(IF($D604&lt;&gt;"",L603-(G603/CalsPerPound),""),"")</f>
        <v/>
      </c>
    </row>
    <row r="605" spans="2:12" ht="30" hidden="1" customHeight="1" x14ac:dyDescent="0.35">
      <c r="B605" s="18">
        <f>IFERROR(IF(I604&gt;0,B604+1,""),"")</f>
        <v>45323</v>
      </c>
      <c r="C605" s="17" t="str">
        <f>IFERROR(IF(D605&lt;&gt;"",IF(MOD(D605,7)=1,(D604/7)+1,""),""),"")</f>
        <v/>
      </c>
      <c r="D605" s="17" t="str">
        <f>IFERROR(IF(I604&gt;0,D604+1,""),"")</f>
        <v/>
      </c>
      <c r="E605" s="15" t="str">
        <f>IFERROR(IF(I604&gt;0,#REF!*ActivityFactor+IF(WeightGoal="Maintain",0,IF(WeightGoal="Decrease",-500,IF(WeightGoal="Increase",500))),""),"")</f>
        <v/>
      </c>
      <c r="F605" s="15" t="str">
        <f>IFERROR(#REF!*(ActivityFactor),"")</f>
        <v/>
      </c>
      <c r="G605" s="14" t="str">
        <f>IFERROR(IF(WeightGoal="Increase",E605-F605,F605-E605),"")</f>
        <v/>
      </c>
      <c r="H605" s="14" t="str">
        <f>IFERROR(H604-G605,"")</f>
        <v/>
      </c>
      <c r="I605" s="13" t="str">
        <f>IFERROR(IF(Standard,H605/CalsPerPound,H605/CalsPerPound/2.2),"")</f>
        <v/>
      </c>
      <c r="J605" s="12" t="str">
        <f>IFERROR(WeightToLoseGain-I605,"")</f>
        <v/>
      </c>
      <c r="K605" s="11" t="str">
        <f>IFERROR(IF(B604&lt;&gt;"",J605/(WeightToLoseGain),""),"")</f>
        <v/>
      </c>
      <c r="L605" s="16" t="str">
        <f>IFERROR(IF($D605&lt;&gt;"",L604-(G604/CalsPerPound),""),"")</f>
        <v/>
      </c>
    </row>
    <row r="606" spans="2:12" ht="30" hidden="1" customHeight="1" x14ac:dyDescent="0.35">
      <c r="B606" s="18">
        <f>IFERROR(IF(I605&gt;0,B605+1,""),"")</f>
        <v>45324</v>
      </c>
      <c r="C606" s="17" t="str">
        <f>IFERROR(IF(D606&lt;&gt;"",IF(MOD(D606,7)=1,(D605/7)+1,""),""),"")</f>
        <v/>
      </c>
      <c r="D606" s="17" t="str">
        <f>IFERROR(IF(I605&gt;0,D605+1,""),"")</f>
        <v/>
      </c>
      <c r="E606" s="15" t="str">
        <f>IFERROR(IF(I605&gt;0,#REF!*ActivityFactor+IF(WeightGoal="Maintain",0,IF(WeightGoal="Decrease",-500,IF(WeightGoal="Increase",500))),""),"")</f>
        <v/>
      </c>
      <c r="F606" s="15" t="str">
        <f>IFERROR(#REF!*(ActivityFactor),"")</f>
        <v/>
      </c>
      <c r="G606" s="14" t="str">
        <f>IFERROR(IF(WeightGoal="Increase",E606-F606,F606-E606),"")</f>
        <v/>
      </c>
      <c r="H606" s="14" t="str">
        <f>IFERROR(H605-G606,"")</f>
        <v/>
      </c>
      <c r="I606" s="13" t="str">
        <f>IFERROR(IF(Standard,H606/CalsPerPound,H606/CalsPerPound/2.2),"")</f>
        <v/>
      </c>
      <c r="J606" s="12" t="str">
        <f>IFERROR(WeightToLoseGain-I606,"")</f>
        <v/>
      </c>
      <c r="K606" s="11" t="str">
        <f>IFERROR(IF(B605&lt;&gt;"",J606/(WeightToLoseGain),""),"")</f>
        <v/>
      </c>
      <c r="L606" s="16" t="str">
        <f>IFERROR(IF($D606&lt;&gt;"",L605-(G605/CalsPerPound),""),"")</f>
        <v/>
      </c>
    </row>
    <row r="607" spans="2:12" ht="30" hidden="1" customHeight="1" x14ac:dyDescent="0.35">
      <c r="B607" s="18">
        <f>IFERROR(IF(I606&gt;0,B606+1,""),"")</f>
        <v>45325</v>
      </c>
      <c r="C607" s="17" t="str">
        <f>IFERROR(IF(D607&lt;&gt;"",IF(MOD(D607,7)=1,(D606/7)+1,""),""),"")</f>
        <v/>
      </c>
      <c r="D607" s="17" t="str">
        <f>IFERROR(IF(I606&gt;0,D606+1,""),"")</f>
        <v/>
      </c>
      <c r="E607" s="15" t="str">
        <f>IFERROR(IF(I606&gt;0,#REF!*ActivityFactor+IF(WeightGoal="Maintain",0,IF(WeightGoal="Decrease",-500,IF(WeightGoal="Increase",500))),""),"")</f>
        <v/>
      </c>
      <c r="F607" s="15" t="str">
        <f>IFERROR(#REF!*(ActivityFactor),"")</f>
        <v/>
      </c>
      <c r="G607" s="14" t="str">
        <f>IFERROR(IF(WeightGoal="Increase",E607-F607,F607-E607),"")</f>
        <v/>
      </c>
      <c r="H607" s="14" t="str">
        <f>IFERROR(H606-G607,"")</f>
        <v/>
      </c>
      <c r="I607" s="13" t="str">
        <f>IFERROR(IF(Standard,H607/CalsPerPound,H607/CalsPerPound/2.2),"")</f>
        <v/>
      </c>
      <c r="J607" s="12" t="str">
        <f>IFERROR(WeightToLoseGain-I607,"")</f>
        <v/>
      </c>
      <c r="K607" s="11" t="str">
        <f>IFERROR(IF(B606&lt;&gt;"",J607/(WeightToLoseGain),""),"")</f>
        <v/>
      </c>
      <c r="L607" s="16" t="str">
        <f>IFERROR(IF($D607&lt;&gt;"",L606-(G606/CalsPerPound),""),"")</f>
        <v/>
      </c>
    </row>
    <row r="608" spans="2:12" ht="30" hidden="1" customHeight="1" x14ac:dyDescent="0.35">
      <c r="B608" s="18">
        <f>IFERROR(IF(I607&gt;0,B607+1,""),"")</f>
        <v>45326</v>
      </c>
      <c r="C608" s="17" t="str">
        <f>IFERROR(IF(D608&lt;&gt;"",IF(MOD(D608,7)=1,(D607/7)+1,""),""),"")</f>
        <v/>
      </c>
      <c r="D608" s="17" t="str">
        <f>IFERROR(IF(I607&gt;0,D607+1,""),"")</f>
        <v/>
      </c>
      <c r="E608" s="15" t="str">
        <f>IFERROR(IF(I607&gt;0,#REF!*ActivityFactor+IF(WeightGoal="Maintain",0,IF(WeightGoal="Decrease",-500,IF(WeightGoal="Increase",500))),""),"")</f>
        <v/>
      </c>
      <c r="F608" s="15" t="str">
        <f>IFERROR(#REF!*(ActivityFactor),"")</f>
        <v/>
      </c>
      <c r="G608" s="14" t="str">
        <f>IFERROR(IF(WeightGoal="Increase",E608-F608,F608-E608),"")</f>
        <v/>
      </c>
      <c r="H608" s="14" t="str">
        <f>IFERROR(H607-G608,"")</f>
        <v/>
      </c>
      <c r="I608" s="13" t="str">
        <f>IFERROR(IF(Standard,H608/CalsPerPound,H608/CalsPerPound/2.2),"")</f>
        <v/>
      </c>
      <c r="J608" s="12" t="str">
        <f>IFERROR(WeightToLoseGain-I608,"")</f>
        <v/>
      </c>
      <c r="K608" s="11" t="str">
        <f>IFERROR(IF(B607&lt;&gt;"",J608/(WeightToLoseGain),""),"")</f>
        <v/>
      </c>
      <c r="L608" s="16" t="str">
        <f>IFERROR(IF($D608&lt;&gt;"",L607-(G607/CalsPerPound),""),"")</f>
        <v/>
      </c>
    </row>
    <row r="609" spans="2:12" ht="30" hidden="1" customHeight="1" x14ac:dyDescent="0.35">
      <c r="B609" s="18">
        <f>IFERROR(IF(I608&gt;0,B608+1,""),"")</f>
        <v>45327</v>
      </c>
      <c r="C609" s="17" t="str">
        <f>IFERROR(IF(D609&lt;&gt;"",IF(MOD(D609,7)=1,(D608/7)+1,""),""),"")</f>
        <v/>
      </c>
      <c r="D609" s="17" t="str">
        <f>IFERROR(IF(I608&gt;0,D608+1,""),"")</f>
        <v/>
      </c>
      <c r="E609" s="15" t="str">
        <f>IFERROR(IF(I608&gt;0,#REF!*ActivityFactor+IF(WeightGoal="Maintain",0,IF(WeightGoal="Decrease",-500,IF(WeightGoal="Increase",500))),""),"")</f>
        <v/>
      </c>
      <c r="F609" s="15" t="str">
        <f>IFERROR(#REF!*(ActivityFactor),"")</f>
        <v/>
      </c>
      <c r="G609" s="14" t="str">
        <f>IFERROR(IF(WeightGoal="Increase",E609-F609,F609-E609),"")</f>
        <v/>
      </c>
      <c r="H609" s="14" t="str">
        <f>IFERROR(H608-G609,"")</f>
        <v/>
      </c>
      <c r="I609" s="13" t="str">
        <f>IFERROR(IF(Standard,H609/CalsPerPound,H609/CalsPerPound/2.2),"")</f>
        <v/>
      </c>
      <c r="J609" s="12" t="str">
        <f>IFERROR(WeightToLoseGain-I609,"")</f>
        <v/>
      </c>
      <c r="K609" s="11" t="str">
        <f>IFERROR(IF(B608&lt;&gt;"",J609/(WeightToLoseGain),""),"")</f>
        <v/>
      </c>
      <c r="L609" s="16" t="str">
        <f>IFERROR(IF($D609&lt;&gt;"",L608-(G608/CalsPerPound),""),"")</f>
        <v/>
      </c>
    </row>
    <row r="610" spans="2:12" ht="30" hidden="1" customHeight="1" x14ac:dyDescent="0.35">
      <c r="B610" s="18">
        <f>IFERROR(IF(I609&gt;0,B609+1,""),"")</f>
        <v>45328</v>
      </c>
      <c r="C610" s="17" t="str">
        <f>IFERROR(IF(D610&lt;&gt;"",IF(MOD(D610,7)=1,(D609/7)+1,""),""),"")</f>
        <v/>
      </c>
      <c r="D610" s="17" t="str">
        <f>IFERROR(IF(I609&gt;0,D609+1,""),"")</f>
        <v/>
      </c>
      <c r="E610" s="15" t="str">
        <f>IFERROR(IF(I609&gt;0,#REF!*ActivityFactor+IF(WeightGoal="Maintain",0,IF(WeightGoal="Decrease",-500,IF(WeightGoal="Increase",500))),""),"")</f>
        <v/>
      </c>
      <c r="F610" s="15" t="str">
        <f>IFERROR(#REF!*(ActivityFactor),"")</f>
        <v/>
      </c>
      <c r="G610" s="14" t="str">
        <f>IFERROR(IF(WeightGoal="Increase",E610-F610,F610-E610),"")</f>
        <v/>
      </c>
      <c r="H610" s="14" t="str">
        <f>IFERROR(H609-G610,"")</f>
        <v/>
      </c>
      <c r="I610" s="13" t="str">
        <f>IFERROR(IF(Standard,H610/CalsPerPound,H610/CalsPerPound/2.2),"")</f>
        <v/>
      </c>
      <c r="J610" s="12" t="str">
        <f>IFERROR(WeightToLoseGain-I610,"")</f>
        <v/>
      </c>
      <c r="K610" s="11" t="str">
        <f>IFERROR(IF(B609&lt;&gt;"",J610/(WeightToLoseGain),""),"")</f>
        <v/>
      </c>
      <c r="L610" s="16" t="str">
        <f>IFERROR(IF($D610&lt;&gt;"",L609-(G609/CalsPerPound),""),"")</f>
        <v/>
      </c>
    </row>
    <row r="611" spans="2:12" ht="30" hidden="1" customHeight="1" x14ac:dyDescent="0.35">
      <c r="B611" s="18">
        <f>IFERROR(IF(I610&gt;0,B610+1,""),"")</f>
        <v>45329</v>
      </c>
      <c r="C611" s="17" t="str">
        <f>IFERROR(IF(D611&lt;&gt;"",IF(MOD(D611,7)=1,(D610/7)+1,""),""),"")</f>
        <v/>
      </c>
      <c r="D611" s="17" t="str">
        <f>IFERROR(IF(I610&gt;0,D610+1,""),"")</f>
        <v/>
      </c>
      <c r="E611" s="15" t="str">
        <f>IFERROR(IF(I610&gt;0,#REF!*ActivityFactor+IF(WeightGoal="Maintain",0,IF(WeightGoal="Decrease",-500,IF(WeightGoal="Increase",500))),""),"")</f>
        <v/>
      </c>
      <c r="F611" s="15" t="str">
        <f>IFERROR(#REF!*(ActivityFactor),"")</f>
        <v/>
      </c>
      <c r="G611" s="14" t="str">
        <f>IFERROR(IF(WeightGoal="Increase",E611-F611,F611-E611),"")</f>
        <v/>
      </c>
      <c r="H611" s="14" t="str">
        <f>IFERROR(H610-G611,"")</f>
        <v/>
      </c>
      <c r="I611" s="13" t="str">
        <f>IFERROR(IF(Standard,H611/CalsPerPound,H611/CalsPerPound/2.2),"")</f>
        <v/>
      </c>
      <c r="J611" s="12" t="str">
        <f>IFERROR(WeightToLoseGain-I611,"")</f>
        <v/>
      </c>
      <c r="K611" s="11" t="str">
        <f>IFERROR(IF(B610&lt;&gt;"",J611/(WeightToLoseGain),""),"")</f>
        <v/>
      </c>
      <c r="L611" s="16" t="str">
        <f>IFERROR(IF($D611&lt;&gt;"",L610-(G610/CalsPerPound),""),"")</f>
        <v/>
      </c>
    </row>
    <row r="612" spans="2:12" ht="30" hidden="1" customHeight="1" x14ac:dyDescent="0.35">
      <c r="B612" s="18">
        <f>IFERROR(IF(I611&gt;0,B611+1,""),"")</f>
        <v>45330</v>
      </c>
      <c r="C612" s="17" t="str">
        <f>IFERROR(IF(D612&lt;&gt;"",IF(MOD(D612,7)=1,(D611/7)+1,""),""),"")</f>
        <v/>
      </c>
      <c r="D612" s="17" t="str">
        <f>IFERROR(IF(I611&gt;0,D611+1,""),"")</f>
        <v/>
      </c>
      <c r="E612" s="15" t="str">
        <f>IFERROR(IF(I611&gt;0,#REF!*ActivityFactor+IF(WeightGoal="Maintain",0,IF(WeightGoal="Decrease",-500,IF(WeightGoal="Increase",500))),""),"")</f>
        <v/>
      </c>
      <c r="F612" s="15" t="str">
        <f>IFERROR(#REF!*(ActivityFactor),"")</f>
        <v/>
      </c>
      <c r="G612" s="14" t="str">
        <f>IFERROR(IF(WeightGoal="Increase",E612-F612,F612-E612),"")</f>
        <v/>
      </c>
      <c r="H612" s="14" t="str">
        <f>IFERROR(H611-G612,"")</f>
        <v/>
      </c>
      <c r="I612" s="13" t="str">
        <f>IFERROR(IF(Standard,H612/CalsPerPound,H612/CalsPerPound/2.2),"")</f>
        <v/>
      </c>
      <c r="J612" s="12" t="str">
        <f>IFERROR(WeightToLoseGain-I612,"")</f>
        <v/>
      </c>
      <c r="K612" s="11" t="str">
        <f>IFERROR(IF(B611&lt;&gt;"",J612/(WeightToLoseGain),""),"")</f>
        <v/>
      </c>
      <c r="L612" s="16" t="str">
        <f>IFERROR(IF($D612&lt;&gt;"",L611-(G611/CalsPerPound),""),"")</f>
        <v/>
      </c>
    </row>
    <row r="613" spans="2:12" ht="30" hidden="1" customHeight="1" x14ac:dyDescent="0.35">
      <c r="B613" s="18">
        <f>IFERROR(IF(I612&gt;0,B612+1,""),"")</f>
        <v>45331</v>
      </c>
      <c r="C613" s="17" t="str">
        <f>IFERROR(IF(D613&lt;&gt;"",IF(MOD(D613,7)=1,(D612/7)+1,""),""),"")</f>
        <v/>
      </c>
      <c r="D613" s="17" t="str">
        <f>IFERROR(IF(I612&gt;0,D612+1,""),"")</f>
        <v/>
      </c>
      <c r="E613" s="15" t="str">
        <f>IFERROR(IF(I612&gt;0,#REF!*ActivityFactor+IF(WeightGoal="Maintain",0,IF(WeightGoal="Decrease",-500,IF(WeightGoal="Increase",500))),""),"")</f>
        <v/>
      </c>
      <c r="F613" s="15" t="str">
        <f>IFERROR(#REF!*(ActivityFactor),"")</f>
        <v/>
      </c>
      <c r="G613" s="14" t="str">
        <f>IFERROR(IF(WeightGoal="Increase",E613-F613,F613-E613),"")</f>
        <v/>
      </c>
      <c r="H613" s="14" t="str">
        <f>IFERROR(H612-G613,"")</f>
        <v/>
      </c>
      <c r="I613" s="13" t="str">
        <f>IFERROR(IF(Standard,H613/CalsPerPound,H613/CalsPerPound/2.2),"")</f>
        <v/>
      </c>
      <c r="J613" s="12" t="str">
        <f>IFERROR(WeightToLoseGain-I613,"")</f>
        <v/>
      </c>
      <c r="K613" s="11" t="str">
        <f>IFERROR(IF(B612&lt;&gt;"",J613/(WeightToLoseGain),""),"")</f>
        <v/>
      </c>
      <c r="L613" s="16" t="str">
        <f>IFERROR(IF($D613&lt;&gt;"",L612-(G612/CalsPerPound),""),"")</f>
        <v/>
      </c>
    </row>
    <row r="614" spans="2:12" ht="30" hidden="1" customHeight="1" x14ac:dyDescent="0.35">
      <c r="B614" s="18">
        <f>IFERROR(IF(I613&gt;0,B613+1,""),"")</f>
        <v>45332</v>
      </c>
      <c r="C614" s="17" t="str">
        <f>IFERROR(IF(D614&lt;&gt;"",IF(MOD(D614,7)=1,(D613/7)+1,""),""),"")</f>
        <v/>
      </c>
      <c r="D614" s="17" t="str">
        <f>IFERROR(IF(I613&gt;0,D613+1,""),"")</f>
        <v/>
      </c>
      <c r="E614" s="15" t="str">
        <f>IFERROR(IF(I613&gt;0,#REF!*ActivityFactor+IF(WeightGoal="Maintain",0,IF(WeightGoal="Decrease",-500,IF(WeightGoal="Increase",500))),""),"")</f>
        <v/>
      </c>
      <c r="F614" s="15" t="str">
        <f>IFERROR(#REF!*(ActivityFactor),"")</f>
        <v/>
      </c>
      <c r="G614" s="14" t="str">
        <f>IFERROR(IF(WeightGoal="Increase",E614-F614,F614-E614),"")</f>
        <v/>
      </c>
      <c r="H614" s="14" t="str">
        <f>IFERROR(H613-G614,"")</f>
        <v/>
      </c>
      <c r="I614" s="13" t="str">
        <f>IFERROR(IF(Standard,H614/CalsPerPound,H614/CalsPerPound/2.2),"")</f>
        <v/>
      </c>
      <c r="J614" s="12" t="str">
        <f>IFERROR(WeightToLoseGain-I614,"")</f>
        <v/>
      </c>
      <c r="K614" s="11" t="str">
        <f>IFERROR(IF(B613&lt;&gt;"",J614/(WeightToLoseGain),""),"")</f>
        <v/>
      </c>
      <c r="L614" s="16" t="str">
        <f>IFERROR(IF($D614&lt;&gt;"",L613-(G613/CalsPerPound),""),"")</f>
        <v/>
      </c>
    </row>
    <row r="615" spans="2:12" ht="30" hidden="1" customHeight="1" x14ac:dyDescent="0.35">
      <c r="B615" s="18">
        <f>IFERROR(IF(I614&gt;0,B614+1,""),"")</f>
        <v>45333</v>
      </c>
      <c r="C615" s="17" t="str">
        <f>IFERROR(IF(D615&lt;&gt;"",IF(MOD(D615,7)=1,(D614/7)+1,""),""),"")</f>
        <v/>
      </c>
      <c r="D615" s="17" t="str">
        <f>IFERROR(IF(I614&gt;0,D614+1,""),"")</f>
        <v/>
      </c>
      <c r="E615" s="15" t="str">
        <f>IFERROR(IF(I614&gt;0,#REF!*ActivityFactor+IF(WeightGoal="Maintain",0,IF(WeightGoal="Decrease",-500,IF(WeightGoal="Increase",500))),""),"")</f>
        <v/>
      </c>
      <c r="F615" s="15" t="str">
        <f>IFERROR(#REF!*(ActivityFactor),"")</f>
        <v/>
      </c>
      <c r="G615" s="14" t="str">
        <f>IFERROR(IF(WeightGoal="Increase",E615-F615,F615-E615),"")</f>
        <v/>
      </c>
      <c r="H615" s="14" t="str">
        <f>IFERROR(H614-G615,"")</f>
        <v/>
      </c>
      <c r="I615" s="13" t="str">
        <f>IFERROR(IF(Standard,H615/CalsPerPound,H615/CalsPerPound/2.2),"")</f>
        <v/>
      </c>
      <c r="J615" s="12" t="str">
        <f>IFERROR(WeightToLoseGain-I615,"")</f>
        <v/>
      </c>
      <c r="K615" s="11" t="str">
        <f>IFERROR(IF(B614&lt;&gt;"",J615/(WeightToLoseGain),""),"")</f>
        <v/>
      </c>
      <c r="L615" s="16" t="str">
        <f>IFERROR(IF($D615&lt;&gt;"",L614-(G614/CalsPerPound),""),"")</f>
        <v/>
      </c>
    </row>
    <row r="616" spans="2:12" ht="30" hidden="1" customHeight="1" x14ac:dyDescent="0.35">
      <c r="B616" s="18">
        <f>IFERROR(IF(I615&gt;0,B615+1,""),"")</f>
        <v>45334</v>
      </c>
      <c r="C616" s="17" t="str">
        <f>IFERROR(IF(D616&lt;&gt;"",IF(MOD(D616,7)=1,(D615/7)+1,""),""),"")</f>
        <v/>
      </c>
      <c r="D616" s="17" t="str">
        <f>IFERROR(IF(I615&gt;0,D615+1,""),"")</f>
        <v/>
      </c>
      <c r="E616" s="15" t="str">
        <f>IFERROR(IF(I615&gt;0,#REF!*ActivityFactor+IF(WeightGoal="Maintain",0,IF(WeightGoal="Decrease",-500,IF(WeightGoal="Increase",500))),""),"")</f>
        <v/>
      </c>
      <c r="F616" s="15" t="str">
        <f>IFERROR(#REF!*(ActivityFactor),"")</f>
        <v/>
      </c>
      <c r="G616" s="14" t="str">
        <f>IFERROR(IF(WeightGoal="Increase",E616-F616,F616-E616),"")</f>
        <v/>
      </c>
      <c r="H616" s="14" t="str">
        <f>IFERROR(H615-G616,"")</f>
        <v/>
      </c>
      <c r="I616" s="13" t="str">
        <f>IFERROR(IF(Standard,H616/CalsPerPound,H616/CalsPerPound/2.2),"")</f>
        <v/>
      </c>
      <c r="J616" s="12" t="str">
        <f>IFERROR(WeightToLoseGain-I616,"")</f>
        <v/>
      </c>
      <c r="K616" s="11" t="str">
        <f>IFERROR(IF(B615&lt;&gt;"",J616/(WeightToLoseGain),""),"")</f>
        <v/>
      </c>
      <c r="L616" s="16" t="str">
        <f>IFERROR(IF($D616&lt;&gt;"",L615-(G615/CalsPerPound),""),"")</f>
        <v/>
      </c>
    </row>
    <row r="617" spans="2:12" ht="30" hidden="1" customHeight="1" x14ac:dyDescent="0.35">
      <c r="B617" s="18">
        <f>IFERROR(IF(I616&gt;0,B616+1,""),"")</f>
        <v>45335</v>
      </c>
      <c r="C617" s="17" t="str">
        <f>IFERROR(IF(D617&lt;&gt;"",IF(MOD(D617,7)=1,(D616/7)+1,""),""),"")</f>
        <v/>
      </c>
      <c r="D617" s="17" t="str">
        <f>IFERROR(IF(I616&gt;0,D616+1,""),"")</f>
        <v/>
      </c>
      <c r="E617" s="15" t="str">
        <f>IFERROR(IF(I616&gt;0,#REF!*ActivityFactor+IF(WeightGoal="Maintain",0,IF(WeightGoal="Decrease",-500,IF(WeightGoal="Increase",500))),""),"")</f>
        <v/>
      </c>
      <c r="F617" s="15" t="str">
        <f>IFERROR(#REF!*(ActivityFactor),"")</f>
        <v/>
      </c>
      <c r="G617" s="14" t="str">
        <f>IFERROR(IF(WeightGoal="Increase",E617-F617,F617-E617),"")</f>
        <v/>
      </c>
      <c r="H617" s="14" t="str">
        <f>IFERROR(H616-G617,"")</f>
        <v/>
      </c>
      <c r="I617" s="13" t="str">
        <f>IFERROR(IF(Standard,H617/CalsPerPound,H617/CalsPerPound/2.2),"")</f>
        <v/>
      </c>
      <c r="J617" s="12" t="str">
        <f>IFERROR(WeightToLoseGain-I617,"")</f>
        <v/>
      </c>
      <c r="K617" s="11" t="str">
        <f>IFERROR(IF(B616&lt;&gt;"",J617/(WeightToLoseGain),""),"")</f>
        <v/>
      </c>
      <c r="L617" s="16" t="str">
        <f>IFERROR(IF($D617&lt;&gt;"",L616-(G616/CalsPerPound),""),"")</f>
        <v/>
      </c>
    </row>
    <row r="618" spans="2:12" ht="30" hidden="1" customHeight="1" x14ac:dyDescent="0.35">
      <c r="B618" s="18">
        <f>IFERROR(IF(I617&gt;0,B617+1,""),"")</f>
        <v>45336</v>
      </c>
      <c r="C618" s="17" t="str">
        <f>IFERROR(IF(D618&lt;&gt;"",IF(MOD(D618,7)=1,(D617/7)+1,""),""),"")</f>
        <v/>
      </c>
      <c r="D618" s="17" t="str">
        <f>IFERROR(IF(I617&gt;0,D617+1,""),"")</f>
        <v/>
      </c>
      <c r="E618" s="15" t="str">
        <f>IFERROR(IF(I617&gt;0,#REF!*ActivityFactor+IF(WeightGoal="Maintain",0,IF(WeightGoal="Decrease",-500,IF(WeightGoal="Increase",500))),""),"")</f>
        <v/>
      </c>
      <c r="F618" s="15" t="str">
        <f>IFERROR(#REF!*(ActivityFactor),"")</f>
        <v/>
      </c>
      <c r="G618" s="14" t="str">
        <f>IFERROR(IF(WeightGoal="Increase",E618-F618,F618-E618),"")</f>
        <v/>
      </c>
      <c r="H618" s="14" t="str">
        <f>IFERROR(H617-G618,"")</f>
        <v/>
      </c>
      <c r="I618" s="13" t="str">
        <f>IFERROR(IF(Standard,H618/CalsPerPound,H618/CalsPerPound/2.2),"")</f>
        <v/>
      </c>
      <c r="J618" s="12" t="str">
        <f>IFERROR(WeightToLoseGain-I618,"")</f>
        <v/>
      </c>
      <c r="K618" s="11" t="str">
        <f>IFERROR(IF(B617&lt;&gt;"",J618/(WeightToLoseGain),""),"")</f>
        <v/>
      </c>
      <c r="L618" s="16" t="str">
        <f>IFERROR(IF($D618&lt;&gt;"",L617-(G617/CalsPerPound),""),"")</f>
        <v/>
      </c>
    </row>
    <row r="619" spans="2:12" ht="30" hidden="1" customHeight="1" x14ac:dyDescent="0.35">
      <c r="B619" s="18">
        <f>IFERROR(IF(I618&gt;0,B618+1,""),"")</f>
        <v>45337</v>
      </c>
      <c r="C619" s="17" t="str">
        <f>IFERROR(IF(D619&lt;&gt;"",IF(MOD(D619,7)=1,(D618/7)+1,""),""),"")</f>
        <v/>
      </c>
      <c r="D619" s="17" t="str">
        <f>IFERROR(IF(I618&gt;0,D618+1,""),"")</f>
        <v/>
      </c>
      <c r="E619" s="15" t="str">
        <f>IFERROR(IF(I618&gt;0,#REF!*ActivityFactor+IF(WeightGoal="Maintain",0,IF(WeightGoal="Decrease",-500,IF(WeightGoal="Increase",500))),""),"")</f>
        <v/>
      </c>
      <c r="F619" s="15" t="str">
        <f>IFERROR(#REF!*(ActivityFactor),"")</f>
        <v/>
      </c>
      <c r="G619" s="14" t="str">
        <f>IFERROR(IF(WeightGoal="Increase",E619-F619,F619-E619),"")</f>
        <v/>
      </c>
      <c r="H619" s="14" t="str">
        <f>IFERROR(H618-G619,"")</f>
        <v/>
      </c>
      <c r="I619" s="13" t="str">
        <f>IFERROR(IF(Standard,H619/CalsPerPound,H619/CalsPerPound/2.2),"")</f>
        <v/>
      </c>
      <c r="J619" s="12" t="str">
        <f>IFERROR(WeightToLoseGain-I619,"")</f>
        <v/>
      </c>
      <c r="K619" s="11" t="str">
        <f>IFERROR(IF(B618&lt;&gt;"",J619/(WeightToLoseGain),""),"")</f>
        <v/>
      </c>
      <c r="L619" s="16" t="str">
        <f>IFERROR(IF($D619&lt;&gt;"",L618-(G618/CalsPerPound),""),"")</f>
        <v/>
      </c>
    </row>
    <row r="620" spans="2:12" ht="30" hidden="1" customHeight="1" x14ac:dyDescent="0.35">
      <c r="B620" s="18">
        <f>IFERROR(IF(I619&gt;0,B619+1,""),"")</f>
        <v>45338</v>
      </c>
      <c r="C620" s="17" t="str">
        <f>IFERROR(IF(D620&lt;&gt;"",IF(MOD(D620,7)=1,(D619/7)+1,""),""),"")</f>
        <v/>
      </c>
      <c r="D620" s="17" t="str">
        <f>IFERROR(IF(I619&gt;0,D619+1,""),"")</f>
        <v/>
      </c>
      <c r="E620" s="15" t="str">
        <f>IFERROR(IF(I619&gt;0,#REF!*ActivityFactor+IF(WeightGoal="Maintain",0,IF(WeightGoal="Decrease",-500,IF(WeightGoal="Increase",500))),""),"")</f>
        <v/>
      </c>
      <c r="F620" s="15" t="str">
        <f>IFERROR(#REF!*(ActivityFactor),"")</f>
        <v/>
      </c>
      <c r="G620" s="14" t="str">
        <f>IFERROR(IF(WeightGoal="Increase",E620-F620,F620-E620),"")</f>
        <v/>
      </c>
      <c r="H620" s="14" t="str">
        <f>IFERROR(H619-G620,"")</f>
        <v/>
      </c>
      <c r="I620" s="13" t="str">
        <f>IFERROR(IF(Standard,H620/CalsPerPound,H620/CalsPerPound/2.2),"")</f>
        <v/>
      </c>
      <c r="J620" s="12" t="str">
        <f>IFERROR(WeightToLoseGain-I620,"")</f>
        <v/>
      </c>
      <c r="K620" s="11" t="str">
        <f>IFERROR(IF(B619&lt;&gt;"",J620/(WeightToLoseGain),""),"")</f>
        <v/>
      </c>
      <c r="L620" s="16" t="str">
        <f>IFERROR(IF($D620&lt;&gt;"",L619-(G619/CalsPerPound),""),"")</f>
        <v/>
      </c>
    </row>
    <row r="621" spans="2:12" ht="30" hidden="1" customHeight="1" x14ac:dyDescent="0.35">
      <c r="B621" s="18">
        <f>IFERROR(IF(I620&gt;0,B620+1,""),"")</f>
        <v>45339</v>
      </c>
      <c r="C621" s="17" t="str">
        <f>IFERROR(IF(D621&lt;&gt;"",IF(MOD(D621,7)=1,(D620/7)+1,""),""),"")</f>
        <v/>
      </c>
      <c r="D621" s="17" t="str">
        <f>IFERROR(IF(I620&gt;0,D620+1,""),"")</f>
        <v/>
      </c>
      <c r="E621" s="15" t="str">
        <f>IFERROR(IF(I620&gt;0,#REF!*ActivityFactor+IF(WeightGoal="Maintain",0,IF(WeightGoal="Decrease",-500,IF(WeightGoal="Increase",500))),""),"")</f>
        <v/>
      </c>
      <c r="F621" s="15" t="str">
        <f>IFERROR(#REF!*(ActivityFactor),"")</f>
        <v/>
      </c>
      <c r="G621" s="14" t="str">
        <f>IFERROR(IF(WeightGoal="Increase",E621-F621,F621-E621),"")</f>
        <v/>
      </c>
      <c r="H621" s="14" t="str">
        <f>IFERROR(H620-G621,"")</f>
        <v/>
      </c>
      <c r="I621" s="13" t="str">
        <f>IFERROR(IF(Standard,H621/CalsPerPound,H621/CalsPerPound/2.2),"")</f>
        <v/>
      </c>
      <c r="J621" s="12" t="str">
        <f>IFERROR(WeightToLoseGain-I621,"")</f>
        <v/>
      </c>
      <c r="K621" s="11" t="str">
        <f>IFERROR(IF(B620&lt;&gt;"",J621/(WeightToLoseGain),""),"")</f>
        <v/>
      </c>
      <c r="L621" s="16" t="str">
        <f>IFERROR(IF($D621&lt;&gt;"",L620-(G620/CalsPerPound),""),"")</f>
        <v/>
      </c>
    </row>
    <row r="622" spans="2:12" ht="30" hidden="1" customHeight="1" x14ac:dyDescent="0.35">
      <c r="B622" s="18">
        <f>IFERROR(IF(I621&gt;0,B621+1,""),"")</f>
        <v>45340</v>
      </c>
      <c r="C622" s="17" t="str">
        <f>IFERROR(IF(D622&lt;&gt;"",IF(MOD(D622,7)=1,(D621/7)+1,""),""),"")</f>
        <v/>
      </c>
      <c r="D622" s="17" t="str">
        <f>IFERROR(IF(I621&gt;0,D621+1,""),"")</f>
        <v/>
      </c>
      <c r="E622" s="15" t="str">
        <f>IFERROR(IF(I621&gt;0,#REF!*ActivityFactor+IF(WeightGoal="Maintain",0,IF(WeightGoal="Decrease",-500,IF(WeightGoal="Increase",500))),""),"")</f>
        <v/>
      </c>
      <c r="F622" s="15" t="str">
        <f>IFERROR(#REF!*(ActivityFactor),"")</f>
        <v/>
      </c>
      <c r="G622" s="14" t="str">
        <f>IFERROR(IF(WeightGoal="Increase",E622-F622,F622-E622),"")</f>
        <v/>
      </c>
      <c r="H622" s="14" t="str">
        <f>IFERROR(H621-G622,"")</f>
        <v/>
      </c>
      <c r="I622" s="13" t="str">
        <f>IFERROR(IF(Standard,H622/CalsPerPound,H622/CalsPerPound/2.2),"")</f>
        <v/>
      </c>
      <c r="J622" s="12" t="str">
        <f>IFERROR(WeightToLoseGain-I622,"")</f>
        <v/>
      </c>
      <c r="K622" s="11" t="str">
        <f>IFERROR(IF(B621&lt;&gt;"",J622/(WeightToLoseGain),""),"")</f>
        <v/>
      </c>
      <c r="L622" s="16" t="str">
        <f>IFERROR(IF($D622&lt;&gt;"",L621-(G621/CalsPerPound),""),"")</f>
        <v/>
      </c>
    </row>
    <row r="623" spans="2:12" ht="30" hidden="1" customHeight="1" x14ac:dyDescent="0.35">
      <c r="B623" s="18">
        <f>IFERROR(IF(I622&gt;0,B622+1,""),"")</f>
        <v>45341</v>
      </c>
      <c r="C623" s="17" t="str">
        <f>IFERROR(IF(D623&lt;&gt;"",IF(MOD(D623,7)=1,(D622/7)+1,""),""),"")</f>
        <v/>
      </c>
      <c r="D623" s="17" t="str">
        <f>IFERROR(IF(I622&gt;0,D622+1,""),"")</f>
        <v/>
      </c>
      <c r="E623" s="15" t="str">
        <f>IFERROR(IF(I622&gt;0,#REF!*ActivityFactor+IF(WeightGoal="Maintain",0,IF(WeightGoal="Decrease",-500,IF(WeightGoal="Increase",500))),""),"")</f>
        <v/>
      </c>
      <c r="F623" s="15" t="str">
        <f>IFERROR(#REF!*(ActivityFactor),"")</f>
        <v/>
      </c>
      <c r="G623" s="14" t="str">
        <f>IFERROR(IF(WeightGoal="Increase",E623-F623,F623-E623),"")</f>
        <v/>
      </c>
      <c r="H623" s="14" t="str">
        <f>IFERROR(H622-G623,"")</f>
        <v/>
      </c>
      <c r="I623" s="13" t="str">
        <f>IFERROR(IF(Standard,H623/CalsPerPound,H623/CalsPerPound/2.2),"")</f>
        <v/>
      </c>
      <c r="J623" s="12" t="str">
        <f>IFERROR(WeightToLoseGain-I623,"")</f>
        <v/>
      </c>
      <c r="K623" s="11" t="str">
        <f>IFERROR(IF(B622&lt;&gt;"",J623/(WeightToLoseGain),""),"")</f>
        <v/>
      </c>
      <c r="L623" s="16" t="str">
        <f>IFERROR(IF($D623&lt;&gt;"",L622-(G622/CalsPerPound),""),"")</f>
        <v/>
      </c>
    </row>
    <row r="624" spans="2:12" ht="30" hidden="1" customHeight="1" x14ac:dyDescent="0.35">
      <c r="B624" s="18">
        <f>IFERROR(IF(I623&gt;0,B623+1,""),"")</f>
        <v>45342</v>
      </c>
      <c r="C624" s="17" t="str">
        <f>IFERROR(IF(D624&lt;&gt;"",IF(MOD(D624,7)=1,(D623/7)+1,""),""),"")</f>
        <v/>
      </c>
      <c r="D624" s="17" t="str">
        <f>IFERROR(IF(I623&gt;0,D623+1,""),"")</f>
        <v/>
      </c>
      <c r="E624" s="15" t="str">
        <f>IFERROR(IF(I623&gt;0,#REF!*ActivityFactor+IF(WeightGoal="Maintain",0,IF(WeightGoal="Decrease",-500,IF(WeightGoal="Increase",500))),""),"")</f>
        <v/>
      </c>
      <c r="F624" s="15" t="str">
        <f>IFERROR(#REF!*(ActivityFactor),"")</f>
        <v/>
      </c>
      <c r="G624" s="14" t="str">
        <f>IFERROR(IF(WeightGoal="Increase",E624-F624,F624-E624),"")</f>
        <v/>
      </c>
      <c r="H624" s="14" t="str">
        <f>IFERROR(H623-G624,"")</f>
        <v/>
      </c>
      <c r="I624" s="13" t="str">
        <f>IFERROR(IF(Standard,H624/CalsPerPound,H624/CalsPerPound/2.2),"")</f>
        <v/>
      </c>
      <c r="J624" s="12" t="str">
        <f>IFERROR(WeightToLoseGain-I624,"")</f>
        <v/>
      </c>
      <c r="K624" s="11" t="str">
        <f>IFERROR(IF(B623&lt;&gt;"",J624/(WeightToLoseGain),""),"")</f>
        <v/>
      </c>
      <c r="L624" s="16" t="str">
        <f>IFERROR(IF($D624&lt;&gt;"",L623-(G623/CalsPerPound),""),"")</f>
        <v/>
      </c>
    </row>
    <row r="625" spans="2:12" ht="30" hidden="1" customHeight="1" x14ac:dyDescent="0.35">
      <c r="B625" s="18">
        <f>IFERROR(IF(I624&gt;0,B624+1,""),"")</f>
        <v>45343</v>
      </c>
      <c r="C625" s="17" t="str">
        <f>IFERROR(IF(D625&lt;&gt;"",IF(MOD(D625,7)=1,(D624/7)+1,""),""),"")</f>
        <v/>
      </c>
      <c r="D625" s="17" t="str">
        <f>IFERROR(IF(I624&gt;0,D624+1,""),"")</f>
        <v/>
      </c>
      <c r="E625" s="15" t="str">
        <f>IFERROR(IF(I624&gt;0,#REF!*ActivityFactor+IF(WeightGoal="Maintain",0,IF(WeightGoal="Decrease",-500,IF(WeightGoal="Increase",500))),""),"")</f>
        <v/>
      </c>
      <c r="F625" s="15" t="str">
        <f>IFERROR(#REF!*(ActivityFactor),"")</f>
        <v/>
      </c>
      <c r="G625" s="14" t="str">
        <f>IFERROR(IF(WeightGoal="Increase",E625-F625,F625-E625),"")</f>
        <v/>
      </c>
      <c r="H625" s="14" t="str">
        <f>IFERROR(H624-G625,"")</f>
        <v/>
      </c>
      <c r="I625" s="13" t="str">
        <f>IFERROR(IF(Standard,H625/CalsPerPound,H625/CalsPerPound/2.2),"")</f>
        <v/>
      </c>
      <c r="J625" s="12" t="str">
        <f>IFERROR(WeightToLoseGain-I625,"")</f>
        <v/>
      </c>
      <c r="K625" s="11" t="str">
        <f>IFERROR(IF(B624&lt;&gt;"",J625/(WeightToLoseGain),""),"")</f>
        <v/>
      </c>
      <c r="L625" s="16" t="str">
        <f>IFERROR(IF($D625&lt;&gt;"",L624-(G624/CalsPerPound),""),"")</f>
        <v/>
      </c>
    </row>
    <row r="626" spans="2:12" ht="30" hidden="1" customHeight="1" x14ac:dyDescent="0.35">
      <c r="B626" s="18">
        <f>IFERROR(IF(I625&gt;0,B625+1,""),"")</f>
        <v>45344</v>
      </c>
      <c r="C626" s="17" t="str">
        <f>IFERROR(IF(D626&lt;&gt;"",IF(MOD(D626,7)=1,(D625/7)+1,""),""),"")</f>
        <v/>
      </c>
      <c r="D626" s="17" t="str">
        <f>IFERROR(IF(I625&gt;0,D625+1,""),"")</f>
        <v/>
      </c>
      <c r="E626" s="15" t="str">
        <f>IFERROR(IF(I625&gt;0,#REF!*ActivityFactor+IF(WeightGoal="Maintain",0,IF(WeightGoal="Decrease",-500,IF(WeightGoal="Increase",500))),""),"")</f>
        <v/>
      </c>
      <c r="F626" s="15" t="str">
        <f>IFERROR(#REF!*(ActivityFactor),"")</f>
        <v/>
      </c>
      <c r="G626" s="14" t="str">
        <f>IFERROR(IF(WeightGoal="Increase",E626-F626,F626-E626),"")</f>
        <v/>
      </c>
      <c r="H626" s="14" t="str">
        <f>IFERROR(H625-G626,"")</f>
        <v/>
      </c>
      <c r="I626" s="13" t="str">
        <f>IFERROR(IF(Standard,H626/CalsPerPound,H626/CalsPerPound/2.2),"")</f>
        <v/>
      </c>
      <c r="J626" s="12" t="str">
        <f>IFERROR(WeightToLoseGain-I626,"")</f>
        <v/>
      </c>
      <c r="K626" s="11" t="str">
        <f>IFERROR(IF(B625&lt;&gt;"",J626/(WeightToLoseGain),""),"")</f>
        <v/>
      </c>
      <c r="L626" s="16" t="str">
        <f>IFERROR(IF($D626&lt;&gt;"",L625-(G625/CalsPerPound),""),"")</f>
        <v/>
      </c>
    </row>
    <row r="627" spans="2:12" ht="30" hidden="1" customHeight="1" x14ac:dyDescent="0.35">
      <c r="B627" s="18">
        <f>IFERROR(IF(I626&gt;0,B626+1,""),"")</f>
        <v>45345</v>
      </c>
      <c r="C627" s="17" t="str">
        <f>IFERROR(IF(D627&lt;&gt;"",IF(MOD(D627,7)=1,(D626/7)+1,""),""),"")</f>
        <v/>
      </c>
      <c r="D627" s="17" t="str">
        <f>IFERROR(IF(I626&gt;0,D626+1,""),"")</f>
        <v/>
      </c>
      <c r="E627" s="15" t="str">
        <f>IFERROR(IF(I626&gt;0,#REF!*ActivityFactor+IF(WeightGoal="Maintain",0,IF(WeightGoal="Decrease",-500,IF(WeightGoal="Increase",500))),""),"")</f>
        <v/>
      </c>
      <c r="F627" s="15" t="str">
        <f>IFERROR(#REF!*(ActivityFactor),"")</f>
        <v/>
      </c>
      <c r="G627" s="14" t="str">
        <f>IFERROR(IF(WeightGoal="Increase",E627-F627,F627-E627),"")</f>
        <v/>
      </c>
      <c r="H627" s="14" t="str">
        <f>IFERROR(H626-G627,"")</f>
        <v/>
      </c>
      <c r="I627" s="13" t="str">
        <f>IFERROR(IF(Standard,H627/CalsPerPound,H627/CalsPerPound/2.2),"")</f>
        <v/>
      </c>
      <c r="J627" s="12" t="str">
        <f>IFERROR(WeightToLoseGain-I627,"")</f>
        <v/>
      </c>
      <c r="K627" s="11" t="str">
        <f>IFERROR(IF(B626&lt;&gt;"",J627/(WeightToLoseGain),""),"")</f>
        <v/>
      </c>
      <c r="L627" s="16" t="str">
        <f>IFERROR(IF($D627&lt;&gt;"",L626-(G626/CalsPerPound),""),"")</f>
        <v/>
      </c>
    </row>
    <row r="628" spans="2:12" ht="30" hidden="1" customHeight="1" x14ac:dyDescent="0.35">
      <c r="B628" s="18">
        <f>IFERROR(IF(I627&gt;0,B627+1,""),"")</f>
        <v>45346</v>
      </c>
      <c r="C628" s="17" t="str">
        <f>IFERROR(IF(D628&lt;&gt;"",IF(MOD(D628,7)=1,(D627/7)+1,""),""),"")</f>
        <v/>
      </c>
      <c r="D628" s="17" t="str">
        <f>IFERROR(IF(I627&gt;0,D627+1,""),"")</f>
        <v/>
      </c>
      <c r="E628" s="15" t="str">
        <f>IFERROR(IF(I627&gt;0,#REF!*ActivityFactor+IF(WeightGoal="Maintain",0,IF(WeightGoal="Decrease",-500,IF(WeightGoal="Increase",500))),""),"")</f>
        <v/>
      </c>
      <c r="F628" s="15" t="str">
        <f>IFERROR(#REF!*(ActivityFactor),"")</f>
        <v/>
      </c>
      <c r="G628" s="14" t="str">
        <f>IFERROR(IF(WeightGoal="Increase",E628-F628,F628-E628),"")</f>
        <v/>
      </c>
      <c r="H628" s="14" t="str">
        <f>IFERROR(H627-G628,"")</f>
        <v/>
      </c>
      <c r="I628" s="13" t="str">
        <f>IFERROR(IF(Standard,H628/CalsPerPound,H628/CalsPerPound/2.2),"")</f>
        <v/>
      </c>
      <c r="J628" s="12" t="str">
        <f>IFERROR(WeightToLoseGain-I628,"")</f>
        <v/>
      </c>
      <c r="K628" s="11" t="str">
        <f>IFERROR(IF(B627&lt;&gt;"",J628/(WeightToLoseGain),""),"")</f>
        <v/>
      </c>
      <c r="L628" s="16" t="str">
        <f>IFERROR(IF($D628&lt;&gt;"",L627-(G627/CalsPerPound),""),"")</f>
        <v/>
      </c>
    </row>
    <row r="629" spans="2:12" ht="30" hidden="1" customHeight="1" x14ac:dyDescent="0.35">
      <c r="B629" s="18">
        <f>IFERROR(IF(I628&gt;0,B628+1,""),"")</f>
        <v>45347</v>
      </c>
      <c r="C629" s="17" t="str">
        <f>IFERROR(IF(D629&lt;&gt;"",IF(MOD(D629,7)=1,(D628/7)+1,""),""),"")</f>
        <v/>
      </c>
      <c r="D629" s="17" t="str">
        <f>IFERROR(IF(I628&gt;0,D628+1,""),"")</f>
        <v/>
      </c>
      <c r="E629" s="15" t="str">
        <f>IFERROR(IF(I628&gt;0,#REF!*ActivityFactor+IF(WeightGoal="Maintain",0,IF(WeightGoal="Decrease",-500,IF(WeightGoal="Increase",500))),""),"")</f>
        <v/>
      </c>
      <c r="F629" s="15" t="str">
        <f>IFERROR(#REF!*(ActivityFactor),"")</f>
        <v/>
      </c>
      <c r="G629" s="14" t="str">
        <f>IFERROR(IF(WeightGoal="Increase",E629-F629,F629-E629),"")</f>
        <v/>
      </c>
      <c r="H629" s="14" t="str">
        <f>IFERROR(H628-G629,"")</f>
        <v/>
      </c>
      <c r="I629" s="13" t="str">
        <f>IFERROR(IF(Standard,H629/CalsPerPound,H629/CalsPerPound/2.2),"")</f>
        <v/>
      </c>
      <c r="J629" s="12" t="str">
        <f>IFERROR(WeightToLoseGain-I629,"")</f>
        <v/>
      </c>
      <c r="K629" s="11" t="str">
        <f>IFERROR(IF(B628&lt;&gt;"",J629/(WeightToLoseGain),""),"")</f>
        <v/>
      </c>
      <c r="L629" s="16" t="str">
        <f>IFERROR(IF($D629&lt;&gt;"",L628-(G628/CalsPerPound),""),"")</f>
        <v/>
      </c>
    </row>
    <row r="630" spans="2:12" ht="30" hidden="1" customHeight="1" x14ac:dyDescent="0.35">
      <c r="B630" s="18">
        <f>IFERROR(IF(I629&gt;0,B629+1,""),"")</f>
        <v>45348</v>
      </c>
      <c r="C630" s="17" t="str">
        <f>IFERROR(IF(D630&lt;&gt;"",IF(MOD(D630,7)=1,(D629/7)+1,""),""),"")</f>
        <v/>
      </c>
      <c r="D630" s="17" t="str">
        <f>IFERROR(IF(I629&gt;0,D629+1,""),"")</f>
        <v/>
      </c>
      <c r="E630" s="15" t="str">
        <f>IFERROR(IF(I629&gt;0,#REF!*ActivityFactor+IF(WeightGoal="Maintain",0,IF(WeightGoal="Decrease",-500,IF(WeightGoal="Increase",500))),""),"")</f>
        <v/>
      </c>
      <c r="F630" s="15" t="str">
        <f>IFERROR(#REF!*(ActivityFactor),"")</f>
        <v/>
      </c>
      <c r="G630" s="14" t="str">
        <f>IFERROR(IF(WeightGoal="Increase",E630-F630,F630-E630),"")</f>
        <v/>
      </c>
      <c r="H630" s="14" t="str">
        <f>IFERROR(H629-G630,"")</f>
        <v/>
      </c>
      <c r="I630" s="13" t="str">
        <f>IFERROR(IF(Standard,H630/CalsPerPound,H630/CalsPerPound/2.2),"")</f>
        <v/>
      </c>
      <c r="J630" s="12" t="str">
        <f>IFERROR(WeightToLoseGain-I630,"")</f>
        <v/>
      </c>
      <c r="K630" s="11" t="str">
        <f>IFERROR(IF(B629&lt;&gt;"",J630/(WeightToLoseGain),""),"")</f>
        <v/>
      </c>
      <c r="L630" s="16" t="str">
        <f>IFERROR(IF($D630&lt;&gt;"",L629-(G629/CalsPerPound),""),"")</f>
        <v/>
      </c>
    </row>
    <row r="631" spans="2:12" ht="30" hidden="1" customHeight="1" x14ac:dyDescent="0.35">
      <c r="B631" s="18">
        <f>IFERROR(IF(I630&gt;0,B630+1,""),"")</f>
        <v>45349</v>
      </c>
      <c r="C631" s="17" t="str">
        <f>IFERROR(IF(D631&lt;&gt;"",IF(MOD(D631,7)=1,(D630/7)+1,""),""),"")</f>
        <v/>
      </c>
      <c r="D631" s="17" t="str">
        <f>IFERROR(IF(I630&gt;0,D630+1,""),"")</f>
        <v/>
      </c>
      <c r="E631" s="15" t="str">
        <f>IFERROR(IF(I630&gt;0,#REF!*ActivityFactor+IF(WeightGoal="Maintain",0,IF(WeightGoal="Decrease",-500,IF(WeightGoal="Increase",500))),""),"")</f>
        <v/>
      </c>
      <c r="F631" s="15" t="str">
        <f>IFERROR(#REF!*(ActivityFactor),"")</f>
        <v/>
      </c>
      <c r="G631" s="14" t="str">
        <f>IFERROR(IF(WeightGoal="Increase",E631-F631,F631-E631),"")</f>
        <v/>
      </c>
      <c r="H631" s="14" t="str">
        <f>IFERROR(H630-G631,"")</f>
        <v/>
      </c>
      <c r="I631" s="13" t="str">
        <f>IFERROR(IF(Standard,H631/CalsPerPound,H631/CalsPerPound/2.2),"")</f>
        <v/>
      </c>
      <c r="J631" s="12" t="str">
        <f>IFERROR(WeightToLoseGain-I631,"")</f>
        <v/>
      </c>
      <c r="K631" s="11" t="str">
        <f>IFERROR(IF(B630&lt;&gt;"",J631/(WeightToLoseGain),""),"")</f>
        <v/>
      </c>
      <c r="L631" s="16" t="str">
        <f>IFERROR(IF($D631&lt;&gt;"",L630-(G630/CalsPerPound),""),"")</f>
        <v/>
      </c>
    </row>
    <row r="632" spans="2:12" ht="30" hidden="1" customHeight="1" x14ac:dyDescent="0.35">
      <c r="B632" s="18">
        <f>IFERROR(IF(I631&gt;0,B631+1,""),"")</f>
        <v>45350</v>
      </c>
      <c r="C632" s="17" t="str">
        <f>IFERROR(IF(D632&lt;&gt;"",IF(MOD(D632,7)=1,(D631/7)+1,""),""),"")</f>
        <v/>
      </c>
      <c r="D632" s="17" t="str">
        <f>IFERROR(IF(I631&gt;0,D631+1,""),"")</f>
        <v/>
      </c>
      <c r="E632" s="15" t="str">
        <f>IFERROR(IF(I631&gt;0,#REF!*ActivityFactor+IF(WeightGoal="Maintain",0,IF(WeightGoal="Decrease",-500,IF(WeightGoal="Increase",500))),""),"")</f>
        <v/>
      </c>
      <c r="F632" s="15" t="str">
        <f>IFERROR(#REF!*(ActivityFactor),"")</f>
        <v/>
      </c>
      <c r="G632" s="14" t="str">
        <f>IFERROR(IF(WeightGoal="Increase",E632-F632,F632-E632),"")</f>
        <v/>
      </c>
      <c r="H632" s="14" t="str">
        <f>IFERROR(H631-G632,"")</f>
        <v/>
      </c>
      <c r="I632" s="13" t="str">
        <f>IFERROR(IF(Standard,H632/CalsPerPound,H632/CalsPerPound/2.2),"")</f>
        <v/>
      </c>
      <c r="J632" s="12" t="str">
        <f>IFERROR(WeightToLoseGain-I632,"")</f>
        <v/>
      </c>
      <c r="K632" s="11" t="str">
        <f>IFERROR(IF(B631&lt;&gt;"",J632/(WeightToLoseGain),""),"")</f>
        <v/>
      </c>
      <c r="L632" s="16" t="str">
        <f>IFERROR(IF($D632&lt;&gt;"",L631-(G631/CalsPerPound),""),"")</f>
        <v/>
      </c>
    </row>
    <row r="633" spans="2:12" ht="30" hidden="1" customHeight="1" x14ac:dyDescent="0.35">
      <c r="B633" s="18">
        <f>IFERROR(IF(I632&gt;0,B632+1,""),"")</f>
        <v>45351</v>
      </c>
      <c r="C633" s="17" t="str">
        <f>IFERROR(IF(D633&lt;&gt;"",IF(MOD(D633,7)=1,(D632/7)+1,""),""),"")</f>
        <v/>
      </c>
      <c r="D633" s="17" t="str">
        <f>IFERROR(IF(I632&gt;0,D632+1,""),"")</f>
        <v/>
      </c>
      <c r="E633" s="15" t="str">
        <f>IFERROR(IF(I632&gt;0,#REF!*ActivityFactor+IF(WeightGoal="Maintain",0,IF(WeightGoal="Decrease",-500,IF(WeightGoal="Increase",500))),""),"")</f>
        <v/>
      </c>
      <c r="F633" s="15" t="str">
        <f>IFERROR(#REF!*(ActivityFactor),"")</f>
        <v/>
      </c>
      <c r="G633" s="14" t="str">
        <f>IFERROR(IF(WeightGoal="Increase",E633-F633,F633-E633),"")</f>
        <v/>
      </c>
      <c r="H633" s="14" t="str">
        <f>IFERROR(H632-G633,"")</f>
        <v/>
      </c>
      <c r="I633" s="13" t="str">
        <f>IFERROR(IF(Standard,H633/CalsPerPound,H633/CalsPerPound/2.2),"")</f>
        <v/>
      </c>
      <c r="J633" s="12" t="str">
        <f>IFERROR(WeightToLoseGain-I633,"")</f>
        <v/>
      </c>
      <c r="K633" s="11" t="str">
        <f>IFERROR(IF(B632&lt;&gt;"",J633/(WeightToLoseGain),""),"")</f>
        <v/>
      </c>
      <c r="L633" s="16" t="str">
        <f>IFERROR(IF($D633&lt;&gt;"",L632-(G632/CalsPerPound),""),"")</f>
        <v/>
      </c>
    </row>
    <row r="634" spans="2:12" ht="30" hidden="1" customHeight="1" x14ac:dyDescent="0.35">
      <c r="B634" s="18">
        <f>IFERROR(IF(I633&gt;0,B633+1,""),"")</f>
        <v>45352</v>
      </c>
      <c r="C634" s="17" t="str">
        <f>IFERROR(IF(D634&lt;&gt;"",IF(MOD(D634,7)=1,(D633/7)+1,""),""),"")</f>
        <v/>
      </c>
      <c r="D634" s="17" t="str">
        <f>IFERROR(IF(I633&gt;0,D633+1,""),"")</f>
        <v/>
      </c>
      <c r="E634" s="15" t="str">
        <f>IFERROR(IF(I633&gt;0,#REF!*ActivityFactor+IF(WeightGoal="Maintain",0,IF(WeightGoal="Decrease",-500,IF(WeightGoal="Increase",500))),""),"")</f>
        <v/>
      </c>
      <c r="F634" s="15" t="str">
        <f>IFERROR(#REF!*(ActivityFactor),"")</f>
        <v/>
      </c>
      <c r="G634" s="14" t="str">
        <f>IFERROR(IF(WeightGoal="Increase",E634-F634,F634-E634),"")</f>
        <v/>
      </c>
      <c r="H634" s="14" t="str">
        <f>IFERROR(H633-G634,"")</f>
        <v/>
      </c>
      <c r="I634" s="13" t="str">
        <f>IFERROR(IF(Standard,H634/CalsPerPound,H634/CalsPerPound/2.2),"")</f>
        <v/>
      </c>
      <c r="J634" s="12" t="str">
        <f>IFERROR(WeightToLoseGain-I634,"")</f>
        <v/>
      </c>
      <c r="K634" s="11" t="str">
        <f>IFERROR(IF(B633&lt;&gt;"",J634/(WeightToLoseGain),""),"")</f>
        <v/>
      </c>
      <c r="L634" s="16" t="str">
        <f>IFERROR(IF($D634&lt;&gt;"",L633-(G633/CalsPerPound),""),"")</f>
        <v/>
      </c>
    </row>
    <row r="635" spans="2:12" ht="30" hidden="1" customHeight="1" x14ac:dyDescent="0.35">
      <c r="B635" s="18">
        <f>IFERROR(IF(I634&gt;0,B634+1,""),"")</f>
        <v>45353</v>
      </c>
      <c r="C635" s="17" t="str">
        <f>IFERROR(IF(D635&lt;&gt;"",IF(MOD(D635,7)=1,(D634/7)+1,""),""),"")</f>
        <v/>
      </c>
      <c r="D635" s="17" t="str">
        <f>IFERROR(IF(I634&gt;0,D634+1,""),"")</f>
        <v/>
      </c>
      <c r="E635" s="15" t="str">
        <f>IFERROR(IF(I634&gt;0,#REF!*ActivityFactor+IF(WeightGoal="Maintain",0,IF(WeightGoal="Decrease",-500,IF(WeightGoal="Increase",500))),""),"")</f>
        <v/>
      </c>
      <c r="F635" s="15" t="str">
        <f>IFERROR(#REF!*(ActivityFactor),"")</f>
        <v/>
      </c>
      <c r="G635" s="14" t="str">
        <f>IFERROR(IF(WeightGoal="Increase",E635-F635,F635-E635),"")</f>
        <v/>
      </c>
      <c r="H635" s="14" t="str">
        <f>IFERROR(H634-G635,"")</f>
        <v/>
      </c>
      <c r="I635" s="13" t="str">
        <f>IFERROR(IF(Standard,H635/CalsPerPound,H635/CalsPerPound/2.2),"")</f>
        <v/>
      </c>
      <c r="J635" s="12" t="str">
        <f>IFERROR(WeightToLoseGain-I635,"")</f>
        <v/>
      </c>
      <c r="K635" s="11" t="str">
        <f>IFERROR(IF(B634&lt;&gt;"",J635/(WeightToLoseGain),""),"")</f>
        <v/>
      </c>
      <c r="L635" s="16" t="str">
        <f>IFERROR(IF($D635&lt;&gt;"",L634-(G634/CalsPerPound),""),"")</f>
        <v/>
      </c>
    </row>
    <row r="636" spans="2:12" ht="30" hidden="1" customHeight="1" x14ac:dyDescent="0.35">
      <c r="B636" s="18">
        <f>IFERROR(IF(I635&gt;0,B635+1,""),"")</f>
        <v>45354</v>
      </c>
      <c r="C636" s="17" t="str">
        <f>IFERROR(IF(D636&lt;&gt;"",IF(MOD(D636,7)=1,(D635/7)+1,""),""),"")</f>
        <v/>
      </c>
      <c r="D636" s="17" t="str">
        <f>IFERROR(IF(I635&gt;0,D635+1,""),"")</f>
        <v/>
      </c>
      <c r="E636" s="15" t="str">
        <f>IFERROR(IF(I635&gt;0,#REF!*ActivityFactor+IF(WeightGoal="Maintain",0,IF(WeightGoal="Decrease",-500,IF(WeightGoal="Increase",500))),""),"")</f>
        <v/>
      </c>
      <c r="F636" s="15" t="str">
        <f>IFERROR(#REF!*(ActivityFactor),"")</f>
        <v/>
      </c>
      <c r="G636" s="14" t="str">
        <f>IFERROR(IF(WeightGoal="Increase",E636-F636,F636-E636),"")</f>
        <v/>
      </c>
      <c r="H636" s="14" t="str">
        <f>IFERROR(H635-G636,"")</f>
        <v/>
      </c>
      <c r="I636" s="13" t="str">
        <f>IFERROR(IF(Standard,H636/CalsPerPound,H636/CalsPerPound/2.2),"")</f>
        <v/>
      </c>
      <c r="J636" s="12" t="str">
        <f>IFERROR(WeightToLoseGain-I636,"")</f>
        <v/>
      </c>
      <c r="K636" s="11" t="str">
        <f>IFERROR(IF(B635&lt;&gt;"",J636/(WeightToLoseGain),""),"")</f>
        <v/>
      </c>
      <c r="L636" s="16" t="str">
        <f>IFERROR(IF($D636&lt;&gt;"",L635-(G635/CalsPerPound),""),"")</f>
        <v/>
      </c>
    </row>
    <row r="637" spans="2:12" ht="30" hidden="1" customHeight="1" x14ac:dyDescent="0.35">
      <c r="B637" s="18">
        <f>IFERROR(IF(I636&gt;0,B636+1,""),"")</f>
        <v>45355</v>
      </c>
      <c r="C637" s="17" t="str">
        <f>IFERROR(IF(D637&lt;&gt;"",IF(MOD(D637,7)=1,(D636/7)+1,""),""),"")</f>
        <v/>
      </c>
      <c r="D637" s="17" t="str">
        <f>IFERROR(IF(I636&gt;0,D636+1,""),"")</f>
        <v/>
      </c>
      <c r="E637" s="15" t="str">
        <f>IFERROR(IF(I636&gt;0,#REF!*ActivityFactor+IF(WeightGoal="Maintain",0,IF(WeightGoal="Decrease",-500,IF(WeightGoal="Increase",500))),""),"")</f>
        <v/>
      </c>
      <c r="F637" s="15" t="str">
        <f>IFERROR(#REF!*(ActivityFactor),"")</f>
        <v/>
      </c>
      <c r="G637" s="14" t="str">
        <f>IFERROR(IF(WeightGoal="Increase",E637-F637,F637-E637),"")</f>
        <v/>
      </c>
      <c r="H637" s="14" t="str">
        <f>IFERROR(H636-G637,"")</f>
        <v/>
      </c>
      <c r="I637" s="13" t="str">
        <f>IFERROR(IF(Standard,H637/CalsPerPound,H637/CalsPerPound/2.2),"")</f>
        <v/>
      </c>
      <c r="J637" s="12" t="str">
        <f>IFERROR(WeightToLoseGain-I637,"")</f>
        <v/>
      </c>
      <c r="K637" s="11" t="str">
        <f>IFERROR(IF(B636&lt;&gt;"",J637/(WeightToLoseGain),""),"")</f>
        <v/>
      </c>
      <c r="L637" s="16" t="str">
        <f>IFERROR(IF($D637&lt;&gt;"",L636-(G636/CalsPerPound),""),"")</f>
        <v/>
      </c>
    </row>
    <row r="638" spans="2:12" ht="30" hidden="1" customHeight="1" x14ac:dyDescent="0.35">
      <c r="B638" s="18">
        <f>IFERROR(IF(I637&gt;0,B637+1,""),"")</f>
        <v>45356</v>
      </c>
      <c r="C638" s="17" t="str">
        <f>IFERROR(IF(D638&lt;&gt;"",IF(MOD(D638,7)=1,(D637/7)+1,""),""),"")</f>
        <v/>
      </c>
      <c r="D638" s="17" t="str">
        <f>IFERROR(IF(I637&gt;0,D637+1,""),"")</f>
        <v/>
      </c>
      <c r="E638" s="15" t="str">
        <f>IFERROR(IF(I637&gt;0,#REF!*ActivityFactor+IF(WeightGoal="Maintain",0,IF(WeightGoal="Decrease",-500,IF(WeightGoal="Increase",500))),""),"")</f>
        <v/>
      </c>
      <c r="F638" s="15" t="str">
        <f>IFERROR(#REF!*(ActivityFactor),"")</f>
        <v/>
      </c>
      <c r="G638" s="14" t="str">
        <f>IFERROR(IF(WeightGoal="Increase",E638-F638,F638-E638),"")</f>
        <v/>
      </c>
      <c r="H638" s="14" t="str">
        <f>IFERROR(H637-G638,"")</f>
        <v/>
      </c>
      <c r="I638" s="13" t="str">
        <f>IFERROR(IF(Standard,H638/CalsPerPound,H638/CalsPerPound/2.2),"")</f>
        <v/>
      </c>
      <c r="J638" s="12" t="str">
        <f>IFERROR(WeightToLoseGain-I638,"")</f>
        <v/>
      </c>
      <c r="K638" s="11" t="str">
        <f>IFERROR(IF(B637&lt;&gt;"",J638/(WeightToLoseGain),""),"")</f>
        <v/>
      </c>
      <c r="L638" s="16" t="str">
        <f>IFERROR(IF($D638&lt;&gt;"",L637-(G637/CalsPerPound),""),"")</f>
        <v/>
      </c>
    </row>
    <row r="639" spans="2:12" ht="30" hidden="1" customHeight="1" x14ac:dyDescent="0.35">
      <c r="B639" s="18">
        <f>IFERROR(IF(I638&gt;0,B638+1,""),"")</f>
        <v>45357</v>
      </c>
      <c r="C639" s="17" t="str">
        <f>IFERROR(IF(D639&lt;&gt;"",IF(MOD(D639,7)=1,(D638/7)+1,""),""),"")</f>
        <v/>
      </c>
      <c r="D639" s="17" t="str">
        <f>IFERROR(IF(I638&gt;0,D638+1,""),"")</f>
        <v/>
      </c>
      <c r="E639" s="15" t="str">
        <f>IFERROR(IF(I638&gt;0,#REF!*ActivityFactor+IF(WeightGoal="Maintain",0,IF(WeightGoal="Decrease",-500,IF(WeightGoal="Increase",500))),""),"")</f>
        <v/>
      </c>
      <c r="F639" s="15" t="str">
        <f>IFERROR(#REF!*(ActivityFactor),"")</f>
        <v/>
      </c>
      <c r="G639" s="14" t="str">
        <f>IFERROR(IF(WeightGoal="Increase",E639-F639,F639-E639),"")</f>
        <v/>
      </c>
      <c r="H639" s="14" t="str">
        <f>IFERROR(H638-G639,"")</f>
        <v/>
      </c>
      <c r="I639" s="13" t="str">
        <f>IFERROR(IF(Standard,H639/CalsPerPound,H639/CalsPerPound/2.2),"")</f>
        <v/>
      </c>
      <c r="J639" s="12" t="str">
        <f>IFERROR(WeightToLoseGain-I639,"")</f>
        <v/>
      </c>
      <c r="K639" s="11" t="str">
        <f>IFERROR(IF(B638&lt;&gt;"",J639/(WeightToLoseGain),""),"")</f>
        <v/>
      </c>
      <c r="L639" s="16" t="str">
        <f>IFERROR(IF($D639&lt;&gt;"",L638-(G638/CalsPerPound),""),"")</f>
        <v/>
      </c>
    </row>
    <row r="640" spans="2:12" ht="30" hidden="1" customHeight="1" x14ac:dyDescent="0.35">
      <c r="B640" s="18">
        <f>IFERROR(IF(I639&gt;0,B639+1,""),"")</f>
        <v>45358</v>
      </c>
      <c r="C640" s="17" t="str">
        <f>IFERROR(IF(D640&lt;&gt;"",IF(MOD(D640,7)=1,(D639/7)+1,""),""),"")</f>
        <v/>
      </c>
      <c r="D640" s="17" t="str">
        <f>IFERROR(IF(I639&gt;0,D639+1,""),"")</f>
        <v/>
      </c>
      <c r="E640" s="15" t="str">
        <f>IFERROR(IF(I639&gt;0,#REF!*ActivityFactor+IF(WeightGoal="Maintain",0,IF(WeightGoal="Decrease",-500,IF(WeightGoal="Increase",500))),""),"")</f>
        <v/>
      </c>
      <c r="F640" s="15" t="str">
        <f>IFERROR(#REF!*(ActivityFactor),"")</f>
        <v/>
      </c>
      <c r="G640" s="14" t="str">
        <f>IFERROR(IF(WeightGoal="Increase",E640-F640,F640-E640),"")</f>
        <v/>
      </c>
      <c r="H640" s="14" t="str">
        <f>IFERROR(H639-G640,"")</f>
        <v/>
      </c>
      <c r="I640" s="13" t="str">
        <f>IFERROR(IF(Standard,H640/CalsPerPound,H640/CalsPerPound/2.2),"")</f>
        <v/>
      </c>
      <c r="J640" s="12" t="str">
        <f>IFERROR(WeightToLoseGain-I640,"")</f>
        <v/>
      </c>
      <c r="K640" s="11" t="str">
        <f>IFERROR(IF(B639&lt;&gt;"",J640/(WeightToLoseGain),""),"")</f>
        <v/>
      </c>
      <c r="L640" s="16" t="str">
        <f>IFERROR(IF($D640&lt;&gt;"",L639-(G639/CalsPerPound),""),"")</f>
        <v/>
      </c>
    </row>
    <row r="641" spans="2:12" ht="30" hidden="1" customHeight="1" x14ac:dyDescent="0.35">
      <c r="B641" s="18">
        <f>IFERROR(IF(I640&gt;0,B640+1,""),"")</f>
        <v>45359</v>
      </c>
      <c r="C641" s="17" t="str">
        <f>IFERROR(IF(D641&lt;&gt;"",IF(MOD(D641,7)=1,(D640/7)+1,""),""),"")</f>
        <v/>
      </c>
      <c r="D641" s="17" t="str">
        <f>IFERROR(IF(I640&gt;0,D640+1,""),"")</f>
        <v/>
      </c>
      <c r="E641" s="15" t="str">
        <f>IFERROR(IF(I640&gt;0,#REF!*ActivityFactor+IF(WeightGoal="Maintain",0,IF(WeightGoal="Decrease",-500,IF(WeightGoal="Increase",500))),""),"")</f>
        <v/>
      </c>
      <c r="F641" s="15" t="str">
        <f>IFERROR(#REF!*(ActivityFactor),"")</f>
        <v/>
      </c>
      <c r="G641" s="14" t="str">
        <f>IFERROR(IF(WeightGoal="Increase",E641-F641,F641-E641),"")</f>
        <v/>
      </c>
      <c r="H641" s="14" t="str">
        <f>IFERROR(H640-G641,"")</f>
        <v/>
      </c>
      <c r="I641" s="13" t="str">
        <f>IFERROR(IF(Standard,H641/CalsPerPound,H641/CalsPerPound/2.2),"")</f>
        <v/>
      </c>
      <c r="J641" s="12" t="str">
        <f>IFERROR(WeightToLoseGain-I641,"")</f>
        <v/>
      </c>
      <c r="K641" s="11" t="str">
        <f>IFERROR(IF(B640&lt;&gt;"",J641/(WeightToLoseGain),""),"")</f>
        <v/>
      </c>
      <c r="L641" s="16" t="str">
        <f>IFERROR(IF($D641&lt;&gt;"",L640-(G640/CalsPerPound),""),"")</f>
        <v/>
      </c>
    </row>
    <row r="642" spans="2:12" ht="30" hidden="1" customHeight="1" x14ac:dyDescent="0.35">
      <c r="B642" s="18">
        <f>IFERROR(IF(I641&gt;0,B641+1,""),"")</f>
        <v>45360</v>
      </c>
      <c r="C642" s="17" t="str">
        <f>IFERROR(IF(D642&lt;&gt;"",IF(MOD(D642,7)=1,(D641/7)+1,""),""),"")</f>
        <v/>
      </c>
      <c r="D642" s="17" t="str">
        <f>IFERROR(IF(I641&gt;0,D641+1,""),"")</f>
        <v/>
      </c>
      <c r="E642" s="15" t="str">
        <f>IFERROR(IF(I641&gt;0,#REF!*ActivityFactor+IF(WeightGoal="Maintain",0,IF(WeightGoal="Decrease",-500,IF(WeightGoal="Increase",500))),""),"")</f>
        <v/>
      </c>
      <c r="F642" s="15" t="str">
        <f>IFERROR(#REF!*(ActivityFactor),"")</f>
        <v/>
      </c>
      <c r="G642" s="14" t="str">
        <f>IFERROR(IF(WeightGoal="Increase",E642-F642,F642-E642),"")</f>
        <v/>
      </c>
      <c r="H642" s="14" t="str">
        <f>IFERROR(H641-G642,"")</f>
        <v/>
      </c>
      <c r="I642" s="13" t="str">
        <f>IFERROR(IF(Standard,H642/CalsPerPound,H642/CalsPerPound/2.2),"")</f>
        <v/>
      </c>
      <c r="J642" s="12" t="str">
        <f>IFERROR(WeightToLoseGain-I642,"")</f>
        <v/>
      </c>
      <c r="K642" s="11" t="str">
        <f>IFERROR(IF(B641&lt;&gt;"",J642/(WeightToLoseGain),""),"")</f>
        <v/>
      </c>
      <c r="L642" s="16" t="str">
        <f>IFERROR(IF($D642&lt;&gt;"",L641-(G641/CalsPerPound),""),"")</f>
        <v/>
      </c>
    </row>
    <row r="643" spans="2:12" ht="30" hidden="1" customHeight="1" x14ac:dyDescent="0.35">
      <c r="B643" s="18">
        <f>IFERROR(IF(I642&gt;0,B642+1,""),"")</f>
        <v>45361</v>
      </c>
      <c r="C643" s="17" t="str">
        <f>IFERROR(IF(D643&lt;&gt;"",IF(MOD(D643,7)=1,(D642/7)+1,""),""),"")</f>
        <v/>
      </c>
      <c r="D643" s="17" t="str">
        <f>IFERROR(IF(I642&gt;0,D642+1,""),"")</f>
        <v/>
      </c>
      <c r="E643" s="15" t="str">
        <f>IFERROR(IF(I642&gt;0,#REF!*ActivityFactor+IF(WeightGoal="Maintain",0,IF(WeightGoal="Decrease",-500,IF(WeightGoal="Increase",500))),""),"")</f>
        <v/>
      </c>
      <c r="F643" s="15" t="str">
        <f>IFERROR(#REF!*(ActivityFactor),"")</f>
        <v/>
      </c>
      <c r="G643" s="14" t="str">
        <f>IFERROR(IF(WeightGoal="Increase",E643-F643,F643-E643),"")</f>
        <v/>
      </c>
      <c r="H643" s="14" t="str">
        <f>IFERROR(H642-G643,"")</f>
        <v/>
      </c>
      <c r="I643" s="13" t="str">
        <f>IFERROR(IF(Standard,H643/CalsPerPound,H643/CalsPerPound/2.2),"")</f>
        <v/>
      </c>
      <c r="J643" s="12" t="str">
        <f>IFERROR(WeightToLoseGain-I643,"")</f>
        <v/>
      </c>
      <c r="K643" s="11" t="str">
        <f>IFERROR(IF(B642&lt;&gt;"",J643/(WeightToLoseGain),""),"")</f>
        <v/>
      </c>
      <c r="L643" s="16" t="str">
        <f>IFERROR(IF($D643&lt;&gt;"",L642-(G642/CalsPerPound),""),"")</f>
        <v/>
      </c>
    </row>
    <row r="644" spans="2:12" ht="30" hidden="1" customHeight="1" x14ac:dyDescent="0.35">
      <c r="B644" s="18">
        <f>IFERROR(IF(I643&gt;0,B643+1,""),"")</f>
        <v>45362</v>
      </c>
      <c r="C644" s="17" t="str">
        <f>IFERROR(IF(D644&lt;&gt;"",IF(MOD(D644,7)=1,(D643/7)+1,""),""),"")</f>
        <v/>
      </c>
      <c r="D644" s="17" t="str">
        <f>IFERROR(IF(I643&gt;0,D643+1,""),"")</f>
        <v/>
      </c>
      <c r="E644" s="15" t="str">
        <f>IFERROR(IF(I643&gt;0,#REF!*ActivityFactor+IF(WeightGoal="Maintain",0,IF(WeightGoal="Decrease",-500,IF(WeightGoal="Increase",500))),""),"")</f>
        <v/>
      </c>
      <c r="F644" s="15" t="str">
        <f>IFERROR(#REF!*(ActivityFactor),"")</f>
        <v/>
      </c>
      <c r="G644" s="14" t="str">
        <f>IFERROR(IF(WeightGoal="Increase",E644-F644,F644-E644),"")</f>
        <v/>
      </c>
      <c r="H644" s="14" t="str">
        <f>IFERROR(H643-G644,"")</f>
        <v/>
      </c>
      <c r="I644" s="13" t="str">
        <f>IFERROR(IF(Standard,H644/CalsPerPound,H644/CalsPerPound/2.2),"")</f>
        <v/>
      </c>
      <c r="J644" s="12" t="str">
        <f>IFERROR(WeightToLoseGain-I644,"")</f>
        <v/>
      </c>
      <c r="K644" s="11" t="str">
        <f>IFERROR(IF(B643&lt;&gt;"",J644/(WeightToLoseGain),""),"")</f>
        <v/>
      </c>
      <c r="L644" s="16" t="str">
        <f>IFERROR(IF($D644&lt;&gt;"",L643-(G643/CalsPerPound),""),"")</f>
        <v/>
      </c>
    </row>
    <row r="645" spans="2:12" ht="30" hidden="1" customHeight="1" x14ac:dyDescent="0.35">
      <c r="B645" s="18">
        <f>IFERROR(IF(I644&gt;0,B644+1,""),"")</f>
        <v>45363</v>
      </c>
      <c r="C645" s="17" t="str">
        <f>IFERROR(IF(D645&lt;&gt;"",IF(MOD(D645,7)=1,(D644/7)+1,""),""),"")</f>
        <v/>
      </c>
      <c r="D645" s="17" t="str">
        <f>IFERROR(IF(I644&gt;0,D644+1,""),"")</f>
        <v/>
      </c>
      <c r="E645" s="15" t="str">
        <f>IFERROR(IF(I644&gt;0,#REF!*ActivityFactor+IF(WeightGoal="Maintain",0,IF(WeightGoal="Decrease",-500,IF(WeightGoal="Increase",500))),""),"")</f>
        <v/>
      </c>
      <c r="F645" s="15" t="str">
        <f>IFERROR(#REF!*(ActivityFactor),"")</f>
        <v/>
      </c>
      <c r="G645" s="14" t="str">
        <f>IFERROR(IF(WeightGoal="Increase",E645-F645,F645-E645),"")</f>
        <v/>
      </c>
      <c r="H645" s="14" t="str">
        <f>IFERROR(H644-G645,"")</f>
        <v/>
      </c>
      <c r="I645" s="13" t="str">
        <f>IFERROR(IF(Standard,H645/CalsPerPound,H645/CalsPerPound/2.2),"")</f>
        <v/>
      </c>
      <c r="J645" s="12" t="str">
        <f>IFERROR(WeightToLoseGain-I645,"")</f>
        <v/>
      </c>
      <c r="K645" s="11" t="str">
        <f>IFERROR(IF(B644&lt;&gt;"",J645/(WeightToLoseGain),""),"")</f>
        <v/>
      </c>
      <c r="L645" s="16" t="str">
        <f>IFERROR(IF($D645&lt;&gt;"",L644-(G644/CalsPerPound),""),"")</f>
        <v/>
      </c>
    </row>
    <row r="646" spans="2:12" ht="30" hidden="1" customHeight="1" x14ac:dyDescent="0.35">
      <c r="B646" s="18">
        <f>IFERROR(IF(I645&gt;0,B645+1,""),"")</f>
        <v>45364</v>
      </c>
      <c r="C646" s="17" t="str">
        <f>IFERROR(IF(D646&lt;&gt;"",IF(MOD(D646,7)=1,(D645/7)+1,""),""),"")</f>
        <v/>
      </c>
      <c r="D646" s="17" t="str">
        <f>IFERROR(IF(I645&gt;0,D645+1,""),"")</f>
        <v/>
      </c>
      <c r="E646" s="15" t="str">
        <f>IFERROR(IF(I645&gt;0,#REF!*ActivityFactor+IF(WeightGoal="Maintain",0,IF(WeightGoal="Decrease",-500,IF(WeightGoal="Increase",500))),""),"")</f>
        <v/>
      </c>
      <c r="F646" s="15" t="str">
        <f>IFERROR(#REF!*(ActivityFactor),"")</f>
        <v/>
      </c>
      <c r="G646" s="14" t="str">
        <f>IFERROR(IF(WeightGoal="Increase",E646-F646,F646-E646),"")</f>
        <v/>
      </c>
      <c r="H646" s="14" t="str">
        <f>IFERROR(H645-G646,"")</f>
        <v/>
      </c>
      <c r="I646" s="13" t="str">
        <f>IFERROR(IF(Standard,H646/CalsPerPound,H646/CalsPerPound/2.2),"")</f>
        <v/>
      </c>
      <c r="J646" s="12" t="str">
        <f>IFERROR(WeightToLoseGain-I646,"")</f>
        <v/>
      </c>
      <c r="K646" s="11" t="str">
        <f>IFERROR(IF(B645&lt;&gt;"",J646/(WeightToLoseGain),""),"")</f>
        <v/>
      </c>
      <c r="L646" s="16" t="str">
        <f>IFERROR(IF($D646&lt;&gt;"",L645-(G645/CalsPerPound),""),"")</f>
        <v/>
      </c>
    </row>
    <row r="647" spans="2:12" ht="30" hidden="1" customHeight="1" x14ac:dyDescent="0.35">
      <c r="B647" s="18">
        <f>IFERROR(IF(I646&gt;0,B646+1,""),"")</f>
        <v>45365</v>
      </c>
      <c r="C647" s="17" t="str">
        <f>IFERROR(IF(D647&lt;&gt;"",IF(MOD(D647,7)=1,(D646/7)+1,""),""),"")</f>
        <v/>
      </c>
      <c r="D647" s="17" t="str">
        <f>IFERROR(IF(I646&gt;0,D646+1,""),"")</f>
        <v/>
      </c>
      <c r="E647" s="15" t="str">
        <f>IFERROR(IF(I646&gt;0,#REF!*ActivityFactor+IF(WeightGoal="Maintain",0,IF(WeightGoal="Decrease",-500,IF(WeightGoal="Increase",500))),""),"")</f>
        <v/>
      </c>
      <c r="F647" s="15" t="str">
        <f>IFERROR(#REF!*(ActivityFactor),"")</f>
        <v/>
      </c>
      <c r="G647" s="14" t="str">
        <f>IFERROR(IF(WeightGoal="Increase",E647-F647,F647-E647),"")</f>
        <v/>
      </c>
      <c r="H647" s="14" t="str">
        <f>IFERROR(H646-G647,"")</f>
        <v/>
      </c>
      <c r="I647" s="13" t="str">
        <f>IFERROR(IF(Standard,H647/CalsPerPound,H647/CalsPerPound/2.2),"")</f>
        <v/>
      </c>
      <c r="J647" s="12" t="str">
        <f>IFERROR(WeightToLoseGain-I647,"")</f>
        <v/>
      </c>
      <c r="K647" s="11" t="str">
        <f>IFERROR(IF(B646&lt;&gt;"",J647/(WeightToLoseGain),""),"")</f>
        <v/>
      </c>
      <c r="L647" s="16" t="str">
        <f>IFERROR(IF($D647&lt;&gt;"",L646-(G646/CalsPerPound),""),"")</f>
        <v/>
      </c>
    </row>
    <row r="648" spans="2:12" ht="30" hidden="1" customHeight="1" x14ac:dyDescent="0.35">
      <c r="B648" s="18">
        <f>IFERROR(IF(I647&gt;0,B647+1,""),"")</f>
        <v>45366</v>
      </c>
      <c r="C648" s="17" t="str">
        <f>IFERROR(IF(D648&lt;&gt;"",IF(MOD(D648,7)=1,(D647/7)+1,""),""),"")</f>
        <v/>
      </c>
      <c r="D648" s="17" t="str">
        <f>IFERROR(IF(I647&gt;0,D647+1,""),"")</f>
        <v/>
      </c>
      <c r="E648" s="15" t="str">
        <f>IFERROR(IF(I647&gt;0,#REF!*ActivityFactor+IF(WeightGoal="Maintain",0,IF(WeightGoal="Decrease",-500,IF(WeightGoal="Increase",500))),""),"")</f>
        <v/>
      </c>
      <c r="F648" s="15" t="str">
        <f>IFERROR(#REF!*(ActivityFactor),"")</f>
        <v/>
      </c>
      <c r="G648" s="14" t="str">
        <f>IFERROR(IF(WeightGoal="Increase",E648-F648,F648-E648),"")</f>
        <v/>
      </c>
      <c r="H648" s="14" t="str">
        <f>IFERROR(H647-G648,"")</f>
        <v/>
      </c>
      <c r="I648" s="13" t="str">
        <f>IFERROR(IF(Standard,H648/CalsPerPound,H648/CalsPerPound/2.2),"")</f>
        <v/>
      </c>
      <c r="J648" s="12" t="str">
        <f>IFERROR(WeightToLoseGain-I648,"")</f>
        <v/>
      </c>
      <c r="K648" s="11" t="str">
        <f>IFERROR(IF(B647&lt;&gt;"",J648/(WeightToLoseGain),""),"")</f>
        <v/>
      </c>
      <c r="L648" s="16" t="str">
        <f>IFERROR(IF($D648&lt;&gt;"",L647-(G647/CalsPerPound),""),"")</f>
        <v/>
      </c>
    </row>
    <row r="649" spans="2:12" ht="30" hidden="1" customHeight="1" x14ac:dyDescent="0.35">
      <c r="B649" s="18">
        <f>IFERROR(IF(I648&gt;0,B648+1,""),"")</f>
        <v>45367</v>
      </c>
      <c r="C649" s="17" t="str">
        <f>IFERROR(IF(D649&lt;&gt;"",IF(MOD(D649,7)=1,(D648/7)+1,""),""),"")</f>
        <v/>
      </c>
      <c r="D649" s="17" t="str">
        <f>IFERROR(IF(I648&gt;0,D648+1,""),"")</f>
        <v/>
      </c>
      <c r="E649" s="15" t="str">
        <f>IFERROR(IF(I648&gt;0,#REF!*ActivityFactor+IF(WeightGoal="Maintain",0,IF(WeightGoal="Decrease",-500,IF(WeightGoal="Increase",500))),""),"")</f>
        <v/>
      </c>
      <c r="F649" s="15" t="str">
        <f>IFERROR(#REF!*(ActivityFactor),"")</f>
        <v/>
      </c>
      <c r="G649" s="14" t="str">
        <f>IFERROR(IF(WeightGoal="Increase",E649-F649,F649-E649),"")</f>
        <v/>
      </c>
      <c r="H649" s="14" t="str">
        <f>IFERROR(H648-G649,"")</f>
        <v/>
      </c>
      <c r="I649" s="13" t="str">
        <f>IFERROR(IF(Standard,H649/CalsPerPound,H649/CalsPerPound/2.2),"")</f>
        <v/>
      </c>
      <c r="J649" s="12" t="str">
        <f>IFERROR(WeightToLoseGain-I649,"")</f>
        <v/>
      </c>
      <c r="K649" s="11" t="str">
        <f>IFERROR(IF(B648&lt;&gt;"",J649/(WeightToLoseGain),""),"")</f>
        <v/>
      </c>
      <c r="L649" s="16" t="str">
        <f>IFERROR(IF($D649&lt;&gt;"",L648-(G648/CalsPerPound),""),"")</f>
        <v/>
      </c>
    </row>
    <row r="650" spans="2:12" ht="30" hidden="1" customHeight="1" x14ac:dyDescent="0.35">
      <c r="B650" s="18">
        <f>IFERROR(IF(I649&gt;0,B649+1,""),"")</f>
        <v>45368</v>
      </c>
      <c r="C650" s="17" t="str">
        <f>IFERROR(IF(D650&lt;&gt;"",IF(MOD(D650,7)=1,(D649/7)+1,""),""),"")</f>
        <v/>
      </c>
      <c r="D650" s="17" t="str">
        <f>IFERROR(IF(I649&gt;0,D649+1,""),"")</f>
        <v/>
      </c>
      <c r="E650" s="15" t="str">
        <f>IFERROR(IF(I649&gt;0,#REF!*ActivityFactor+IF(WeightGoal="Maintain",0,IF(WeightGoal="Decrease",-500,IF(WeightGoal="Increase",500))),""),"")</f>
        <v/>
      </c>
      <c r="F650" s="15" t="str">
        <f>IFERROR(#REF!*(ActivityFactor),"")</f>
        <v/>
      </c>
      <c r="G650" s="14" t="str">
        <f>IFERROR(IF(WeightGoal="Increase",E650-F650,F650-E650),"")</f>
        <v/>
      </c>
      <c r="H650" s="14" t="str">
        <f>IFERROR(H649-G650,"")</f>
        <v/>
      </c>
      <c r="I650" s="13" t="str">
        <f>IFERROR(IF(Standard,H650/CalsPerPound,H650/CalsPerPound/2.2),"")</f>
        <v/>
      </c>
      <c r="J650" s="12" t="str">
        <f>IFERROR(WeightToLoseGain-I650,"")</f>
        <v/>
      </c>
      <c r="K650" s="11" t="str">
        <f>IFERROR(IF(B649&lt;&gt;"",J650/(WeightToLoseGain),""),"")</f>
        <v/>
      </c>
      <c r="L650" s="16" t="str">
        <f>IFERROR(IF($D650&lt;&gt;"",L649-(G649/CalsPerPound),""),"")</f>
        <v/>
      </c>
    </row>
    <row r="651" spans="2:12" ht="30" hidden="1" customHeight="1" x14ac:dyDescent="0.35">
      <c r="B651" s="18">
        <f>IFERROR(IF(I650&gt;0,B650+1,""),"")</f>
        <v>45369</v>
      </c>
      <c r="C651" s="17" t="str">
        <f>IFERROR(IF(D651&lt;&gt;"",IF(MOD(D651,7)=1,(D650/7)+1,""),""),"")</f>
        <v/>
      </c>
      <c r="D651" s="17" t="str">
        <f>IFERROR(IF(I650&gt;0,D650+1,""),"")</f>
        <v/>
      </c>
      <c r="E651" s="15" t="str">
        <f>IFERROR(IF(I650&gt;0,#REF!*ActivityFactor+IF(WeightGoal="Maintain",0,IF(WeightGoal="Decrease",-500,IF(WeightGoal="Increase",500))),""),"")</f>
        <v/>
      </c>
      <c r="F651" s="15" t="str">
        <f>IFERROR(#REF!*(ActivityFactor),"")</f>
        <v/>
      </c>
      <c r="G651" s="14" t="str">
        <f>IFERROR(IF(WeightGoal="Increase",E651-F651,F651-E651),"")</f>
        <v/>
      </c>
      <c r="H651" s="14" t="str">
        <f>IFERROR(H650-G651,"")</f>
        <v/>
      </c>
      <c r="I651" s="13" t="str">
        <f>IFERROR(IF(Standard,H651/CalsPerPound,H651/CalsPerPound/2.2),"")</f>
        <v/>
      </c>
      <c r="J651" s="12" t="str">
        <f>IFERROR(WeightToLoseGain-I651,"")</f>
        <v/>
      </c>
      <c r="K651" s="11" t="str">
        <f>IFERROR(IF(B650&lt;&gt;"",J651/(WeightToLoseGain),""),"")</f>
        <v/>
      </c>
      <c r="L651" s="16" t="str">
        <f>IFERROR(IF($D651&lt;&gt;"",L650-(G650/CalsPerPound),""),"")</f>
        <v/>
      </c>
    </row>
    <row r="652" spans="2:12" ht="30" hidden="1" customHeight="1" x14ac:dyDescent="0.35">
      <c r="B652" s="18">
        <f>IFERROR(IF(I651&gt;0,B651+1,""),"")</f>
        <v>45370</v>
      </c>
      <c r="C652" s="17" t="str">
        <f>IFERROR(IF(D652&lt;&gt;"",IF(MOD(D652,7)=1,(D651/7)+1,""),""),"")</f>
        <v/>
      </c>
      <c r="D652" s="17" t="str">
        <f>IFERROR(IF(I651&gt;0,D651+1,""),"")</f>
        <v/>
      </c>
      <c r="E652" s="15" t="str">
        <f>IFERROR(IF(I651&gt;0,#REF!*ActivityFactor+IF(WeightGoal="Maintain",0,IF(WeightGoal="Decrease",-500,IF(WeightGoal="Increase",500))),""),"")</f>
        <v/>
      </c>
      <c r="F652" s="15" t="str">
        <f>IFERROR(#REF!*(ActivityFactor),"")</f>
        <v/>
      </c>
      <c r="G652" s="14" t="str">
        <f>IFERROR(IF(WeightGoal="Increase",E652-F652,F652-E652),"")</f>
        <v/>
      </c>
      <c r="H652" s="14" t="str">
        <f>IFERROR(H651-G652,"")</f>
        <v/>
      </c>
      <c r="I652" s="13" t="str">
        <f>IFERROR(IF(Standard,H652/CalsPerPound,H652/CalsPerPound/2.2),"")</f>
        <v/>
      </c>
      <c r="J652" s="12" t="str">
        <f>IFERROR(WeightToLoseGain-I652,"")</f>
        <v/>
      </c>
      <c r="K652" s="11" t="str">
        <f>IFERROR(IF(B651&lt;&gt;"",J652/(WeightToLoseGain),""),"")</f>
        <v/>
      </c>
      <c r="L652" s="16" t="str">
        <f>IFERROR(IF($D652&lt;&gt;"",L651-(G651/CalsPerPound),""),"")</f>
        <v/>
      </c>
    </row>
    <row r="653" spans="2:12" ht="30" hidden="1" customHeight="1" x14ac:dyDescent="0.35">
      <c r="B653" s="18">
        <f>IFERROR(IF(I652&gt;0,B652+1,""),"")</f>
        <v>45371</v>
      </c>
      <c r="C653" s="17" t="str">
        <f>IFERROR(IF(D653&lt;&gt;"",IF(MOD(D653,7)=1,(D652/7)+1,""),""),"")</f>
        <v/>
      </c>
      <c r="D653" s="17" t="str">
        <f>IFERROR(IF(I652&gt;0,D652+1,""),"")</f>
        <v/>
      </c>
      <c r="E653" s="15" t="str">
        <f>IFERROR(IF(I652&gt;0,#REF!*ActivityFactor+IF(WeightGoal="Maintain",0,IF(WeightGoal="Decrease",-500,IF(WeightGoal="Increase",500))),""),"")</f>
        <v/>
      </c>
      <c r="F653" s="15" t="str">
        <f>IFERROR(#REF!*(ActivityFactor),"")</f>
        <v/>
      </c>
      <c r="G653" s="14" t="str">
        <f>IFERROR(IF(WeightGoal="Increase",E653-F653,F653-E653),"")</f>
        <v/>
      </c>
      <c r="H653" s="14" t="str">
        <f>IFERROR(H652-G653,"")</f>
        <v/>
      </c>
      <c r="I653" s="13" t="str">
        <f>IFERROR(IF(Standard,H653/CalsPerPound,H653/CalsPerPound/2.2),"")</f>
        <v/>
      </c>
      <c r="J653" s="12" t="str">
        <f>IFERROR(WeightToLoseGain-I653,"")</f>
        <v/>
      </c>
      <c r="K653" s="11" t="str">
        <f>IFERROR(IF(B652&lt;&gt;"",J653/(WeightToLoseGain),""),"")</f>
        <v/>
      </c>
      <c r="L653" s="16" t="str">
        <f>IFERROR(IF($D653&lt;&gt;"",L652-(G652/CalsPerPound),""),"")</f>
        <v/>
      </c>
    </row>
    <row r="654" spans="2:12" ht="30" hidden="1" customHeight="1" x14ac:dyDescent="0.35">
      <c r="B654" s="18">
        <f>IFERROR(IF(I653&gt;0,B653+1,""),"")</f>
        <v>45372</v>
      </c>
      <c r="C654" s="17" t="str">
        <f>IFERROR(IF(D654&lt;&gt;"",IF(MOD(D654,7)=1,(D653/7)+1,""),""),"")</f>
        <v/>
      </c>
      <c r="D654" s="17" t="str">
        <f>IFERROR(IF(I653&gt;0,D653+1,""),"")</f>
        <v/>
      </c>
      <c r="E654" s="15" t="str">
        <f>IFERROR(IF(I653&gt;0,#REF!*ActivityFactor+IF(WeightGoal="Maintain",0,IF(WeightGoal="Decrease",-500,IF(WeightGoal="Increase",500))),""),"")</f>
        <v/>
      </c>
      <c r="F654" s="15" t="str">
        <f>IFERROR(#REF!*(ActivityFactor),"")</f>
        <v/>
      </c>
      <c r="G654" s="14" t="str">
        <f>IFERROR(IF(WeightGoal="Increase",E654-F654,F654-E654),"")</f>
        <v/>
      </c>
      <c r="H654" s="14" t="str">
        <f>IFERROR(H653-G654,"")</f>
        <v/>
      </c>
      <c r="I654" s="13" t="str">
        <f>IFERROR(IF(Standard,H654/CalsPerPound,H654/CalsPerPound/2.2),"")</f>
        <v/>
      </c>
      <c r="J654" s="12" t="str">
        <f>IFERROR(WeightToLoseGain-I654,"")</f>
        <v/>
      </c>
      <c r="K654" s="11" t="str">
        <f>IFERROR(IF(B653&lt;&gt;"",J654/(WeightToLoseGain),""),"")</f>
        <v/>
      </c>
      <c r="L654" s="16" t="str">
        <f>IFERROR(IF($D654&lt;&gt;"",L653-(G653/CalsPerPound),""),"")</f>
        <v/>
      </c>
    </row>
    <row r="655" spans="2:12" ht="30" hidden="1" customHeight="1" x14ac:dyDescent="0.35">
      <c r="B655" s="18">
        <f>IFERROR(IF(I654&gt;0,B654+1,""),"")</f>
        <v>45373</v>
      </c>
      <c r="C655" s="17" t="str">
        <f>IFERROR(IF(D655&lt;&gt;"",IF(MOD(D655,7)=1,(D654/7)+1,""),""),"")</f>
        <v/>
      </c>
      <c r="D655" s="17" t="str">
        <f>IFERROR(IF(I654&gt;0,D654+1,""),"")</f>
        <v/>
      </c>
      <c r="E655" s="15" t="str">
        <f>IFERROR(IF(I654&gt;0,#REF!*ActivityFactor+IF(WeightGoal="Maintain",0,IF(WeightGoal="Decrease",-500,IF(WeightGoal="Increase",500))),""),"")</f>
        <v/>
      </c>
      <c r="F655" s="15" t="str">
        <f>IFERROR(#REF!*(ActivityFactor),"")</f>
        <v/>
      </c>
      <c r="G655" s="14" t="str">
        <f>IFERROR(IF(WeightGoal="Increase",E655-F655,F655-E655),"")</f>
        <v/>
      </c>
      <c r="H655" s="14" t="str">
        <f>IFERROR(H654-G655,"")</f>
        <v/>
      </c>
      <c r="I655" s="13" t="str">
        <f>IFERROR(IF(Standard,H655/CalsPerPound,H655/CalsPerPound/2.2),"")</f>
        <v/>
      </c>
      <c r="J655" s="12" t="str">
        <f>IFERROR(WeightToLoseGain-I655,"")</f>
        <v/>
      </c>
      <c r="K655" s="11" t="str">
        <f>IFERROR(IF(B654&lt;&gt;"",J655/(WeightToLoseGain),""),"")</f>
        <v/>
      </c>
      <c r="L655" s="16" t="str">
        <f>IFERROR(IF($D655&lt;&gt;"",L654-(G654/CalsPerPound),""),"")</f>
        <v/>
      </c>
    </row>
    <row r="656" spans="2:12" ht="30" hidden="1" customHeight="1" x14ac:dyDescent="0.35">
      <c r="B656" s="18">
        <f>IFERROR(IF(I655&gt;0,B655+1,""),"")</f>
        <v>45374</v>
      </c>
      <c r="C656" s="17" t="str">
        <f>IFERROR(IF(D656&lt;&gt;"",IF(MOD(D656,7)=1,(D655/7)+1,""),""),"")</f>
        <v/>
      </c>
      <c r="D656" s="17" t="str">
        <f>IFERROR(IF(I655&gt;0,D655+1,""),"")</f>
        <v/>
      </c>
      <c r="E656" s="15" t="str">
        <f>IFERROR(IF(I655&gt;0,#REF!*ActivityFactor+IF(WeightGoal="Maintain",0,IF(WeightGoal="Decrease",-500,IF(WeightGoal="Increase",500))),""),"")</f>
        <v/>
      </c>
      <c r="F656" s="15" t="str">
        <f>IFERROR(#REF!*(ActivityFactor),"")</f>
        <v/>
      </c>
      <c r="G656" s="14" t="str">
        <f>IFERROR(IF(WeightGoal="Increase",E656-F656,F656-E656),"")</f>
        <v/>
      </c>
      <c r="H656" s="14" t="str">
        <f>IFERROR(H655-G656,"")</f>
        <v/>
      </c>
      <c r="I656" s="13" t="str">
        <f>IFERROR(IF(Standard,H656/CalsPerPound,H656/CalsPerPound/2.2),"")</f>
        <v/>
      </c>
      <c r="J656" s="12" t="str">
        <f>IFERROR(WeightToLoseGain-I656,"")</f>
        <v/>
      </c>
      <c r="K656" s="11" t="str">
        <f>IFERROR(IF(B655&lt;&gt;"",J656/(WeightToLoseGain),""),"")</f>
        <v/>
      </c>
      <c r="L656" s="16" t="str">
        <f>IFERROR(IF($D656&lt;&gt;"",L655-(G655/CalsPerPound),""),"")</f>
        <v/>
      </c>
    </row>
    <row r="657" spans="2:12" ht="30" hidden="1" customHeight="1" x14ac:dyDescent="0.35">
      <c r="B657" s="18">
        <f>IFERROR(IF(I656&gt;0,B656+1,""),"")</f>
        <v>45375</v>
      </c>
      <c r="C657" s="17" t="str">
        <f>IFERROR(IF(D657&lt;&gt;"",IF(MOD(D657,7)=1,(D656/7)+1,""),""),"")</f>
        <v/>
      </c>
      <c r="D657" s="17" t="str">
        <f>IFERROR(IF(I656&gt;0,D656+1,""),"")</f>
        <v/>
      </c>
      <c r="E657" s="15" t="str">
        <f>IFERROR(IF(I656&gt;0,#REF!*ActivityFactor+IF(WeightGoal="Maintain",0,IF(WeightGoal="Decrease",-500,IF(WeightGoal="Increase",500))),""),"")</f>
        <v/>
      </c>
      <c r="F657" s="15" t="str">
        <f>IFERROR(#REF!*(ActivityFactor),"")</f>
        <v/>
      </c>
      <c r="G657" s="14" t="str">
        <f>IFERROR(IF(WeightGoal="Increase",E657-F657,F657-E657),"")</f>
        <v/>
      </c>
      <c r="H657" s="14" t="str">
        <f>IFERROR(H656-G657,"")</f>
        <v/>
      </c>
      <c r="I657" s="13" t="str">
        <f>IFERROR(IF(Standard,H657/CalsPerPound,H657/CalsPerPound/2.2),"")</f>
        <v/>
      </c>
      <c r="J657" s="12" t="str">
        <f>IFERROR(WeightToLoseGain-I657,"")</f>
        <v/>
      </c>
      <c r="K657" s="11" t="str">
        <f>IFERROR(IF(B656&lt;&gt;"",J657/(WeightToLoseGain),""),"")</f>
        <v/>
      </c>
      <c r="L657" s="16" t="str">
        <f>IFERROR(IF($D657&lt;&gt;"",L656-(G656/CalsPerPound),""),"")</f>
        <v/>
      </c>
    </row>
    <row r="658" spans="2:12" ht="30" hidden="1" customHeight="1" x14ac:dyDescent="0.35">
      <c r="B658" s="18">
        <f>IFERROR(IF(I657&gt;0,B657+1,""),"")</f>
        <v>45376</v>
      </c>
      <c r="C658" s="17" t="str">
        <f>IFERROR(IF(D658&lt;&gt;"",IF(MOD(D658,7)=1,(D657/7)+1,""),""),"")</f>
        <v/>
      </c>
      <c r="D658" s="17" t="str">
        <f>IFERROR(IF(I657&gt;0,D657+1,""),"")</f>
        <v/>
      </c>
      <c r="E658" s="15" t="str">
        <f>IFERROR(IF(I657&gt;0,#REF!*ActivityFactor+IF(WeightGoal="Maintain",0,IF(WeightGoal="Decrease",-500,IF(WeightGoal="Increase",500))),""),"")</f>
        <v/>
      </c>
      <c r="F658" s="15" t="str">
        <f>IFERROR(#REF!*(ActivityFactor),"")</f>
        <v/>
      </c>
      <c r="G658" s="14" t="str">
        <f>IFERROR(IF(WeightGoal="Increase",E658-F658,F658-E658),"")</f>
        <v/>
      </c>
      <c r="H658" s="14" t="str">
        <f>IFERROR(H657-G658,"")</f>
        <v/>
      </c>
      <c r="I658" s="13" t="str">
        <f>IFERROR(IF(Standard,H658/CalsPerPound,H658/CalsPerPound/2.2),"")</f>
        <v/>
      </c>
      <c r="J658" s="12" t="str">
        <f>IFERROR(WeightToLoseGain-I658,"")</f>
        <v/>
      </c>
      <c r="K658" s="11" t="str">
        <f>IFERROR(IF(B657&lt;&gt;"",J658/(WeightToLoseGain),""),"")</f>
        <v/>
      </c>
      <c r="L658" s="16" t="str">
        <f>IFERROR(IF($D658&lt;&gt;"",L657-(G657/CalsPerPound),""),"")</f>
        <v/>
      </c>
    </row>
    <row r="659" spans="2:12" ht="30" hidden="1" customHeight="1" x14ac:dyDescent="0.35">
      <c r="B659" s="18">
        <f>IFERROR(IF(I658&gt;0,B658+1,""),"")</f>
        <v>45377</v>
      </c>
      <c r="C659" s="17" t="str">
        <f>IFERROR(IF(D659&lt;&gt;"",IF(MOD(D659,7)=1,(D658/7)+1,""),""),"")</f>
        <v/>
      </c>
      <c r="D659" s="17" t="str">
        <f>IFERROR(IF(I658&gt;0,D658+1,""),"")</f>
        <v/>
      </c>
      <c r="E659" s="15" t="str">
        <f>IFERROR(IF(I658&gt;0,#REF!*ActivityFactor+IF(WeightGoal="Maintain",0,IF(WeightGoal="Decrease",-500,IF(WeightGoal="Increase",500))),""),"")</f>
        <v/>
      </c>
      <c r="F659" s="15" t="str">
        <f>IFERROR(#REF!*(ActivityFactor),"")</f>
        <v/>
      </c>
      <c r="G659" s="14" t="str">
        <f>IFERROR(IF(WeightGoal="Increase",E659-F659,F659-E659),"")</f>
        <v/>
      </c>
      <c r="H659" s="14" t="str">
        <f>IFERROR(H658-G659,"")</f>
        <v/>
      </c>
      <c r="I659" s="13" t="str">
        <f>IFERROR(IF(Standard,H659/CalsPerPound,H659/CalsPerPound/2.2),"")</f>
        <v/>
      </c>
      <c r="J659" s="12" t="str">
        <f>IFERROR(WeightToLoseGain-I659,"")</f>
        <v/>
      </c>
      <c r="K659" s="11" t="str">
        <f>IFERROR(IF(B658&lt;&gt;"",J659/(WeightToLoseGain),""),"")</f>
        <v/>
      </c>
      <c r="L659" s="16" t="str">
        <f>IFERROR(IF($D659&lt;&gt;"",L658-(G658/CalsPerPound),""),"")</f>
        <v/>
      </c>
    </row>
    <row r="660" spans="2:12" ht="30" hidden="1" customHeight="1" x14ac:dyDescent="0.35">
      <c r="B660" s="18">
        <f>IFERROR(IF(I659&gt;0,B659+1,""),"")</f>
        <v>45378</v>
      </c>
      <c r="C660" s="17" t="str">
        <f>IFERROR(IF(D660&lt;&gt;"",IF(MOD(D660,7)=1,(D659/7)+1,""),""),"")</f>
        <v/>
      </c>
      <c r="D660" s="17" t="str">
        <f>IFERROR(IF(I659&gt;0,D659+1,""),"")</f>
        <v/>
      </c>
      <c r="E660" s="15" t="str">
        <f>IFERROR(IF(I659&gt;0,#REF!*ActivityFactor+IF(WeightGoal="Maintain",0,IF(WeightGoal="Decrease",-500,IF(WeightGoal="Increase",500))),""),"")</f>
        <v/>
      </c>
      <c r="F660" s="15" t="str">
        <f>IFERROR(#REF!*(ActivityFactor),"")</f>
        <v/>
      </c>
      <c r="G660" s="14" t="str">
        <f>IFERROR(IF(WeightGoal="Increase",E660-F660,F660-E660),"")</f>
        <v/>
      </c>
      <c r="H660" s="14" t="str">
        <f>IFERROR(H659-G660,"")</f>
        <v/>
      </c>
      <c r="I660" s="13" t="str">
        <f>IFERROR(IF(Standard,H660/CalsPerPound,H660/CalsPerPound/2.2),"")</f>
        <v/>
      </c>
      <c r="J660" s="12" t="str">
        <f>IFERROR(WeightToLoseGain-I660,"")</f>
        <v/>
      </c>
      <c r="K660" s="11" t="str">
        <f>IFERROR(IF(B659&lt;&gt;"",J660/(WeightToLoseGain),""),"")</f>
        <v/>
      </c>
      <c r="L660" s="16" t="str">
        <f>IFERROR(IF($D660&lt;&gt;"",L659-(G659/CalsPerPound),""),"")</f>
        <v/>
      </c>
    </row>
    <row r="661" spans="2:12" ht="30" hidden="1" customHeight="1" x14ac:dyDescent="0.35">
      <c r="B661" s="18">
        <f>IFERROR(IF(I660&gt;0,B660+1,""),"")</f>
        <v>45379</v>
      </c>
      <c r="C661" s="17" t="str">
        <f>IFERROR(IF(D661&lt;&gt;"",IF(MOD(D661,7)=1,(D660/7)+1,""),""),"")</f>
        <v/>
      </c>
      <c r="D661" s="17" t="str">
        <f>IFERROR(IF(I660&gt;0,D660+1,""),"")</f>
        <v/>
      </c>
      <c r="E661" s="15" t="str">
        <f>IFERROR(IF(I660&gt;0,#REF!*ActivityFactor+IF(WeightGoal="Maintain",0,IF(WeightGoal="Decrease",-500,IF(WeightGoal="Increase",500))),""),"")</f>
        <v/>
      </c>
      <c r="F661" s="15" t="str">
        <f>IFERROR(#REF!*(ActivityFactor),"")</f>
        <v/>
      </c>
      <c r="G661" s="14" t="str">
        <f>IFERROR(IF(WeightGoal="Increase",E661-F661,F661-E661),"")</f>
        <v/>
      </c>
      <c r="H661" s="14" t="str">
        <f>IFERROR(H660-G661,"")</f>
        <v/>
      </c>
      <c r="I661" s="13" t="str">
        <f>IFERROR(IF(Standard,H661/CalsPerPound,H661/CalsPerPound/2.2),"")</f>
        <v/>
      </c>
      <c r="J661" s="12" t="str">
        <f>IFERROR(WeightToLoseGain-I661,"")</f>
        <v/>
      </c>
      <c r="K661" s="11" t="str">
        <f>IFERROR(IF(B660&lt;&gt;"",J661/(WeightToLoseGain),""),"")</f>
        <v/>
      </c>
      <c r="L661" s="16" t="str">
        <f>IFERROR(IF($D661&lt;&gt;"",L660-(G660/CalsPerPound),""),"")</f>
        <v/>
      </c>
    </row>
    <row r="662" spans="2:12" ht="30" hidden="1" customHeight="1" x14ac:dyDescent="0.35">
      <c r="B662" s="18">
        <f>IFERROR(IF(I661&gt;0,B661+1,""),"")</f>
        <v>45380</v>
      </c>
      <c r="C662" s="17" t="str">
        <f>IFERROR(IF(D662&lt;&gt;"",IF(MOD(D662,7)=1,(D661/7)+1,""),""),"")</f>
        <v/>
      </c>
      <c r="D662" s="17" t="str">
        <f>IFERROR(IF(I661&gt;0,D661+1,""),"")</f>
        <v/>
      </c>
      <c r="E662" s="15" t="str">
        <f>IFERROR(IF(I661&gt;0,#REF!*ActivityFactor+IF(WeightGoal="Maintain",0,IF(WeightGoal="Decrease",-500,IF(WeightGoal="Increase",500))),""),"")</f>
        <v/>
      </c>
      <c r="F662" s="15" t="str">
        <f>IFERROR(#REF!*(ActivityFactor),"")</f>
        <v/>
      </c>
      <c r="G662" s="14" t="str">
        <f>IFERROR(IF(WeightGoal="Increase",E662-F662,F662-E662),"")</f>
        <v/>
      </c>
      <c r="H662" s="14" t="str">
        <f>IFERROR(H661-G662,"")</f>
        <v/>
      </c>
      <c r="I662" s="13" t="str">
        <f>IFERROR(IF(Standard,H662/CalsPerPound,H662/CalsPerPound/2.2),"")</f>
        <v/>
      </c>
      <c r="J662" s="12" t="str">
        <f>IFERROR(WeightToLoseGain-I662,"")</f>
        <v/>
      </c>
      <c r="K662" s="11" t="str">
        <f>IFERROR(IF(B661&lt;&gt;"",J662/(WeightToLoseGain),""),"")</f>
        <v/>
      </c>
      <c r="L662" s="16" t="str">
        <f>IFERROR(IF($D662&lt;&gt;"",L661-(G661/CalsPerPound),""),"")</f>
        <v/>
      </c>
    </row>
    <row r="663" spans="2:12" ht="30" hidden="1" customHeight="1" x14ac:dyDescent="0.35">
      <c r="B663" s="18">
        <f>IFERROR(IF(I662&gt;0,B662+1,""),"")</f>
        <v>45381</v>
      </c>
      <c r="C663" s="17" t="str">
        <f>IFERROR(IF(D663&lt;&gt;"",IF(MOD(D663,7)=1,(D662/7)+1,""),""),"")</f>
        <v/>
      </c>
      <c r="D663" s="17" t="str">
        <f>IFERROR(IF(I662&gt;0,D662+1,""),"")</f>
        <v/>
      </c>
      <c r="E663" s="15" t="str">
        <f>IFERROR(IF(I662&gt;0,#REF!*ActivityFactor+IF(WeightGoal="Maintain",0,IF(WeightGoal="Decrease",-500,IF(WeightGoal="Increase",500))),""),"")</f>
        <v/>
      </c>
      <c r="F663" s="15" t="str">
        <f>IFERROR(#REF!*(ActivityFactor),"")</f>
        <v/>
      </c>
      <c r="G663" s="14" t="str">
        <f>IFERROR(IF(WeightGoal="Increase",E663-F663,F663-E663),"")</f>
        <v/>
      </c>
      <c r="H663" s="14" t="str">
        <f>IFERROR(H662-G663,"")</f>
        <v/>
      </c>
      <c r="I663" s="13" t="str">
        <f>IFERROR(IF(Standard,H663/CalsPerPound,H663/CalsPerPound/2.2),"")</f>
        <v/>
      </c>
      <c r="J663" s="12" t="str">
        <f>IFERROR(WeightToLoseGain-I663,"")</f>
        <v/>
      </c>
      <c r="K663" s="11" t="str">
        <f>IFERROR(IF(B662&lt;&gt;"",J663/(WeightToLoseGain),""),"")</f>
        <v/>
      </c>
      <c r="L663" s="16" t="str">
        <f>IFERROR(IF($D663&lt;&gt;"",L662-(G662/CalsPerPound),""),"")</f>
        <v/>
      </c>
    </row>
    <row r="664" spans="2:12" ht="30" hidden="1" customHeight="1" x14ac:dyDescent="0.35">
      <c r="B664" s="18">
        <f>IFERROR(IF(I663&gt;0,B663+1,""),"")</f>
        <v>45382</v>
      </c>
      <c r="C664" s="17" t="str">
        <f>IFERROR(IF(D664&lt;&gt;"",IF(MOD(D664,7)=1,(D663/7)+1,""),""),"")</f>
        <v/>
      </c>
      <c r="D664" s="17" t="str">
        <f>IFERROR(IF(I663&gt;0,D663+1,""),"")</f>
        <v/>
      </c>
      <c r="E664" s="15" t="str">
        <f>IFERROR(IF(I663&gt;0,#REF!*ActivityFactor+IF(WeightGoal="Maintain",0,IF(WeightGoal="Decrease",-500,IF(WeightGoal="Increase",500))),""),"")</f>
        <v/>
      </c>
      <c r="F664" s="15" t="str">
        <f>IFERROR(#REF!*(ActivityFactor),"")</f>
        <v/>
      </c>
      <c r="G664" s="14" t="str">
        <f>IFERROR(IF(WeightGoal="Increase",E664-F664,F664-E664),"")</f>
        <v/>
      </c>
      <c r="H664" s="14" t="str">
        <f>IFERROR(H663-G664,"")</f>
        <v/>
      </c>
      <c r="I664" s="13" t="str">
        <f>IFERROR(IF(Standard,H664/CalsPerPound,H664/CalsPerPound/2.2),"")</f>
        <v/>
      </c>
      <c r="J664" s="12" t="str">
        <f>IFERROR(WeightToLoseGain-I664,"")</f>
        <v/>
      </c>
      <c r="K664" s="11" t="str">
        <f>IFERROR(IF(B663&lt;&gt;"",J664/(WeightToLoseGain),""),"")</f>
        <v/>
      </c>
      <c r="L664" s="16" t="str">
        <f>IFERROR(IF($D664&lt;&gt;"",L663-(G663/CalsPerPound),""),"")</f>
        <v/>
      </c>
    </row>
    <row r="665" spans="2:12" ht="30" hidden="1" customHeight="1" x14ac:dyDescent="0.35">
      <c r="B665" s="18">
        <f>IFERROR(IF(I664&gt;0,B664+1,""),"")</f>
        <v>45383</v>
      </c>
      <c r="C665" s="17" t="str">
        <f>IFERROR(IF(D665&lt;&gt;"",IF(MOD(D665,7)=1,(D664/7)+1,""),""),"")</f>
        <v/>
      </c>
      <c r="D665" s="17" t="str">
        <f>IFERROR(IF(I664&gt;0,D664+1,""),"")</f>
        <v/>
      </c>
      <c r="E665" s="15" t="str">
        <f>IFERROR(IF(I664&gt;0,#REF!*ActivityFactor+IF(WeightGoal="Maintain",0,IF(WeightGoal="Decrease",-500,IF(WeightGoal="Increase",500))),""),"")</f>
        <v/>
      </c>
      <c r="F665" s="15" t="str">
        <f>IFERROR(#REF!*(ActivityFactor),"")</f>
        <v/>
      </c>
      <c r="G665" s="14" t="str">
        <f>IFERROR(IF(WeightGoal="Increase",E665-F665,F665-E665),"")</f>
        <v/>
      </c>
      <c r="H665" s="14" t="str">
        <f>IFERROR(H664-G665,"")</f>
        <v/>
      </c>
      <c r="I665" s="13" t="str">
        <f>IFERROR(IF(Standard,H665/CalsPerPound,H665/CalsPerPound/2.2),"")</f>
        <v/>
      </c>
      <c r="J665" s="12" t="str">
        <f>IFERROR(WeightToLoseGain-I665,"")</f>
        <v/>
      </c>
      <c r="K665" s="11" t="str">
        <f>IFERROR(IF(B664&lt;&gt;"",J665/(WeightToLoseGain),""),"")</f>
        <v/>
      </c>
      <c r="L665" s="16" t="str">
        <f>IFERROR(IF($D665&lt;&gt;"",L664-(G664/CalsPerPound),""),"")</f>
        <v/>
      </c>
    </row>
    <row r="666" spans="2:12" ht="30" hidden="1" customHeight="1" x14ac:dyDescent="0.35">
      <c r="B666" s="18">
        <f>IFERROR(IF(I665&gt;0,B665+1,""),"")</f>
        <v>45384</v>
      </c>
      <c r="C666" s="17" t="str">
        <f>IFERROR(IF(D666&lt;&gt;"",IF(MOD(D666,7)=1,(D665/7)+1,""),""),"")</f>
        <v/>
      </c>
      <c r="D666" s="17" t="str">
        <f>IFERROR(IF(I665&gt;0,D665+1,""),"")</f>
        <v/>
      </c>
      <c r="E666" s="15" t="str">
        <f>IFERROR(IF(I665&gt;0,#REF!*ActivityFactor+IF(WeightGoal="Maintain",0,IF(WeightGoal="Decrease",-500,IF(WeightGoal="Increase",500))),""),"")</f>
        <v/>
      </c>
      <c r="F666" s="15" t="str">
        <f>IFERROR(#REF!*(ActivityFactor),"")</f>
        <v/>
      </c>
      <c r="G666" s="14" t="str">
        <f>IFERROR(IF(WeightGoal="Increase",E666-F666,F666-E666),"")</f>
        <v/>
      </c>
      <c r="H666" s="14" t="str">
        <f>IFERROR(H665-G666,"")</f>
        <v/>
      </c>
      <c r="I666" s="13" t="str">
        <f>IFERROR(IF(Standard,H666/CalsPerPound,H666/CalsPerPound/2.2),"")</f>
        <v/>
      </c>
      <c r="J666" s="12" t="str">
        <f>IFERROR(WeightToLoseGain-I666,"")</f>
        <v/>
      </c>
      <c r="K666" s="11" t="str">
        <f>IFERROR(IF(B665&lt;&gt;"",J666/(WeightToLoseGain),""),"")</f>
        <v/>
      </c>
      <c r="L666" s="16" t="str">
        <f>IFERROR(IF($D666&lt;&gt;"",L665-(G665/CalsPerPound),""),"")</f>
        <v/>
      </c>
    </row>
    <row r="667" spans="2:12" ht="30" hidden="1" customHeight="1" x14ac:dyDescent="0.35">
      <c r="B667" s="18">
        <f>IFERROR(IF(I666&gt;0,B666+1,""),"")</f>
        <v>45385</v>
      </c>
      <c r="C667" s="17" t="str">
        <f>IFERROR(IF(D667&lt;&gt;"",IF(MOD(D667,7)=1,(D666/7)+1,""),""),"")</f>
        <v/>
      </c>
      <c r="D667" s="17" t="str">
        <f>IFERROR(IF(I666&gt;0,D666+1,""),"")</f>
        <v/>
      </c>
      <c r="E667" s="15" t="str">
        <f>IFERROR(IF(I666&gt;0,#REF!*ActivityFactor+IF(WeightGoal="Maintain",0,IF(WeightGoal="Decrease",-500,IF(WeightGoal="Increase",500))),""),"")</f>
        <v/>
      </c>
      <c r="F667" s="15" t="str">
        <f>IFERROR(#REF!*(ActivityFactor),"")</f>
        <v/>
      </c>
      <c r="G667" s="14" t="str">
        <f>IFERROR(IF(WeightGoal="Increase",E667-F667,F667-E667),"")</f>
        <v/>
      </c>
      <c r="H667" s="14" t="str">
        <f>IFERROR(H666-G667,"")</f>
        <v/>
      </c>
      <c r="I667" s="13" t="str">
        <f>IFERROR(IF(Standard,H667/CalsPerPound,H667/CalsPerPound/2.2),"")</f>
        <v/>
      </c>
      <c r="J667" s="12" t="str">
        <f>IFERROR(WeightToLoseGain-I667,"")</f>
        <v/>
      </c>
      <c r="K667" s="11" t="str">
        <f>IFERROR(IF(B666&lt;&gt;"",J667/(WeightToLoseGain),""),"")</f>
        <v/>
      </c>
      <c r="L667" s="16" t="str">
        <f>IFERROR(IF($D667&lt;&gt;"",L666-(G666/CalsPerPound),""),"")</f>
        <v/>
      </c>
    </row>
    <row r="668" spans="2:12" ht="30" hidden="1" customHeight="1" x14ac:dyDescent="0.35">
      <c r="B668" s="18">
        <f>IFERROR(IF(I667&gt;0,B667+1,""),"")</f>
        <v>45386</v>
      </c>
      <c r="C668" s="17" t="str">
        <f>IFERROR(IF(D668&lt;&gt;"",IF(MOD(D668,7)=1,(D667/7)+1,""),""),"")</f>
        <v/>
      </c>
      <c r="D668" s="17" t="str">
        <f>IFERROR(IF(I667&gt;0,D667+1,""),"")</f>
        <v/>
      </c>
      <c r="E668" s="15" t="str">
        <f>IFERROR(IF(I667&gt;0,#REF!*ActivityFactor+IF(WeightGoal="Maintain",0,IF(WeightGoal="Decrease",-500,IF(WeightGoal="Increase",500))),""),"")</f>
        <v/>
      </c>
      <c r="F668" s="15" t="str">
        <f>IFERROR(#REF!*(ActivityFactor),"")</f>
        <v/>
      </c>
      <c r="G668" s="14" t="str">
        <f>IFERROR(IF(WeightGoal="Increase",E668-F668,F668-E668),"")</f>
        <v/>
      </c>
      <c r="H668" s="14" t="str">
        <f>IFERROR(H667-G668,"")</f>
        <v/>
      </c>
      <c r="I668" s="13" t="str">
        <f>IFERROR(IF(Standard,H668/CalsPerPound,H668/CalsPerPound/2.2),"")</f>
        <v/>
      </c>
      <c r="J668" s="12" t="str">
        <f>IFERROR(WeightToLoseGain-I668,"")</f>
        <v/>
      </c>
      <c r="K668" s="11" t="str">
        <f>IFERROR(IF(B667&lt;&gt;"",J668/(WeightToLoseGain),""),"")</f>
        <v/>
      </c>
      <c r="L668" s="16" t="str">
        <f>IFERROR(IF($D668&lt;&gt;"",L667-(G667/CalsPerPound),""),"")</f>
        <v/>
      </c>
    </row>
    <row r="669" spans="2:12" ht="30" hidden="1" customHeight="1" x14ac:dyDescent="0.35">
      <c r="B669" s="18">
        <f>IFERROR(IF(I668&gt;0,B668+1,""),"")</f>
        <v>45387</v>
      </c>
      <c r="C669" s="17" t="str">
        <f>IFERROR(IF(D669&lt;&gt;"",IF(MOD(D669,7)=1,(D668/7)+1,""),""),"")</f>
        <v/>
      </c>
      <c r="D669" s="17" t="str">
        <f>IFERROR(IF(I668&gt;0,D668+1,""),"")</f>
        <v/>
      </c>
      <c r="E669" s="15" t="str">
        <f>IFERROR(IF(I668&gt;0,#REF!*ActivityFactor+IF(WeightGoal="Maintain",0,IF(WeightGoal="Decrease",-500,IF(WeightGoal="Increase",500))),""),"")</f>
        <v/>
      </c>
      <c r="F669" s="15" t="str">
        <f>IFERROR(#REF!*(ActivityFactor),"")</f>
        <v/>
      </c>
      <c r="G669" s="14" t="str">
        <f>IFERROR(IF(WeightGoal="Increase",E669-F669,F669-E669),"")</f>
        <v/>
      </c>
      <c r="H669" s="14" t="str">
        <f>IFERROR(H668-G669,"")</f>
        <v/>
      </c>
      <c r="I669" s="13" t="str">
        <f>IFERROR(IF(Standard,H669/CalsPerPound,H669/CalsPerPound/2.2),"")</f>
        <v/>
      </c>
      <c r="J669" s="12" t="str">
        <f>IFERROR(WeightToLoseGain-I669,"")</f>
        <v/>
      </c>
      <c r="K669" s="11" t="str">
        <f>IFERROR(IF(B668&lt;&gt;"",J669/(WeightToLoseGain),""),"")</f>
        <v/>
      </c>
      <c r="L669" s="16" t="str">
        <f>IFERROR(IF($D669&lt;&gt;"",L668-(G668/CalsPerPound),""),"")</f>
        <v/>
      </c>
    </row>
    <row r="670" spans="2:12" ht="30" hidden="1" customHeight="1" x14ac:dyDescent="0.35">
      <c r="B670" s="18">
        <f>IFERROR(IF(I669&gt;0,B669+1,""),"")</f>
        <v>45388</v>
      </c>
      <c r="C670" s="17" t="str">
        <f>IFERROR(IF(D670&lt;&gt;"",IF(MOD(D670,7)=1,(D669/7)+1,""),""),"")</f>
        <v/>
      </c>
      <c r="D670" s="17" t="str">
        <f>IFERROR(IF(I669&gt;0,D669+1,""),"")</f>
        <v/>
      </c>
      <c r="E670" s="15" t="str">
        <f>IFERROR(IF(I669&gt;0,#REF!*ActivityFactor+IF(WeightGoal="Maintain",0,IF(WeightGoal="Decrease",-500,IF(WeightGoal="Increase",500))),""),"")</f>
        <v/>
      </c>
      <c r="F670" s="15" t="str">
        <f>IFERROR(#REF!*(ActivityFactor),"")</f>
        <v/>
      </c>
      <c r="G670" s="14" t="str">
        <f>IFERROR(IF(WeightGoal="Increase",E670-F670,F670-E670),"")</f>
        <v/>
      </c>
      <c r="H670" s="14" t="str">
        <f>IFERROR(H669-G670,"")</f>
        <v/>
      </c>
      <c r="I670" s="13" t="str">
        <f>IFERROR(IF(Standard,H670/CalsPerPound,H670/CalsPerPound/2.2),"")</f>
        <v/>
      </c>
      <c r="J670" s="12" t="str">
        <f>IFERROR(WeightToLoseGain-I670,"")</f>
        <v/>
      </c>
      <c r="K670" s="11" t="str">
        <f>IFERROR(IF(B669&lt;&gt;"",J670/(WeightToLoseGain),""),"")</f>
        <v/>
      </c>
      <c r="L670" s="16" t="str">
        <f>IFERROR(IF($D670&lt;&gt;"",L669-(G669/CalsPerPound),""),"")</f>
        <v/>
      </c>
    </row>
    <row r="671" spans="2:12" ht="30" hidden="1" customHeight="1" x14ac:dyDescent="0.35">
      <c r="B671" s="18">
        <f>IFERROR(IF(I670&gt;0,B670+1,""),"")</f>
        <v>45389</v>
      </c>
      <c r="C671" s="17" t="str">
        <f>IFERROR(IF(D671&lt;&gt;"",IF(MOD(D671,7)=1,(D670/7)+1,""),""),"")</f>
        <v/>
      </c>
      <c r="D671" s="17" t="str">
        <f>IFERROR(IF(I670&gt;0,D670+1,""),"")</f>
        <v/>
      </c>
      <c r="E671" s="15" t="str">
        <f>IFERROR(IF(I670&gt;0,#REF!*ActivityFactor+IF(WeightGoal="Maintain",0,IF(WeightGoal="Decrease",-500,IF(WeightGoal="Increase",500))),""),"")</f>
        <v/>
      </c>
      <c r="F671" s="15" t="str">
        <f>IFERROR(#REF!*(ActivityFactor),"")</f>
        <v/>
      </c>
      <c r="G671" s="14" t="str">
        <f>IFERROR(IF(WeightGoal="Increase",E671-F671,F671-E671),"")</f>
        <v/>
      </c>
      <c r="H671" s="14" t="str">
        <f>IFERROR(H670-G671,"")</f>
        <v/>
      </c>
      <c r="I671" s="13" t="str">
        <f>IFERROR(IF(Standard,H671/CalsPerPound,H671/CalsPerPound/2.2),"")</f>
        <v/>
      </c>
      <c r="J671" s="12" t="str">
        <f>IFERROR(WeightToLoseGain-I671,"")</f>
        <v/>
      </c>
      <c r="K671" s="11" t="str">
        <f>IFERROR(IF(B670&lt;&gt;"",J671/(WeightToLoseGain),""),"")</f>
        <v/>
      </c>
      <c r="L671" s="16" t="str">
        <f>IFERROR(IF($D671&lt;&gt;"",L670-(G670/CalsPerPound),""),"")</f>
        <v/>
      </c>
    </row>
    <row r="672" spans="2:12" ht="30" hidden="1" customHeight="1" x14ac:dyDescent="0.35">
      <c r="B672" s="18">
        <f>IFERROR(IF(I671&gt;0,B671+1,""),"")</f>
        <v>45390</v>
      </c>
      <c r="C672" s="17" t="str">
        <f>IFERROR(IF(D672&lt;&gt;"",IF(MOD(D672,7)=1,(D671/7)+1,""),""),"")</f>
        <v/>
      </c>
      <c r="D672" s="17" t="str">
        <f>IFERROR(IF(I671&gt;0,D671+1,""),"")</f>
        <v/>
      </c>
      <c r="E672" s="15" t="str">
        <f>IFERROR(IF(I671&gt;0,#REF!*ActivityFactor+IF(WeightGoal="Maintain",0,IF(WeightGoal="Decrease",-500,IF(WeightGoal="Increase",500))),""),"")</f>
        <v/>
      </c>
      <c r="F672" s="15" t="str">
        <f>IFERROR(#REF!*(ActivityFactor),"")</f>
        <v/>
      </c>
      <c r="G672" s="14" t="str">
        <f>IFERROR(IF(WeightGoal="Increase",E672-F672,F672-E672),"")</f>
        <v/>
      </c>
      <c r="H672" s="14" t="str">
        <f>IFERROR(H671-G672,"")</f>
        <v/>
      </c>
      <c r="I672" s="13" t="str">
        <f>IFERROR(IF(Standard,H672/CalsPerPound,H672/CalsPerPound/2.2),"")</f>
        <v/>
      </c>
      <c r="J672" s="12" t="str">
        <f>IFERROR(WeightToLoseGain-I672,"")</f>
        <v/>
      </c>
      <c r="K672" s="11" t="str">
        <f>IFERROR(IF(B671&lt;&gt;"",J672/(WeightToLoseGain),""),"")</f>
        <v/>
      </c>
      <c r="L672" s="16" t="str">
        <f>IFERROR(IF($D672&lt;&gt;"",L671-(G671/CalsPerPound),""),"")</f>
        <v/>
      </c>
    </row>
    <row r="673" spans="2:12" ht="30" hidden="1" customHeight="1" x14ac:dyDescent="0.35">
      <c r="B673" s="18">
        <f>IFERROR(IF(I672&gt;0,B672+1,""),"")</f>
        <v>45391</v>
      </c>
      <c r="C673" s="17" t="str">
        <f>IFERROR(IF(D673&lt;&gt;"",IF(MOD(D673,7)=1,(D672/7)+1,""),""),"")</f>
        <v/>
      </c>
      <c r="D673" s="17" t="str">
        <f>IFERROR(IF(I672&gt;0,D672+1,""),"")</f>
        <v/>
      </c>
      <c r="E673" s="15" t="str">
        <f>IFERROR(IF(I672&gt;0,#REF!*ActivityFactor+IF(WeightGoal="Maintain",0,IF(WeightGoal="Decrease",-500,IF(WeightGoal="Increase",500))),""),"")</f>
        <v/>
      </c>
      <c r="F673" s="15" t="str">
        <f>IFERROR(#REF!*(ActivityFactor),"")</f>
        <v/>
      </c>
      <c r="G673" s="14" t="str">
        <f>IFERROR(IF(WeightGoal="Increase",E673-F673,F673-E673),"")</f>
        <v/>
      </c>
      <c r="H673" s="14" t="str">
        <f>IFERROR(H672-G673,"")</f>
        <v/>
      </c>
      <c r="I673" s="13" t="str">
        <f>IFERROR(IF(Standard,H673/CalsPerPound,H673/CalsPerPound/2.2),"")</f>
        <v/>
      </c>
      <c r="J673" s="12" t="str">
        <f>IFERROR(WeightToLoseGain-I673,"")</f>
        <v/>
      </c>
      <c r="K673" s="11" t="str">
        <f>IFERROR(IF(B672&lt;&gt;"",J673/(WeightToLoseGain),""),"")</f>
        <v/>
      </c>
      <c r="L673" s="16" t="str">
        <f>IFERROR(IF($D673&lt;&gt;"",L672-(G672/CalsPerPound),""),"")</f>
        <v/>
      </c>
    </row>
    <row r="674" spans="2:12" ht="30" hidden="1" customHeight="1" x14ac:dyDescent="0.35">
      <c r="B674" s="18">
        <f>IFERROR(IF(I673&gt;0,B673+1,""),"")</f>
        <v>45392</v>
      </c>
      <c r="C674" s="17" t="str">
        <f>IFERROR(IF(D674&lt;&gt;"",IF(MOD(D674,7)=1,(D673/7)+1,""),""),"")</f>
        <v/>
      </c>
      <c r="D674" s="17" t="str">
        <f>IFERROR(IF(I673&gt;0,D673+1,""),"")</f>
        <v/>
      </c>
      <c r="E674" s="15" t="str">
        <f>IFERROR(IF(I673&gt;0,#REF!*ActivityFactor+IF(WeightGoal="Maintain",0,IF(WeightGoal="Decrease",-500,IF(WeightGoal="Increase",500))),""),"")</f>
        <v/>
      </c>
      <c r="F674" s="15" t="str">
        <f>IFERROR(#REF!*(ActivityFactor),"")</f>
        <v/>
      </c>
      <c r="G674" s="14" t="str">
        <f>IFERROR(IF(WeightGoal="Increase",E674-F674,F674-E674),"")</f>
        <v/>
      </c>
      <c r="H674" s="14" t="str">
        <f>IFERROR(H673-G674,"")</f>
        <v/>
      </c>
      <c r="I674" s="13" t="str">
        <f>IFERROR(IF(Standard,H674/CalsPerPound,H674/CalsPerPound/2.2),"")</f>
        <v/>
      </c>
      <c r="J674" s="12" t="str">
        <f>IFERROR(WeightToLoseGain-I674,"")</f>
        <v/>
      </c>
      <c r="K674" s="11" t="str">
        <f>IFERROR(IF(B673&lt;&gt;"",J674/(WeightToLoseGain),""),"")</f>
        <v/>
      </c>
      <c r="L674" s="16" t="str">
        <f>IFERROR(IF($D674&lt;&gt;"",L673-(G673/CalsPerPound),""),"")</f>
        <v/>
      </c>
    </row>
    <row r="675" spans="2:12" ht="30" hidden="1" customHeight="1" x14ac:dyDescent="0.35">
      <c r="B675" s="18">
        <f>IFERROR(IF(I674&gt;0,B674+1,""),"")</f>
        <v>45393</v>
      </c>
      <c r="C675" s="17" t="str">
        <f>IFERROR(IF(D675&lt;&gt;"",IF(MOD(D675,7)=1,(D674/7)+1,""),""),"")</f>
        <v/>
      </c>
      <c r="D675" s="17" t="str">
        <f>IFERROR(IF(I674&gt;0,D674+1,""),"")</f>
        <v/>
      </c>
      <c r="E675" s="15" t="str">
        <f>IFERROR(IF(I674&gt;0,#REF!*ActivityFactor+IF(WeightGoal="Maintain",0,IF(WeightGoal="Decrease",-500,IF(WeightGoal="Increase",500))),""),"")</f>
        <v/>
      </c>
      <c r="F675" s="15" t="str">
        <f>IFERROR(#REF!*(ActivityFactor),"")</f>
        <v/>
      </c>
      <c r="G675" s="14" t="str">
        <f>IFERROR(IF(WeightGoal="Increase",E675-F675,F675-E675),"")</f>
        <v/>
      </c>
      <c r="H675" s="14" t="str">
        <f>IFERROR(H674-G675,"")</f>
        <v/>
      </c>
      <c r="I675" s="13" t="str">
        <f>IFERROR(IF(Standard,H675/CalsPerPound,H675/CalsPerPound/2.2),"")</f>
        <v/>
      </c>
      <c r="J675" s="12" t="str">
        <f>IFERROR(WeightToLoseGain-I675,"")</f>
        <v/>
      </c>
      <c r="K675" s="11" t="str">
        <f>IFERROR(IF(B674&lt;&gt;"",J675/(WeightToLoseGain),""),"")</f>
        <v/>
      </c>
      <c r="L675" s="16" t="str">
        <f>IFERROR(IF($D675&lt;&gt;"",L674-(G674/CalsPerPound),""),"")</f>
        <v/>
      </c>
    </row>
    <row r="676" spans="2:12" ht="30" hidden="1" customHeight="1" x14ac:dyDescent="0.35">
      <c r="B676" s="18">
        <f>IFERROR(IF(I675&gt;0,B675+1,""),"")</f>
        <v>45394</v>
      </c>
      <c r="C676" s="17" t="str">
        <f>IFERROR(IF(D676&lt;&gt;"",IF(MOD(D676,7)=1,(D675/7)+1,""),""),"")</f>
        <v/>
      </c>
      <c r="D676" s="17" t="str">
        <f>IFERROR(IF(I675&gt;0,D675+1,""),"")</f>
        <v/>
      </c>
      <c r="E676" s="15" t="str">
        <f>IFERROR(IF(I675&gt;0,#REF!*ActivityFactor+IF(WeightGoal="Maintain",0,IF(WeightGoal="Decrease",-500,IF(WeightGoal="Increase",500))),""),"")</f>
        <v/>
      </c>
      <c r="F676" s="15" t="str">
        <f>IFERROR(#REF!*(ActivityFactor),"")</f>
        <v/>
      </c>
      <c r="G676" s="14" t="str">
        <f>IFERROR(IF(WeightGoal="Increase",E676-F676,F676-E676),"")</f>
        <v/>
      </c>
      <c r="H676" s="14" t="str">
        <f>IFERROR(H675-G676,"")</f>
        <v/>
      </c>
      <c r="I676" s="13" t="str">
        <f>IFERROR(IF(Standard,H676/CalsPerPound,H676/CalsPerPound/2.2),"")</f>
        <v/>
      </c>
      <c r="J676" s="12" t="str">
        <f>IFERROR(WeightToLoseGain-I676,"")</f>
        <v/>
      </c>
      <c r="K676" s="11" t="str">
        <f>IFERROR(IF(B675&lt;&gt;"",J676/(WeightToLoseGain),""),"")</f>
        <v/>
      </c>
      <c r="L676" s="16" t="str">
        <f>IFERROR(IF($D676&lt;&gt;"",L675-(G675/CalsPerPound),""),"")</f>
        <v/>
      </c>
    </row>
    <row r="677" spans="2:12" ht="30" hidden="1" customHeight="1" x14ac:dyDescent="0.35">
      <c r="B677" s="18">
        <f>IFERROR(IF(I676&gt;0,B676+1,""),"")</f>
        <v>45395</v>
      </c>
      <c r="C677" s="17" t="str">
        <f>IFERROR(IF(D677&lt;&gt;"",IF(MOD(D677,7)=1,(D676/7)+1,""),""),"")</f>
        <v/>
      </c>
      <c r="D677" s="17" t="str">
        <f>IFERROR(IF(I676&gt;0,D676+1,""),"")</f>
        <v/>
      </c>
      <c r="E677" s="15" t="str">
        <f>IFERROR(IF(I676&gt;0,#REF!*ActivityFactor+IF(WeightGoal="Maintain",0,IF(WeightGoal="Decrease",-500,IF(WeightGoal="Increase",500))),""),"")</f>
        <v/>
      </c>
      <c r="F677" s="15" t="str">
        <f>IFERROR(#REF!*(ActivityFactor),"")</f>
        <v/>
      </c>
      <c r="G677" s="14" t="str">
        <f>IFERROR(IF(WeightGoal="Increase",E677-F677,F677-E677),"")</f>
        <v/>
      </c>
      <c r="H677" s="14" t="str">
        <f>IFERROR(H676-G677,"")</f>
        <v/>
      </c>
      <c r="I677" s="13" t="str">
        <f>IFERROR(IF(Standard,H677/CalsPerPound,H677/CalsPerPound/2.2),"")</f>
        <v/>
      </c>
      <c r="J677" s="12" t="str">
        <f>IFERROR(WeightToLoseGain-I677,"")</f>
        <v/>
      </c>
      <c r="K677" s="11" t="str">
        <f>IFERROR(IF(B676&lt;&gt;"",J677/(WeightToLoseGain),""),"")</f>
        <v/>
      </c>
      <c r="L677" s="16" t="str">
        <f>IFERROR(IF($D677&lt;&gt;"",L676-(G676/CalsPerPound),""),"")</f>
        <v/>
      </c>
    </row>
    <row r="678" spans="2:12" ht="30" hidden="1" customHeight="1" x14ac:dyDescent="0.35">
      <c r="B678" s="18">
        <f>IFERROR(IF(I677&gt;0,B677+1,""),"")</f>
        <v>45396</v>
      </c>
      <c r="C678" s="17" t="str">
        <f>IFERROR(IF(D678&lt;&gt;"",IF(MOD(D678,7)=1,(D677/7)+1,""),""),"")</f>
        <v/>
      </c>
      <c r="D678" s="17" t="str">
        <f>IFERROR(IF(I677&gt;0,D677+1,""),"")</f>
        <v/>
      </c>
      <c r="E678" s="15" t="str">
        <f>IFERROR(IF(I677&gt;0,#REF!*ActivityFactor+IF(WeightGoal="Maintain",0,IF(WeightGoal="Decrease",-500,IF(WeightGoal="Increase",500))),""),"")</f>
        <v/>
      </c>
      <c r="F678" s="15" t="str">
        <f>IFERROR(#REF!*(ActivityFactor),"")</f>
        <v/>
      </c>
      <c r="G678" s="14" t="str">
        <f>IFERROR(IF(WeightGoal="Increase",E678-F678,F678-E678),"")</f>
        <v/>
      </c>
      <c r="H678" s="14" t="str">
        <f>IFERROR(H677-G678,"")</f>
        <v/>
      </c>
      <c r="I678" s="13" t="str">
        <f>IFERROR(IF(Standard,H678/CalsPerPound,H678/CalsPerPound/2.2),"")</f>
        <v/>
      </c>
      <c r="J678" s="12" t="str">
        <f>IFERROR(WeightToLoseGain-I678,"")</f>
        <v/>
      </c>
      <c r="K678" s="11" t="str">
        <f>IFERROR(IF(B677&lt;&gt;"",J678/(WeightToLoseGain),""),"")</f>
        <v/>
      </c>
      <c r="L678" s="16" t="str">
        <f>IFERROR(IF($D678&lt;&gt;"",L677-(G677/CalsPerPound),""),"")</f>
        <v/>
      </c>
    </row>
    <row r="679" spans="2:12" ht="30" hidden="1" customHeight="1" x14ac:dyDescent="0.35">
      <c r="B679" s="18">
        <f>IFERROR(IF(I678&gt;0,B678+1,""),"")</f>
        <v>45397</v>
      </c>
      <c r="C679" s="17" t="str">
        <f>IFERROR(IF(D679&lt;&gt;"",IF(MOD(D679,7)=1,(D678/7)+1,""),""),"")</f>
        <v/>
      </c>
      <c r="D679" s="17" t="str">
        <f>IFERROR(IF(I678&gt;0,D678+1,""),"")</f>
        <v/>
      </c>
      <c r="E679" s="15" t="str">
        <f>IFERROR(IF(I678&gt;0,#REF!*ActivityFactor+IF(WeightGoal="Maintain",0,IF(WeightGoal="Decrease",-500,IF(WeightGoal="Increase",500))),""),"")</f>
        <v/>
      </c>
      <c r="F679" s="15" t="str">
        <f>IFERROR(#REF!*(ActivityFactor),"")</f>
        <v/>
      </c>
      <c r="G679" s="14" t="str">
        <f>IFERROR(IF(WeightGoal="Increase",E679-F679,F679-E679),"")</f>
        <v/>
      </c>
      <c r="H679" s="14" t="str">
        <f>IFERROR(H678-G679,"")</f>
        <v/>
      </c>
      <c r="I679" s="13" t="str">
        <f>IFERROR(IF(Standard,H679/CalsPerPound,H679/CalsPerPound/2.2),"")</f>
        <v/>
      </c>
      <c r="J679" s="12" t="str">
        <f>IFERROR(WeightToLoseGain-I679,"")</f>
        <v/>
      </c>
      <c r="K679" s="11" t="str">
        <f>IFERROR(IF(B678&lt;&gt;"",J679/(WeightToLoseGain),""),"")</f>
        <v/>
      </c>
      <c r="L679" s="16" t="str">
        <f>IFERROR(IF($D679&lt;&gt;"",L678-(G678/CalsPerPound),""),"")</f>
        <v/>
      </c>
    </row>
    <row r="680" spans="2:12" ht="30" hidden="1" customHeight="1" x14ac:dyDescent="0.35">
      <c r="B680" s="18">
        <f>IFERROR(IF(I679&gt;0,B679+1,""),"")</f>
        <v>45398</v>
      </c>
      <c r="C680" s="17" t="str">
        <f>IFERROR(IF(D680&lt;&gt;"",IF(MOD(D680,7)=1,(D679/7)+1,""),""),"")</f>
        <v/>
      </c>
      <c r="D680" s="17" t="str">
        <f>IFERROR(IF(I679&gt;0,D679+1,""),"")</f>
        <v/>
      </c>
      <c r="E680" s="15" t="str">
        <f>IFERROR(IF(I679&gt;0,#REF!*ActivityFactor+IF(WeightGoal="Maintain",0,IF(WeightGoal="Decrease",-500,IF(WeightGoal="Increase",500))),""),"")</f>
        <v/>
      </c>
      <c r="F680" s="15" t="str">
        <f>IFERROR(#REF!*(ActivityFactor),"")</f>
        <v/>
      </c>
      <c r="G680" s="14" t="str">
        <f>IFERROR(IF(WeightGoal="Increase",E680-F680,F680-E680),"")</f>
        <v/>
      </c>
      <c r="H680" s="14" t="str">
        <f>IFERROR(H679-G680,"")</f>
        <v/>
      </c>
      <c r="I680" s="13" t="str">
        <f>IFERROR(IF(Standard,H680/CalsPerPound,H680/CalsPerPound/2.2),"")</f>
        <v/>
      </c>
      <c r="J680" s="12" t="str">
        <f>IFERROR(WeightToLoseGain-I680,"")</f>
        <v/>
      </c>
      <c r="K680" s="11" t="str">
        <f>IFERROR(IF(B679&lt;&gt;"",J680/(WeightToLoseGain),""),"")</f>
        <v/>
      </c>
      <c r="L680" s="16" t="str">
        <f>IFERROR(IF($D680&lt;&gt;"",L679-(G679/CalsPerPound),""),"")</f>
        <v/>
      </c>
    </row>
    <row r="681" spans="2:12" ht="30" hidden="1" customHeight="1" x14ac:dyDescent="0.35">
      <c r="B681" s="18">
        <f>IFERROR(IF(I680&gt;0,B680+1,""),"")</f>
        <v>45399</v>
      </c>
      <c r="C681" s="17" t="str">
        <f>IFERROR(IF(D681&lt;&gt;"",IF(MOD(D681,7)=1,(D680/7)+1,""),""),"")</f>
        <v/>
      </c>
      <c r="D681" s="17" t="str">
        <f>IFERROR(IF(I680&gt;0,D680+1,""),"")</f>
        <v/>
      </c>
      <c r="E681" s="15" t="str">
        <f>IFERROR(IF(I680&gt;0,#REF!*ActivityFactor+IF(WeightGoal="Maintain",0,IF(WeightGoal="Decrease",-500,IF(WeightGoal="Increase",500))),""),"")</f>
        <v/>
      </c>
      <c r="F681" s="15" t="str">
        <f>IFERROR(#REF!*(ActivityFactor),"")</f>
        <v/>
      </c>
      <c r="G681" s="14" t="str">
        <f>IFERROR(IF(WeightGoal="Increase",E681-F681,F681-E681),"")</f>
        <v/>
      </c>
      <c r="H681" s="14" t="str">
        <f>IFERROR(H680-G681,"")</f>
        <v/>
      </c>
      <c r="I681" s="13" t="str">
        <f>IFERROR(IF(Standard,H681/CalsPerPound,H681/CalsPerPound/2.2),"")</f>
        <v/>
      </c>
      <c r="J681" s="12" t="str">
        <f>IFERROR(WeightToLoseGain-I681,"")</f>
        <v/>
      </c>
      <c r="K681" s="11" t="str">
        <f>IFERROR(IF(B680&lt;&gt;"",J681/(WeightToLoseGain),""),"")</f>
        <v/>
      </c>
      <c r="L681" s="16" t="str">
        <f>IFERROR(IF($D681&lt;&gt;"",L680-(G680/CalsPerPound),""),"")</f>
        <v/>
      </c>
    </row>
    <row r="682" spans="2:12" ht="30" hidden="1" customHeight="1" x14ac:dyDescent="0.35">
      <c r="B682" s="18">
        <f>IFERROR(IF(I681&gt;0,B681+1,""),"")</f>
        <v>45400</v>
      </c>
      <c r="C682" s="17" t="str">
        <f>IFERROR(IF(D682&lt;&gt;"",IF(MOD(D682,7)=1,(D681/7)+1,""),""),"")</f>
        <v/>
      </c>
      <c r="D682" s="17" t="str">
        <f>IFERROR(IF(I681&gt;0,D681+1,""),"")</f>
        <v/>
      </c>
      <c r="E682" s="15" t="str">
        <f>IFERROR(IF(I681&gt;0,#REF!*ActivityFactor+IF(WeightGoal="Maintain",0,IF(WeightGoal="Decrease",-500,IF(WeightGoal="Increase",500))),""),"")</f>
        <v/>
      </c>
      <c r="F682" s="15" t="str">
        <f>IFERROR(#REF!*(ActivityFactor),"")</f>
        <v/>
      </c>
      <c r="G682" s="14" t="str">
        <f>IFERROR(IF(WeightGoal="Increase",E682-F682,F682-E682),"")</f>
        <v/>
      </c>
      <c r="H682" s="14" t="str">
        <f>IFERROR(H681-G682,"")</f>
        <v/>
      </c>
      <c r="I682" s="13" t="str">
        <f>IFERROR(IF(Standard,H682/CalsPerPound,H682/CalsPerPound/2.2),"")</f>
        <v/>
      </c>
      <c r="J682" s="12" t="str">
        <f>IFERROR(WeightToLoseGain-I682,"")</f>
        <v/>
      </c>
      <c r="K682" s="11" t="str">
        <f>IFERROR(IF(B681&lt;&gt;"",J682/(WeightToLoseGain),""),"")</f>
        <v/>
      </c>
      <c r="L682" s="16" t="str">
        <f>IFERROR(IF($D682&lt;&gt;"",L681-(G681/CalsPerPound),""),"")</f>
        <v/>
      </c>
    </row>
    <row r="683" spans="2:12" ht="30" hidden="1" customHeight="1" x14ac:dyDescent="0.35">
      <c r="B683" s="18">
        <f>IFERROR(IF(I682&gt;0,B682+1,""),"")</f>
        <v>45401</v>
      </c>
      <c r="C683" s="17" t="str">
        <f>IFERROR(IF(D683&lt;&gt;"",IF(MOD(D683,7)=1,(D682/7)+1,""),""),"")</f>
        <v/>
      </c>
      <c r="D683" s="17" t="str">
        <f>IFERROR(IF(I682&gt;0,D682+1,""),"")</f>
        <v/>
      </c>
      <c r="E683" s="15" t="str">
        <f>IFERROR(IF(I682&gt;0,#REF!*ActivityFactor+IF(WeightGoal="Maintain",0,IF(WeightGoal="Decrease",-500,IF(WeightGoal="Increase",500))),""),"")</f>
        <v/>
      </c>
      <c r="F683" s="15" t="str">
        <f>IFERROR(#REF!*(ActivityFactor),"")</f>
        <v/>
      </c>
      <c r="G683" s="14" t="str">
        <f>IFERROR(IF(WeightGoal="Increase",E683-F683,F683-E683),"")</f>
        <v/>
      </c>
      <c r="H683" s="14" t="str">
        <f>IFERROR(H682-G683,"")</f>
        <v/>
      </c>
      <c r="I683" s="13" t="str">
        <f>IFERROR(IF(Standard,H683/CalsPerPound,H683/CalsPerPound/2.2),"")</f>
        <v/>
      </c>
      <c r="J683" s="12" t="str">
        <f>IFERROR(WeightToLoseGain-I683,"")</f>
        <v/>
      </c>
      <c r="K683" s="11" t="str">
        <f>IFERROR(IF(B682&lt;&gt;"",J683/(WeightToLoseGain),""),"")</f>
        <v/>
      </c>
      <c r="L683" s="16" t="str">
        <f>IFERROR(IF($D683&lt;&gt;"",L682-(G682/CalsPerPound),""),"")</f>
        <v/>
      </c>
    </row>
    <row r="684" spans="2:12" ht="30" hidden="1" customHeight="1" x14ac:dyDescent="0.35">
      <c r="B684" s="18">
        <f>IFERROR(IF(I683&gt;0,B683+1,""),"")</f>
        <v>45402</v>
      </c>
      <c r="C684" s="17" t="str">
        <f>IFERROR(IF(D684&lt;&gt;"",IF(MOD(D684,7)=1,(D683/7)+1,""),""),"")</f>
        <v/>
      </c>
      <c r="D684" s="17" t="str">
        <f>IFERROR(IF(I683&gt;0,D683+1,""),"")</f>
        <v/>
      </c>
      <c r="E684" s="15" t="str">
        <f>IFERROR(IF(I683&gt;0,#REF!*ActivityFactor+IF(WeightGoal="Maintain",0,IF(WeightGoal="Decrease",-500,IF(WeightGoal="Increase",500))),""),"")</f>
        <v/>
      </c>
      <c r="F684" s="15" t="str">
        <f>IFERROR(#REF!*(ActivityFactor),"")</f>
        <v/>
      </c>
      <c r="G684" s="14" t="str">
        <f>IFERROR(IF(WeightGoal="Increase",E684-F684,F684-E684),"")</f>
        <v/>
      </c>
      <c r="H684" s="14" t="str">
        <f>IFERROR(H683-G684,"")</f>
        <v/>
      </c>
      <c r="I684" s="13" t="str">
        <f>IFERROR(IF(Standard,H684/CalsPerPound,H684/CalsPerPound/2.2),"")</f>
        <v/>
      </c>
      <c r="J684" s="12" t="str">
        <f>IFERROR(WeightToLoseGain-I684,"")</f>
        <v/>
      </c>
      <c r="K684" s="11" t="str">
        <f>IFERROR(IF(B683&lt;&gt;"",J684/(WeightToLoseGain),""),"")</f>
        <v/>
      </c>
      <c r="L684" s="16" t="str">
        <f>IFERROR(IF($D684&lt;&gt;"",L683-(G683/CalsPerPound),""),"")</f>
        <v/>
      </c>
    </row>
    <row r="685" spans="2:12" ht="30" hidden="1" customHeight="1" x14ac:dyDescent="0.35">
      <c r="B685" s="18">
        <f>IFERROR(IF(I684&gt;0,B684+1,""),"")</f>
        <v>45403</v>
      </c>
      <c r="C685" s="17" t="str">
        <f>IFERROR(IF(D685&lt;&gt;"",IF(MOD(D685,7)=1,(D684/7)+1,""),""),"")</f>
        <v/>
      </c>
      <c r="D685" s="17" t="str">
        <f>IFERROR(IF(I684&gt;0,D684+1,""),"")</f>
        <v/>
      </c>
      <c r="E685" s="15" t="str">
        <f>IFERROR(IF(I684&gt;0,#REF!*ActivityFactor+IF(WeightGoal="Maintain",0,IF(WeightGoal="Decrease",-500,IF(WeightGoal="Increase",500))),""),"")</f>
        <v/>
      </c>
      <c r="F685" s="15" t="str">
        <f>IFERROR(#REF!*(ActivityFactor),"")</f>
        <v/>
      </c>
      <c r="G685" s="14" t="str">
        <f>IFERROR(IF(WeightGoal="Increase",E685-F685,F685-E685),"")</f>
        <v/>
      </c>
      <c r="H685" s="14" t="str">
        <f>IFERROR(H684-G685,"")</f>
        <v/>
      </c>
      <c r="I685" s="13" t="str">
        <f>IFERROR(IF(Standard,H685/CalsPerPound,H685/CalsPerPound/2.2),"")</f>
        <v/>
      </c>
      <c r="J685" s="12" t="str">
        <f>IFERROR(WeightToLoseGain-I685,"")</f>
        <v/>
      </c>
      <c r="K685" s="11" t="str">
        <f>IFERROR(IF(B684&lt;&gt;"",J685/(WeightToLoseGain),""),"")</f>
        <v/>
      </c>
      <c r="L685" s="16" t="str">
        <f>IFERROR(IF($D685&lt;&gt;"",L684-(G684/CalsPerPound),""),"")</f>
        <v/>
      </c>
    </row>
    <row r="686" spans="2:12" ht="30" hidden="1" customHeight="1" x14ac:dyDescent="0.35">
      <c r="B686" s="18">
        <f>IFERROR(IF(I685&gt;0,B685+1,""),"")</f>
        <v>45404</v>
      </c>
      <c r="C686" s="17" t="str">
        <f>IFERROR(IF(D686&lt;&gt;"",IF(MOD(D686,7)=1,(D685/7)+1,""),""),"")</f>
        <v/>
      </c>
      <c r="D686" s="17" t="str">
        <f>IFERROR(IF(I685&gt;0,D685+1,""),"")</f>
        <v/>
      </c>
      <c r="E686" s="15" t="str">
        <f>IFERROR(IF(I685&gt;0,#REF!*ActivityFactor+IF(WeightGoal="Maintain",0,IF(WeightGoal="Decrease",-500,IF(WeightGoal="Increase",500))),""),"")</f>
        <v/>
      </c>
      <c r="F686" s="15" t="str">
        <f>IFERROR(#REF!*(ActivityFactor),"")</f>
        <v/>
      </c>
      <c r="G686" s="14" t="str">
        <f>IFERROR(IF(WeightGoal="Increase",E686-F686,F686-E686),"")</f>
        <v/>
      </c>
      <c r="H686" s="14" t="str">
        <f>IFERROR(H685-G686,"")</f>
        <v/>
      </c>
      <c r="I686" s="13" t="str">
        <f>IFERROR(IF(Standard,H686/CalsPerPound,H686/CalsPerPound/2.2),"")</f>
        <v/>
      </c>
      <c r="J686" s="12" t="str">
        <f>IFERROR(WeightToLoseGain-I686,"")</f>
        <v/>
      </c>
      <c r="K686" s="11" t="str">
        <f>IFERROR(IF(B685&lt;&gt;"",J686/(WeightToLoseGain),""),"")</f>
        <v/>
      </c>
      <c r="L686" s="16" t="str">
        <f>IFERROR(IF($D686&lt;&gt;"",L685-(G685/CalsPerPound),""),"")</f>
        <v/>
      </c>
    </row>
    <row r="687" spans="2:12" ht="30" hidden="1" customHeight="1" x14ac:dyDescent="0.35">
      <c r="B687" s="18">
        <f>IFERROR(IF(I686&gt;0,B686+1,""),"")</f>
        <v>45405</v>
      </c>
      <c r="C687" s="17" t="str">
        <f>IFERROR(IF(D687&lt;&gt;"",IF(MOD(D687,7)=1,(D686/7)+1,""),""),"")</f>
        <v/>
      </c>
      <c r="D687" s="17" t="str">
        <f>IFERROR(IF(I686&gt;0,D686+1,""),"")</f>
        <v/>
      </c>
      <c r="E687" s="15" t="str">
        <f>IFERROR(IF(I686&gt;0,#REF!*ActivityFactor+IF(WeightGoal="Maintain",0,IF(WeightGoal="Decrease",-500,IF(WeightGoal="Increase",500))),""),"")</f>
        <v/>
      </c>
      <c r="F687" s="15" t="str">
        <f>IFERROR(#REF!*(ActivityFactor),"")</f>
        <v/>
      </c>
      <c r="G687" s="14" t="str">
        <f>IFERROR(IF(WeightGoal="Increase",E687-F687,F687-E687),"")</f>
        <v/>
      </c>
      <c r="H687" s="14" t="str">
        <f>IFERROR(H686-G687,"")</f>
        <v/>
      </c>
      <c r="I687" s="13" t="str">
        <f>IFERROR(IF(Standard,H687/CalsPerPound,H687/CalsPerPound/2.2),"")</f>
        <v/>
      </c>
      <c r="J687" s="12" t="str">
        <f>IFERROR(WeightToLoseGain-I687,"")</f>
        <v/>
      </c>
      <c r="K687" s="11" t="str">
        <f>IFERROR(IF(B686&lt;&gt;"",J687/(WeightToLoseGain),""),"")</f>
        <v/>
      </c>
      <c r="L687" s="16" t="str">
        <f>IFERROR(IF($D687&lt;&gt;"",L686-(G686/CalsPerPound),""),"")</f>
        <v/>
      </c>
    </row>
    <row r="688" spans="2:12" ht="30" hidden="1" customHeight="1" x14ac:dyDescent="0.35">
      <c r="B688" s="18">
        <f>IFERROR(IF(I687&gt;0,B687+1,""),"")</f>
        <v>45406</v>
      </c>
      <c r="C688" s="17" t="str">
        <f>IFERROR(IF(D688&lt;&gt;"",IF(MOD(D688,7)=1,(D687/7)+1,""),""),"")</f>
        <v/>
      </c>
      <c r="D688" s="17" t="str">
        <f>IFERROR(IF(I687&gt;0,D687+1,""),"")</f>
        <v/>
      </c>
      <c r="E688" s="15" t="str">
        <f>IFERROR(IF(I687&gt;0,#REF!*ActivityFactor+IF(WeightGoal="Maintain",0,IF(WeightGoal="Decrease",-500,IF(WeightGoal="Increase",500))),""),"")</f>
        <v/>
      </c>
      <c r="F688" s="15" t="str">
        <f>IFERROR(#REF!*(ActivityFactor),"")</f>
        <v/>
      </c>
      <c r="G688" s="14" t="str">
        <f>IFERROR(IF(WeightGoal="Increase",E688-F688,F688-E688),"")</f>
        <v/>
      </c>
      <c r="H688" s="14" t="str">
        <f>IFERROR(H687-G688,"")</f>
        <v/>
      </c>
      <c r="I688" s="13" t="str">
        <f>IFERROR(IF(Standard,H688/CalsPerPound,H688/CalsPerPound/2.2),"")</f>
        <v/>
      </c>
      <c r="J688" s="12" t="str">
        <f>IFERROR(WeightToLoseGain-I688,"")</f>
        <v/>
      </c>
      <c r="K688" s="11" t="str">
        <f>IFERROR(IF(B687&lt;&gt;"",J688/(WeightToLoseGain),""),"")</f>
        <v/>
      </c>
      <c r="L688" s="16" t="str">
        <f>IFERROR(IF($D688&lt;&gt;"",L687-(G687/CalsPerPound),""),"")</f>
        <v/>
      </c>
    </row>
    <row r="689" spans="2:12" ht="30" hidden="1" customHeight="1" x14ac:dyDescent="0.35">
      <c r="B689" s="18">
        <f>IFERROR(IF(I688&gt;0,B688+1,""),"")</f>
        <v>45407</v>
      </c>
      <c r="C689" s="17" t="str">
        <f>IFERROR(IF(D689&lt;&gt;"",IF(MOD(D689,7)=1,(D688/7)+1,""),""),"")</f>
        <v/>
      </c>
      <c r="D689" s="17" t="str">
        <f>IFERROR(IF(I688&gt;0,D688+1,""),"")</f>
        <v/>
      </c>
      <c r="E689" s="15" t="str">
        <f>IFERROR(IF(I688&gt;0,#REF!*ActivityFactor+IF(WeightGoal="Maintain",0,IF(WeightGoal="Decrease",-500,IF(WeightGoal="Increase",500))),""),"")</f>
        <v/>
      </c>
      <c r="F689" s="15" t="str">
        <f>IFERROR(#REF!*(ActivityFactor),"")</f>
        <v/>
      </c>
      <c r="G689" s="14" t="str">
        <f>IFERROR(IF(WeightGoal="Increase",E689-F689,F689-E689),"")</f>
        <v/>
      </c>
      <c r="H689" s="14" t="str">
        <f>IFERROR(H688-G689,"")</f>
        <v/>
      </c>
      <c r="I689" s="13" t="str">
        <f>IFERROR(IF(Standard,H689/CalsPerPound,H689/CalsPerPound/2.2),"")</f>
        <v/>
      </c>
      <c r="J689" s="12" t="str">
        <f>IFERROR(WeightToLoseGain-I689,"")</f>
        <v/>
      </c>
      <c r="K689" s="11" t="str">
        <f>IFERROR(IF(B688&lt;&gt;"",J689/(WeightToLoseGain),""),"")</f>
        <v/>
      </c>
      <c r="L689" s="16" t="str">
        <f>IFERROR(IF($D689&lt;&gt;"",L688-(G688/CalsPerPound),""),"")</f>
        <v/>
      </c>
    </row>
    <row r="690" spans="2:12" ht="30" hidden="1" customHeight="1" x14ac:dyDescent="0.35">
      <c r="B690" s="18">
        <f>IFERROR(IF(I689&gt;0,B689+1,""),"")</f>
        <v>45408</v>
      </c>
      <c r="C690" s="17" t="str">
        <f>IFERROR(IF(D690&lt;&gt;"",IF(MOD(D690,7)=1,(D689/7)+1,""),""),"")</f>
        <v/>
      </c>
      <c r="D690" s="17" t="str">
        <f>IFERROR(IF(I689&gt;0,D689+1,""),"")</f>
        <v/>
      </c>
      <c r="E690" s="15" t="str">
        <f>IFERROR(IF(I689&gt;0,#REF!*ActivityFactor+IF(WeightGoal="Maintain",0,IF(WeightGoal="Decrease",-500,IF(WeightGoal="Increase",500))),""),"")</f>
        <v/>
      </c>
      <c r="F690" s="15" t="str">
        <f>IFERROR(#REF!*(ActivityFactor),"")</f>
        <v/>
      </c>
      <c r="G690" s="14" t="str">
        <f>IFERROR(IF(WeightGoal="Increase",E690-F690,F690-E690),"")</f>
        <v/>
      </c>
      <c r="H690" s="14" t="str">
        <f>IFERROR(H689-G690,"")</f>
        <v/>
      </c>
      <c r="I690" s="13" t="str">
        <f>IFERROR(IF(Standard,H690/CalsPerPound,H690/CalsPerPound/2.2),"")</f>
        <v/>
      </c>
      <c r="J690" s="12" t="str">
        <f>IFERROR(WeightToLoseGain-I690,"")</f>
        <v/>
      </c>
      <c r="K690" s="11" t="str">
        <f>IFERROR(IF(B689&lt;&gt;"",J690/(WeightToLoseGain),""),"")</f>
        <v/>
      </c>
      <c r="L690" s="16" t="str">
        <f>IFERROR(IF($D690&lt;&gt;"",L689-(G689/CalsPerPound),""),"")</f>
        <v/>
      </c>
    </row>
    <row r="691" spans="2:12" ht="30" hidden="1" customHeight="1" x14ac:dyDescent="0.35">
      <c r="B691" s="18">
        <f>IFERROR(IF(I690&gt;0,B690+1,""),"")</f>
        <v>45409</v>
      </c>
      <c r="C691" s="17" t="str">
        <f>IFERROR(IF(D691&lt;&gt;"",IF(MOD(D691,7)=1,(D690/7)+1,""),""),"")</f>
        <v/>
      </c>
      <c r="D691" s="17" t="str">
        <f>IFERROR(IF(I690&gt;0,D690+1,""),"")</f>
        <v/>
      </c>
      <c r="E691" s="15" t="str">
        <f>IFERROR(IF(I690&gt;0,#REF!*ActivityFactor+IF(WeightGoal="Maintain",0,IF(WeightGoal="Decrease",-500,IF(WeightGoal="Increase",500))),""),"")</f>
        <v/>
      </c>
      <c r="F691" s="15" t="str">
        <f>IFERROR(#REF!*(ActivityFactor),"")</f>
        <v/>
      </c>
      <c r="G691" s="14" t="str">
        <f>IFERROR(IF(WeightGoal="Increase",E691-F691,F691-E691),"")</f>
        <v/>
      </c>
      <c r="H691" s="14" t="str">
        <f>IFERROR(H690-G691,"")</f>
        <v/>
      </c>
      <c r="I691" s="13" t="str">
        <f>IFERROR(IF(Standard,H691/CalsPerPound,H691/CalsPerPound/2.2),"")</f>
        <v/>
      </c>
      <c r="J691" s="12" t="str">
        <f>IFERROR(WeightToLoseGain-I691,"")</f>
        <v/>
      </c>
      <c r="K691" s="11" t="str">
        <f>IFERROR(IF(B690&lt;&gt;"",J691/(WeightToLoseGain),""),"")</f>
        <v/>
      </c>
      <c r="L691" s="16" t="str">
        <f>IFERROR(IF($D691&lt;&gt;"",L690-(G690/CalsPerPound),""),"")</f>
        <v/>
      </c>
    </row>
    <row r="692" spans="2:12" ht="30" hidden="1" customHeight="1" x14ac:dyDescent="0.35">
      <c r="B692" s="18">
        <f>IFERROR(IF(I691&gt;0,B691+1,""),"")</f>
        <v>45410</v>
      </c>
      <c r="C692" s="17" t="str">
        <f>IFERROR(IF(D692&lt;&gt;"",IF(MOD(D692,7)=1,(D691/7)+1,""),""),"")</f>
        <v/>
      </c>
      <c r="D692" s="17" t="str">
        <f>IFERROR(IF(I691&gt;0,D691+1,""),"")</f>
        <v/>
      </c>
      <c r="E692" s="15" t="str">
        <f>IFERROR(IF(I691&gt;0,#REF!*ActivityFactor+IF(WeightGoal="Maintain",0,IF(WeightGoal="Decrease",-500,IF(WeightGoal="Increase",500))),""),"")</f>
        <v/>
      </c>
      <c r="F692" s="15" t="str">
        <f>IFERROR(#REF!*(ActivityFactor),"")</f>
        <v/>
      </c>
      <c r="G692" s="14" t="str">
        <f>IFERROR(IF(WeightGoal="Increase",E692-F692,F692-E692),"")</f>
        <v/>
      </c>
      <c r="H692" s="14" t="str">
        <f>IFERROR(H691-G692,"")</f>
        <v/>
      </c>
      <c r="I692" s="13" t="str">
        <f>IFERROR(IF(Standard,H692/CalsPerPound,H692/CalsPerPound/2.2),"")</f>
        <v/>
      </c>
      <c r="J692" s="12" t="str">
        <f>IFERROR(WeightToLoseGain-I692,"")</f>
        <v/>
      </c>
      <c r="K692" s="11" t="str">
        <f>IFERROR(IF(B691&lt;&gt;"",J692/(WeightToLoseGain),""),"")</f>
        <v/>
      </c>
      <c r="L692" s="16" t="str">
        <f>IFERROR(IF($D692&lt;&gt;"",L691-(G691/CalsPerPound),""),"")</f>
        <v/>
      </c>
    </row>
    <row r="693" spans="2:12" ht="30" hidden="1" customHeight="1" x14ac:dyDescent="0.35">
      <c r="B693" s="18">
        <f>IFERROR(IF(I692&gt;0,B692+1,""),"")</f>
        <v>45411</v>
      </c>
      <c r="C693" s="17" t="str">
        <f>IFERROR(IF(D693&lt;&gt;"",IF(MOD(D693,7)=1,(D692/7)+1,""),""),"")</f>
        <v/>
      </c>
      <c r="D693" s="17" t="str">
        <f>IFERROR(IF(I692&gt;0,D692+1,""),"")</f>
        <v/>
      </c>
      <c r="E693" s="15" t="str">
        <f>IFERROR(IF(I692&gt;0,#REF!*ActivityFactor+IF(WeightGoal="Maintain",0,IF(WeightGoal="Decrease",-500,IF(WeightGoal="Increase",500))),""),"")</f>
        <v/>
      </c>
      <c r="F693" s="15" t="str">
        <f>IFERROR(#REF!*(ActivityFactor),"")</f>
        <v/>
      </c>
      <c r="G693" s="14" t="str">
        <f>IFERROR(IF(WeightGoal="Increase",E693-F693,F693-E693),"")</f>
        <v/>
      </c>
      <c r="H693" s="14" t="str">
        <f>IFERROR(H692-G693,"")</f>
        <v/>
      </c>
      <c r="I693" s="13" t="str">
        <f>IFERROR(IF(Standard,H693/CalsPerPound,H693/CalsPerPound/2.2),"")</f>
        <v/>
      </c>
      <c r="J693" s="12" t="str">
        <f>IFERROR(WeightToLoseGain-I693,"")</f>
        <v/>
      </c>
      <c r="K693" s="11" t="str">
        <f>IFERROR(IF(B692&lt;&gt;"",J693/(WeightToLoseGain),""),"")</f>
        <v/>
      </c>
      <c r="L693" s="16" t="str">
        <f>IFERROR(IF($D693&lt;&gt;"",L692-(G692/CalsPerPound),""),"")</f>
        <v/>
      </c>
    </row>
    <row r="694" spans="2:12" ht="30" hidden="1" customHeight="1" x14ac:dyDescent="0.35">
      <c r="B694" s="18">
        <f>IFERROR(IF(I693&gt;0,B693+1,""),"")</f>
        <v>45412</v>
      </c>
      <c r="C694" s="17" t="str">
        <f>IFERROR(IF(D694&lt;&gt;"",IF(MOD(D694,7)=1,(D693/7)+1,""),""),"")</f>
        <v/>
      </c>
      <c r="D694" s="17" t="str">
        <f>IFERROR(IF(I693&gt;0,D693+1,""),"")</f>
        <v/>
      </c>
      <c r="E694" s="15" t="str">
        <f>IFERROR(IF(I693&gt;0,#REF!*ActivityFactor+IF(WeightGoal="Maintain",0,IF(WeightGoal="Decrease",-500,IF(WeightGoal="Increase",500))),""),"")</f>
        <v/>
      </c>
      <c r="F694" s="15" t="str">
        <f>IFERROR(#REF!*(ActivityFactor),"")</f>
        <v/>
      </c>
      <c r="G694" s="14" t="str">
        <f>IFERROR(IF(WeightGoal="Increase",E694-F694,F694-E694),"")</f>
        <v/>
      </c>
      <c r="H694" s="14" t="str">
        <f>IFERROR(H693-G694,"")</f>
        <v/>
      </c>
      <c r="I694" s="13" t="str">
        <f>IFERROR(IF(Standard,H694/CalsPerPound,H694/CalsPerPound/2.2),"")</f>
        <v/>
      </c>
      <c r="J694" s="12" t="str">
        <f>IFERROR(WeightToLoseGain-I694,"")</f>
        <v/>
      </c>
      <c r="K694" s="11" t="str">
        <f>IFERROR(IF(B693&lt;&gt;"",J694/(WeightToLoseGain),""),"")</f>
        <v/>
      </c>
      <c r="L694" s="16" t="str">
        <f>IFERROR(IF($D694&lt;&gt;"",L693-(G693/CalsPerPound),""),"")</f>
        <v/>
      </c>
    </row>
    <row r="695" spans="2:12" ht="30" hidden="1" customHeight="1" x14ac:dyDescent="0.35">
      <c r="B695" s="18">
        <f>IFERROR(IF(I694&gt;0,B694+1,""),"")</f>
        <v>45413</v>
      </c>
      <c r="C695" s="17" t="str">
        <f>IFERROR(IF(D695&lt;&gt;"",IF(MOD(D695,7)=1,(D694/7)+1,""),""),"")</f>
        <v/>
      </c>
      <c r="D695" s="17" t="str">
        <f>IFERROR(IF(I694&gt;0,D694+1,""),"")</f>
        <v/>
      </c>
      <c r="E695" s="15" t="str">
        <f>IFERROR(IF(I694&gt;0,#REF!*ActivityFactor+IF(WeightGoal="Maintain",0,IF(WeightGoal="Decrease",-500,IF(WeightGoal="Increase",500))),""),"")</f>
        <v/>
      </c>
      <c r="F695" s="15" t="str">
        <f>IFERROR(#REF!*(ActivityFactor),"")</f>
        <v/>
      </c>
      <c r="G695" s="14" t="str">
        <f>IFERROR(IF(WeightGoal="Increase",E695-F695,F695-E695),"")</f>
        <v/>
      </c>
      <c r="H695" s="14" t="str">
        <f>IFERROR(H694-G695,"")</f>
        <v/>
      </c>
      <c r="I695" s="13" t="str">
        <f>IFERROR(IF(Standard,H695/CalsPerPound,H695/CalsPerPound/2.2),"")</f>
        <v/>
      </c>
      <c r="J695" s="12" t="str">
        <f>IFERROR(WeightToLoseGain-I695,"")</f>
        <v/>
      </c>
      <c r="K695" s="11" t="str">
        <f>IFERROR(IF(B694&lt;&gt;"",J695/(WeightToLoseGain),""),"")</f>
        <v/>
      </c>
      <c r="L695" s="16" t="str">
        <f>IFERROR(IF($D695&lt;&gt;"",L694-(G694/CalsPerPound),""),"")</f>
        <v/>
      </c>
    </row>
    <row r="696" spans="2:12" ht="30" hidden="1" customHeight="1" x14ac:dyDescent="0.35">
      <c r="B696" s="18">
        <f>IFERROR(IF(I695&gt;0,B695+1,""),"")</f>
        <v>45414</v>
      </c>
      <c r="C696" s="17" t="str">
        <f>IFERROR(IF(D696&lt;&gt;"",IF(MOD(D696,7)=1,(D695/7)+1,""),""),"")</f>
        <v/>
      </c>
      <c r="D696" s="17" t="str">
        <f>IFERROR(IF(I695&gt;0,D695+1,""),"")</f>
        <v/>
      </c>
      <c r="E696" s="15" t="str">
        <f>IFERROR(IF(I695&gt;0,#REF!*ActivityFactor+IF(WeightGoal="Maintain",0,IF(WeightGoal="Decrease",-500,IF(WeightGoal="Increase",500))),""),"")</f>
        <v/>
      </c>
      <c r="F696" s="15" t="str">
        <f>IFERROR(#REF!*(ActivityFactor),"")</f>
        <v/>
      </c>
      <c r="G696" s="14" t="str">
        <f>IFERROR(IF(WeightGoal="Increase",E696-F696,F696-E696),"")</f>
        <v/>
      </c>
      <c r="H696" s="14" t="str">
        <f>IFERROR(H695-G696,"")</f>
        <v/>
      </c>
      <c r="I696" s="13" t="str">
        <f>IFERROR(IF(Standard,H696/CalsPerPound,H696/CalsPerPound/2.2),"")</f>
        <v/>
      </c>
      <c r="J696" s="12" t="str">
        <f>IFERROR(WeightToLoseGain-I696,"")</f>
        <v/>
      </c>
      <c r="K696" s="11" t="str">
        <f>IFERROR(IF(B695&lt;&gt;"",J696/(WeightToLoseGain),""),"")</f>
        <v/>
      </c>
      <c r="L696" s="16" t="str">
        <f>IFERROR(IF($D696&lt;&gt;"",L695-(G695/CalsPerPound),""),"")</f>
        <v/>
      </c>
    </row>
    <row r="697" spans="2:12" ht="30" hidden="1" customHeight="1" x14ac:dyDescent="0.35">
      <c r="B697" s="18">
        <f>IFERROR(IF(I696&gt;0,B696+1,""),"")</f>
        <v>45415</v>
      </c>
      <c r="C697" s="17" t="str">
        <f>IFERROR(IF(D697&lt;&gt;"",IF(MOD(D697,7)=1,(D696/7)+1,""),""),"")</f>
        <v/>
      </c>
      <c r="D697" s="17" t="str">
        <f>IFERROR(IF(I696&gt;0,D696+1,""),"")</f>
        <v/>
      </c>
      <c r="E697" s="15" t="str">
        <f>IFERROR(IF(I696&gt;0,#REF!*ActivityFactor+IF(WeightGoal="Maintain",0,IF(WeightGoal="Decrease",-500,IF(WeightGoal="Increase",500))),""),"")</f>
        <v/>
      </c>
      <c r="F697" s="15" t="str">
        <f>IFERROR(#REF!*(ActivityFactor),"")</f>
        <v/>
      </c>
      <c r="G697" s="14" t="str">
        <f>IFERROR(IF(WeightGoal="Increase",E697-F697,F697-E697),"")</f>
        <v/>
      </c>
      <c r="H697" s="14" t="str">
        <f>IFERROR(H696-G697,"")</f>
        <v/>
      </c>
      <c r="I697" s="13" t="str">
        <f>IFERROR(IF(Standard,H697/CalsPerPound,H697/CalsPerPound/2.2),"")</f>
        <v/>
      </c>
      <c r="J697" s="12" t="str">
        <f>IFERROR(WeightToLoseGain-I697,"")</f>
        <v/>
      </c>
      <c r="K697" s="11" t="str">
        <f>IFERROR(IF(B696&lt;&gt;"",J697/(WeightToLoseGain),""),"")</f>
        <v/>
      </c>
      <c r="L697" s="16" t="str">
        <f>IFERROR(IF($D697&lt;&gt;"",L696-(G696/CalsPerPound),""),"")</f>
        <v/>
      </c>
    </row>
    <row r="698" spans="2:12" ht="30" hidden="1" customHeight="1" x14ac:dyDescent="0.35">
      <c r="B698" s="18">
        <f>IFERROR(IF(I697&gt;0,B697+1,""),"")</f>
        <v>45416</v>
      </c>
      <c r="C698" s="17" t="str">
        <f>IFERROR(IF(D698&lt;&gt;"",IF(MOD(D698,7)=1,(D697/7)+1,""),""),"")</f>
        <v/>
      </c>
      <c r="D698" s="17" t="str">
        <f>IFERROR(IF(I697&gt;0,D697+1,""),"")</f>
        <v/>
      </c>
      <c r="E698" s="15" t="str">
        <f>IFERROR(IF(I697&gt;0,#REF!*ActivityFactor+IF(WeightGoal="Maintain",0,IF(WeightGoal="Decrease",-500,IF(WeightGoal="Increase",500))),""),"")</f>
        <v/>
      </c>
      <c r="F698" s="15" t="str">
        <f>IFERROR(#REF!*(ActivityFactor),"")</f>
        <v/>
      </c>
      <c r="G698" s="14" t="str">
        <f>IFERROR(IF(WeightGoal="Increase",E698-F698,F698-E698),"")</f>
        <v/>
      </c>
      <c r="H698" s="14" t="str">
        <f>IFERROR(H697-G698,"")</f>
        <v/>
      </c>
      <c r="I698" s="13" t="str">
        <f>IFERROR(IF(Standard,H698/CalsPerPound,H698/CalsPerPound/2.2),"")</f>
        <v/>
      </c>
      <c r="J698" s="12" t="str">
        <f>IFERROR(WeightToLoseGain-I698,"")</f>
        <v/>
      </c>
      <c r="K698" s="11" t="str">
        <f>IFERROR(IF(B697&lt;&gt;"",J698/(WeightToLoseGain),""),"")</f>
        <v/>
      </c>
      <c r="L698" s="16" t="str">
        <f>IFERROR(IF($D698&lt;&gt;"",L697-(G697/CalsPerPound),""),"")</f>
        <v/>
      </c>
    </row>
    <row r="699" spans="2:12" ht="30" hidden="1" customHeight="1" x14ac:dyDescent="0.35">
      <c r="B699" s="18">
        <f>IFERROR(IF(I698&gt;0,B698+1,""),"")</f>
        <v>45417</v>
      </c>
      <c r="C699" s="17" t="str">
        <f>IFERROR(IF(D699&lt;&gt;"",IF(MOD(D699,7)=1,(D698/7)+1,""),""),"")</f>
        <v/>
      </c>
      <c r="D699" s="17" t="str">
        <f>IFERROR(IF(I698&gt;0,D698+1,""),"")</f>
        <v/>
      </c>
      <c r="E699" s="15" t="str">
        <f>IFERROR(IF(I698&gt;0,#REF!*ActivityFactor+IF(WeightGoal="Maintain",0,IF(WeightGoal="Decrease",-500,IF(WeightGoal="Increase",500))),""),"")</f>
        <v/>
      </c>
      <c r="F699" s="15" t="str">
        <f>IFERROR(#REF!*(ActivityFactor),"")</f>
        <v/>
      </c>
      <c r="G699" s="14" t="str">
        <f>IFERROR(IF(WeightGoal="Increase",E699-F699,F699-E699),"")</f>
        <v/>
      </c>
      <c r="H699" s="14" t="str">
        <f>IFERROR(H698-G699,"")</f>
        <v/>
      </c>
      <c r="I699" s="13" t="str">
        <f>IFERROR(IF(Standard,H699/CalsPerPound,H699/CalsPerPound/2.2),"")</f>
        <v/>
      </c>
      <c r="J699" s="12" t="str">
        <f>IFERROR(WeightToLoseGain-I699,"")</f>
        <v/>
      </c>
      <c r="K699" s="11" t="str">
        <f>IFERROR(IF(B698&lt;&gt;"",J699/(WeightToLoseGain),""),"")</f>
        <v/>
      </c>
      <c r="L699" s="16" t="str">
        <f>IFERROR(IF($D699&lt;&gt;"",L698-(G698/CalsPerPound),""),"")</f>
        <v/>
      </c>
    </row>
    <row r="700" spans="2:12" ht="30" hidden="1" customHeight="1" x14ac:dyDescent="0.35">
      <c r="B700" s="18">
        <f>IFERROR(IF(I699&gt;0,B699+1,""),"")</f>
        <v>45418</v>
      </c>
      <c r="C700" s="17" t="str">
        <f>IFERROR(IF(D700&lt;&gt;"",IF(MOD(D700,7)=1,(D699/7)+1,""),""),"")</f>
        <v/>
      </c>
      <c r="D700" s="17" t="str">
        <f>IFERROR(IF(I699&gt;0,D699+1,""),"")</f>
        <v/>
      </c>
      <c r="E700" s="15" t="str">
        <f>IFERROR(IF(I699&gt;0,#REF!*ActivityFactor+IF(WeightGoal="Maintain",0,IF(WeightGoal="Decrease",-500,IF(WeightGoal="Increase",500))),""),"")</f>
        <v/>
      </c>
      <c r="F700" s="15" t="str">
        <f>IFERROR(#REF!*(ActivityFactor),"")</f>
        <v/>
      </c>
      <c r="G700" s="14" t="str">
        <f>IFERROR(IF(WeightGoal="Increase",E700-F700,F700-E700),"")</f>
        <v/>
      </c>
      <c r="H700" s="14" t="str">
        <f>IFERROR(H699-G700,"")</f>
        <v/>
      </c>
      <c r="I700" s="13" t="str">
        <f>IFERROR(IF(Standard,H700/CalsPerPound,H700/CalsPerPound/2.2),"")</f>
        <v/>
      </c>
      <c r="J700" s="12" t="str">
        <f>IFERROR(WeightToLoseGain-I700,"")</f>
        <v/>
      </c>
      <c r="K700" s="11" t="str">
        <f>IFERROR(IF(B699&lt;&gt;"",J700/(WeightToLoseGain),""),"")</f>
        <v/>
      </c>
      <c r="L700" s="16" t="str">
        <f>IFERROR(IF($D700&lt;&gt;"",L699-(G699/CalsPerPound),""),"")</f>
        <v/>
      </c>
    </row>
    <row r="701" spans="2:12" ht="30" hidden="1" customHeight="1" x14ac:dyDescent="0.35">
      <c r="B701" s="18">
        <f>IFERROR(IF(I700&gt;0,B700+1,""),"")</f>
        <v>45419</v>
      </c>
      <c r="C701" s="17" t="str">
        <f>IFERROR(IF(D701&lt;&gt;"",IF(MOD(D701,7)=1,(D700/7)+1,""),""),"")</f>
        <v/>
      </c>
      <c r="D701" s="17" t="str">
        <f>IFERROR(IF(I700&gt;0,D700+1,""),"")</f>
        <v/>
      </c>
      <c r="E701" s="15" t="str">
        <f>IFERROR(IF(I700&gt;0,#REF!*ActivityFactor+IF(WeightGoal="Maintain",0,IF(WeightGoal="Decrease",-500,IF(WeightGoal="Increase",500))),""),"")</f>
        <v/>
      </c>
      <c r="F701" s="15" t="str">
        <f>IFERROR(#REF!*(ActivityFactor),"")</f>
        <v/>
      </c>
      <c r="G701" s="14" t="str">
        <f>IFERROR(IF(WeightGoal="Increase",E701-F701,F701-E701),"")</f>
        <v/>
      </c>
      <c r="H701" s="14" t="str">
        <f>IFERROR(H700-G701,"")</f>
        <v/>
      </c>
      <c r="I701" s="13" t="str">
        <f>IFERROR(IF(Standard,H701/CalsPerPound,H701/CalsPerPound/2.2),"")</f>
        <v/>
      </c>
      <c r="J701" s="12" t="str">
        <f>IFERROR(WeightToLoseGain-I701,"")</f>
        <v/>
      </c>
      <c r="K701" s="11" t="str">
        <f>IFERROR(IF(B700&lt;&gt;"",J701/(WeightToLoseGain),""),"")</f>
        <v/>
      </c>
      <c r="L701" s="16" t="str">
        <f>IFERROR(IF($D701&lt;&gt;"",L700-(G700/CalsPerPound),""),"")</f>
        <v/>
      </c>
    </row>
    <row r="702" spans="2:12" ht="30" hidden="1" customHeight="1" x14ac:dyDescent="0.35">
      <c r="B702" s="18">
        <f>IFERROR(IF(I701&gt;0,B701+1,""),"")</f>
        <v>45420</v>
      </c>
      <c r="C702" s="17" t="str">
        <f>IFERROR(IF(D702&lt;&gt;"",IF(MOD(D702,7)=1,(D701/7)+1,""),""),"")</f>
        <v/>
      </c>
      <c r="D702" s="17" t="str">
        <f>IFERROR(IF(I701&gt;0,D701+1,""),"")</f>
        <v/>
      </c>
      <c r="E702" s="15" t="str">
        <f>IFERROR(IF(I701&gt;0,#REF!*ActivityFactor+IF(WeightGoal="Maintain",0,IF(WeightGoal="Decrease",-500,IF(WeightGoal="Increase",500))),""),"")</f>
        <v/>
      </c>
      <c r="F702" s="15" t="str">
        <f>IFERROR(#REF!*(ActivityFactor),"")</f>
        <v/>
      </c>
      <c r="G702" s="14" t="str">
        <f>IFERROR(IF(WeightGoal="Increase",E702-F702,F702-E702),"")</f>
        <v/>
      </c>
      <c r="H702" s="14" t="str">
        <f>IFERROR(H701-G702,"")</f>
        <v/>
      </c>
      <c r="I702" s="13" t="str">
        <f>IFERROR(IF(Standard,H702/CalsPerPound,H702/CalsPerPound/2.2),"")</f>
        <v/>
      </c>
      <c r="J702" s="12" t="str">
        <f>IFERROR(WeightToLoseGain-I702,"")</f>
        <v/>
      </c>
      <c r="K702" s="11" t="str">
        <f>IFERROR(IF(B701&lt;&gt;"",J702/(WeightToLoseGain),""),"")</f>
        <v/>
      </c>
      <c r="L702" s="16" t="str">
        <f>IFERROR(IF($D702&lt;&gt;"",L701-(G701/CalsPerPound),""),"")</f>
        <v/>
      </c>
    </row>
    <row r="703" spans="2:12" ht="30" hidden="1" customHeight="1" x14ac:dyDescent="0.35">
      <c r="B703" s="18">
        <f>IFERROR(IF(I702&gt;0,B702+1,""),"")</f>
        <v>45421</v>
      </c>
      <c r="C703" s="17" t="str">
        <f>IFERROR(IF(D703&lt;&gt;"",IF(MOD(D703,7)=1,(D702/7)+1,""),""),"")</f>
        <v/>
      </c>
      <c r="D703" s="17" t="str">
        <f>IFERROR(IF(I702&gt;0,D702+1,""),"")</f>
        <v/>
      </c>
      <c r="E703" s="15" t="str">
        <f>IFERROR(IF(I702&gt;0,#REF!*ActivityFactor+IF(WeightGoal="Maintain",0,IF(WeightGoal="Decrease",-500,IF(WeightGoal="Increase",500))),""),"")</f>
        <v/>
      </c>
      <c r="F703" s="15" t="str">
        <f>IFERROR(#REF!*(ActivityFactor),"")</f>
        <v/>
      </c>
      <c r="G703" s="14" t="str">
        <f>IFERROR(IF(WeightGoal="Increase",E703-F703,F703-E703),"")</f>
        <v/>
      </c>
      <c r="H703" s="14" t="str">
        <f>IFERROR(H702-G703,"")</f>
        <v/>
      </c>
      <c r="I703" s="13" t="str">
        <f>IFERROR(IF(Standard,H703/CalsPerPound,H703/CalsPerPound/2.2),"")</f>
        <v/>
      </c>
      <c r="J703" s="12" t="str">
        <f>IFERROR(WeightToLoseGain-I703,"")</f>
        <v/>
      </c>
      <c r="K703" s="11" t="str">
        <f>IFERROR(IF(B702&lt;&gt;"",J703/(WeightToLoseGain),""),"")</f>
        <v/>
      </c>
      <c r="L703" s="16" t="str">
        <f>IFERROR(IF($D703&lt;&gt;"",L702-(G702/CalsPerPound),""),"")</f>
        <v/>
      </c>
    </row>
    <row r="704" spans="2:12" ht="30" hidden="1" customHeight="1" x14ac:dyDescent="0.35">
      <c r="B704" s="18">
        <f>IFERROR(IF(I703&gt;0,B703+1,""),"")</f>
        <v>45422</v>
      </c>
      <c r="C704" s="17" t="str">
        <f>IFERROR(IF(D704&lt;&gt;"",IF(MOD(D704,7)=1,(D703/7)+1,""),""),"")</f>
        <v/>
      </c>
      <c r="D704" s="17" t="str">
        <f>IFERROR(IF(I703&gt;0,D703+1,""),"")</f>
        <v/>
      </c>
      <c r="E704" s="15" t="str">
        <f>IFERROR(IF(I703&gt;0,#REF!*ActivityFactor+IF(WeightGoal="Maintain",0,IF(WeightGoal="Decrease",-500,IF(WeightGoal="Increase",500))),""),"")</f>
        <v/>
      </c>
      <c r="F704" s="15" t="str">
        <f>IFERROR(#REF!*(ActivityFactor),"")</f>
        <v/>
      </c>
      <c r="G704" s="14" t="str">
        <f>IFERROR(IF(WeightGoal="Increase",E704-F704,F704-E704),"")</f>
        <v/>
      </c>
      <c r="H704" s="14" t="str">
        <f>IFERROR(H703-G704,"")</f>
        <v/>
      </c>
      <c r="I704" s="13" t="str">
        <f>IFERROR(IF(Standard,H704/CalsPerPound,H704/CalsPerPound/2.2),"")</f>
        <v/>
      </c>
      <c r="J704" s="12" t="str">
        <f>IFERROR(WeightToLoseGain-I704,"")</f>
        <v/>
      </c>
      <c r="K704" s="11" t="str">
        <f>IFERROR(IF(B703&lt;&gt;"",J704/(WeightToLoseGain),""),"")</f>
        <v/>
      </c>
      <c r="L704" s="16" t="str">
        <f>IFERROR(IF($D704&lt;&gt;"",L703-(G703/CalsPerPound),""),"")</f>
        <v/>
      </c>
    </row>
    <row r="705" spans="2:12" ht="30" hidden="1" customHeight="1" x14ac:dyDescent="0.35">
      <c r="B705" s="18">
        <f>IFERROR(IF(I704&gt;0,B704+1,""),"")</f>
        <v>45423</v>
      </c>
      <c r="C705" s="17" t="str">
        <f>IFERROR(IF(D705&lt;&gt;"",IF(MOD(D705,7)=1,(D704/7)+1,""),""),"")</f>
        <v/>
      </c>
      <c r="D705" s="17" t="str">
        <f>IFERROR(IF(I704&gt;0,D704+1,""),"")</f>
        <v/>
      </c>
      <c r="E705" s="15" t="str">
        <f>IFERROR(IF(I704&gt;0,#REF!*ActivityFactor+IF(WeightGoal="Maintain",0,IF(WeightGoal="Decrease",-500,IF(WeightGoal="Increase",500))),""),"")</f>
        <v/>
      </c>
      <c r="F705" s="15" t="str">
        <f>IFERROR(#REF!*(ActivityFactor),"")</f>
        <v/>
      </c>
      <c r="G705" s="14" t="str">
        <f>IFERROR(IF(WeightGoal="Increase",E705-F705,F705-E705),"")</f>
        <v/>
      </c>
      <c r="H705" s="14" t="str">
        <f>IFERROR(H704-G705,"")</f>
        <v/>
      </c>
      <c r="I705" s="13" t="str">
        <f>IFERROR(IF(Standard,H705/CalsPerPound,H705/CalsPerPound/2.2),"")</f>
        <v/>
      </c>
      <c r="J705" s="12" t="str">
        <f>IFERROR(WeightToLoseGain-I705,"")</f>
        <v/>
      </c>
      <c r="K705" s="11" t="str">
        <f>IFERROR(IF(B704&lt;&gt;"",J705/(WeightToLoseGain),""),"")</f>
        <v/>
      </c>
      <c r="L705" s="16" t="str">
        <f>IFERROR(IF($D705&lt;&gt;"",L704-(G704/CalsPerPound),""),"")</f>
        <v/>
      </c>
    </row>
    <row r="706" spans="2:12" ht="30" hidden="1" customHeight="1" x14ac:dyDescent="0.35">
      <c r="B706" s="18">
        <f>IFERROR(IF(I705&gt;0,B705+1,""),"")</f>
        <v>45424</v>
      </c>
      <c r="C706" s="17" t="str">
        <f>IFERROR(IF(D706&lt;&gt;"",IF(MOD(D706,7)=1,(D705/7)+1,""),""),"")</f>
        <v/>
      </c>
      <c r="D706" s="17" t="str">
        <f>IFERROR(IF(I705&gt;0,D705+1,""),"")</f>
        <v/>
      </c>
      <c r="E706" s="15" t="str">
        <f>IFERROR(IF(I705&gt;0,#REF!*ActivityFactor+IF(WeightGoal="Maintain",0,IF(WeightGoal="Decrease",-500,IF(WeightGoal="Increase",500))),""),"")</f>
        <v/>
      </c>
      <c r="F706" s="15" t="str">
        <f>IFERROR(#REF!*(ActivityFactor),"")</f>
        <v/>
      </c>
      <c r="G706" s="14" t="str">
        <f>IFERROR(IF(WeightGoal="Increase",E706-F706,F706-E706),"")</f>
        <v/>
      </c>
      <c r="H706" s="14" t="str">
        <f>IFERROR(H705-G706,"")</f>
        <v/>
      </c>
      <c r="I706" s="13" t="str">
        <f>IFERROR(IF(Standard,H706/CalsPerPound,H706/CalsPerPound/2.2),"")</f>
        <v/>
      </c>
      <c r="J706" s="12" t="str">
        <f>IFERROR(WeightToLoseGain-I706,"")</f>
        <v/>
      </c>
      <c r="K706" s="11" t="str">
        <f>IFERROR(IF(B705&lt;&gt;"",J706/(WeightToLoseGain),""),"")</f>
        <v/>
      </c>
      <c r="L706" s="16" t="str">
        <f>IFERROR(IF($D706&lt;&gt;"",L705-(G705/CalsPerPound),""),"")</f>
        <v/>
      </c>
    </row>
    <row r="707" spans="2:12" ht="30" hidden="1" customHeight="1" x14ac:dyDescent="0.35">
      <c r="B707" s="18">
        <f>IFERROR(IF(I706&gt;0,B706+1,""),"")</f>
        <v>45425</v>
      </c>
      <c r="C707" s="17" t="str">
        <f>IFERROR(IF(D707&lt;&gt;"",IF(MOD(D707,7)=1,(D706/7)+1,""),""),"")</f>
        <v/>
      </c>
      <c r="D707" s="17" t="str">
        <f>IFERROR(IF(I706&gt;0,D706+1,""),"")</f>
        <v/>
      </c>
      <c r="E707" s="15" t="str">
        <f>IFERROR(IF(I706&gt;0,#REF!*ActivityFactor+IF(WeightGoal="Maintain",0,IF(WeightGoal="Decrease",-500,IF(WeightGoal="Increase",500))),""),"")</f>
        <v/>
      </c>
      <c r="F707" s="15" t="str">
        <f>IFERROR(#REF!*(ActivityFactor),"")</f>
        <v/>
      </c>
      <c r="G707" s="14" t="str">
        <f>IFERROR(IF(WeightGoal="Increase",E707-F707,F707-E707),"")</f>
        <v/>
      </c>
      <c r="H707" s="14" t="str">
        <f>IFERROR(H706-G707,"")</f>
        <v/>
      </c>
      <c r="I707" s="13" t="str">
        <f>IFERROR(IF(Standard,H707/CalsPerPound,H707/CalsPerPound/2.2),"")</f>
        <v/>
      </c>
      <c r="J707" s="12" t="str">
        <f>IFERROR(WeightToLoseGain-I707,"")</f>
        <v/>
      </c>
      <c r="K707" s="11" t="str">
        <f>IFERROR(IF(B706&lt;&gt;"",J707/(WeightToLoseGain),""),"")</f>
        <v/>
      </c>
      <c r="L707" s="16" t="str">
        <f>IFERROR(IF($D707&lt;&gt;"",L706-(G706/CalsPerPound),""),"")</f>
        <v/>
      </c>
    </row>
    <row r="708" spans="2:12" ht="30" hidden="1" customHeight="1" x14ac:dyDescent="0.35">
      <c r="B708" s="18">
        <f>IFERROR(IF(I707&gt;0,B707+1,""),"")</f>
        <v>45426</v>
      </c>
      <c r="C708" s="17" t="str">
        <f>IFERROR(IF(D708&lt;&gt;"",IF(MOD(D708,7)=1,(D707/7)+1,""),""),"")</f>
        <v/>
      </c>
      <c r="D708" s="17" t="str">
        <f>IFERROR(IF(I707&gt;0,D707+1,""),"")</f>
        <v/>
      </c>
      <c r="E708" s="15" t="str">
        <f>IFERROR(IF(I707&gt;0,#REF!*ActivityFactor+IF(WeightGoal="Maintain",0,IF(WeightGoal="Decrease",-500,IF(WeightGoal="Increase",500))),""),"")</f>
        <v/>
      </c>
      <c r="F708" s="15" t="str">
        <f>IFERROR(#REF!*(ActivityFactor),"")</f>
        <v/>
      </c>
      <c r="G708" s="14" t="str">
        <f>IFERROR(IF(WeightGoal="Increase",E708-F708,F708-E708),"")</f>
        <v/>
      </c>
      <c r="H708" s="14" t="str">
        <f>IFERROR(H707-G708,"")</f>
        <v/>
      </c>
      <c r="I708" s="13" t="str">
        <f>IFERROR(IF(Standard,H708/CalsPerPound,H708/CalsPerPound/2.2),"")</f>
        <v/>
      </c>
      <c r="J708" s="12" t="str">
        <f>IFERROR(WeightToLoseGain-I708,"")</f>
        <v/>
      </c>
      <c r="K708" s="11" t="str">
        <f>IFERROR(IF(B707&lt;&gt;"",J708/(WeightToLoseGain),""),"")</f>
        <v/>
      </c>
      <c r="L708" s="16" t="str">
        <f>IFERROR(IF($D708&lt;&gt;"",L707-(G707/CalsPerPound),""),"")</f>
        <v/>
      </c>
    </row>
    <row r="709" spans="2:12" ht="30" hidden="1" customHeight="1" x14ac:dyDescent="0.35">
      <c r="B709" s="18">
        <f>IFERROR(IF(I708&gt;0,B708+1,""),"")</f>
        <v>45427</v>
      </c>
      <c r="C709" s="17" t="str">
        <f>IFERROR(IF(D709&lt;&gt;"",IF(MOD(D709,7)=1,(D708/7)+1,""),""),"")</f>
        <v/>
      </c>
      <c r="D709" s="17" t="str">
        <f>IFERROR(IF(I708&gt;0,D708+1,""),"")</f>
        <v/>
      </c>
      <c r="E709" s="15" t="str">
        <f>IFERROR(IF(I708&gt;0,#REF!*ActivityFactor+IF(WeightGoal="Maintain",0,IF(WeightGoal="Decrease",-500,IF(WeightGoal="Increase",500))),""),"")</f>
        <v/>
      </c>
      <c r="F709" s="15" t="str">
        <f>IFERROR(#REF!*(ActivityFactor),"")</f>
        <v/>
      </c>
      <c r="G709" s="14" t="str">
        <f>IFERROR(IF(WeightGoal="Increase",E709-F709,F709-E709),"")</f>
        <v/>
      </c>
      <c r="H709" s="14" t="str">
        <f>IFERROR(H708-G709,"")</f>
        <v/>
      </c>
      <c r="I709" s="13" t="str">
        <f>IFERROR(IF(Standard,H709/CalsPerPound,H709/CalsPerPound/2.2),"")</f>
        <v/>
      </c>
      <c r="J709" s="12" t="str">
        <f>IFERROR(WeightToLoseGain-I709,"")</f>
        <v/>
      </c>
      <c r="K709" s="11" t="str">
        <f>IFERROR(IF(B708&lt;&gt;"",J709/(WeightToLoseGain),""),"")</f>
        <v/>
      </c>
      <c r="L709" s="16" t="str">
        <f>IFERROR(IF($D709&lt;&gt;"",L708-(G708/CalsPerPound),""),"")</f>
        <v/>
      </c>
    </row>
    <row r="710" spans="2:12" ht="30" hidden="1" customHeight="1" x14ac:dyDescent="0.35">
      <c r="B710" s="18">
        <f>IFERROR(IF(I709&gt;0,B709+1,""),"")</f>
        <v>45428</v>
      </c>
      <c r="C710" s="17" t="str">
        <f>IFERROR(IF(D710&lt;&gt;"",IF(MOD(D710,7)=1,(D709/7)+1,""),""),"")</f>
        <v/>
      </c>
      <c r="D710" s="17" t="str">
        <f>IFERROR(IF(I709&gt;0,D709+1,""),"")</f>
        <v/>
      </c>
      <c r="E710" s="15" t="str">
        <f>IFERROR(IF(I709&gt;0,#REF!*ActivityFactor+IF(WeightGoal="Maintain",0,IF(WeightGoal="Decrease",-500,IF(WeightGoal="Increase",500))),""),"")</f>
        <v/>
      </c>
      <c r="F710" s="15" t="str">
        <f>IFERROR(#REF!*(ActivityFactor),"")</f>
        <v/>
      </c>
      <c r="G710" s="14" t="str">
        <f>IFERROR(IF(WeightGoal="Increase",E710-F710,F710-E710),"")</f>
        <v/>
      </c>
      <c r="H710" s="14" t="str">
        <f>IFERROR(H709-G710,"")</f>
        <v/>
      </c>
      <c r="I710" s="13" t="str">
        <f>IFERROR(IF(Standard,H710/CalsPerPound,H710/CalsPerPound/2.2),"")</f>
        <v/>
      </c>
      <c r="J710" s="12" t="str">
        <f>IFERROR(WeightToLoseGain-I710,"")</f>
        <v/>
      </c>
      <c r="K710" s="11" t="str">
        <f>IFERROR(IF(B709&lt;&gt;"",J710/(WeightToLoseGain),""),"")</f>
        <v/>
      </c>
      <c r="L710" s="16" t="str">
        <f>IFERROR(IF($D710&lt;&gt;"",L709-(G709/CalsPerPound),""),"")</f>
        <v/>
      </c>
    </row>
    <row r="711" spans="2:12" ht="30" hidden="1" customHeight="1" x14ac:dyDescent="0.35">
      <c r="B711" s="18">
        <f>IFERROR(IF(I710&gt;0,B710+1,""),"")</f>
        <v>45429</v>
      </c>
      <c r="C711" s="17" t="str">
        <f>IFERROR(IF(D711&lt;&gt;"",IF(MOD(D711,7)=1,(D710/7)+1,""),""),"")</f>
        <v/>
      </c>
      <c r="D711" s="17" t="str">
        <f>IFERROR(IF(I710&gt;0,D710+1,""),"")</f>
        <v/>
      </c>
      <c r="E711" s="15" t="str">
        <f>IFERROR(IF(I710&gt;0,#REF!*ActivityFactor+IF(WeightGoal="Maintain",0,IF(WeightGoal="Decrease",-500,IF(WeightGoal="Increase",500))),""),"")</f>
        <v/>
      </c>
      <c r="F711" s="15" t="str">
        <f>IFERROR(#REF!*(ActivityFactor),"")</f>
        <v/>
      </c>
      <c r="G711" s="14" t="str">
        <f>IFERROR(IF(WeightGoal="Increase",E711-F711,F711-E711),"")</f>
        <v/>
      </c>
      <c r="H711" s="14" t="str">
        <f>IFERROR(H710-G711,"")</f>
        <v/>
      </c>
      <c r="I711" s="13" t="str">
        <f>IFERROR(IF(Standard,H711/CalsPerPound,H711/CalsPerPound/2.2),"")</f>
        <v/>
      </c>
      <c r="J711" s="12" t="str">
        <f>IFERROR(WeightToLoseGain-I711,"")</f>
        <v/>
      </c>
      <c r="K711" s="11" t="str">
        <f>IFERROR(IF(B710&lt;&gt;"",J711/(WeightToLoseGain),""),"")</f>
        <v/>
      </c>
      <c r="L711" s="16" t="str">
        <f>IFERROR(IF($D711&lt;&gt;"",L710-(G710/CalsPerPound),""),"")</f>
        <v/>
      </c>
    </row>
    <row r="712" spans="2:12" ht="30" hidden="1" customHeight="1" x14ac:dyDescent="0.35">
      <c r="B712" s="18">
        <f>IFERROR(IF(I711&gt;0,B711+1,""),"")</f>
        <v>45430</v>
      </c>
      <c r="C712" s="17" t="str">
        <f>IFERROR(IF(D712&lt;&gt;"",IF(MOD(D712,7)=1,(D711/7)+1,""),""),"")</f>
        <v/>
      </c>
      <c r="D712" s="17" t="str">
        <f>IFERROR(IF(I711&gt;0,D711+1,""),"")</f>
        <v/>
      </c>
      <c r="E712" s="15" t="str">
        <f>IFERROR(IF(I711&gt;0,#REF!*ActivityFactor+IF(WeightGoal="Maintain",0,IF(WeightGoal="Decrease",-500,IF(WeightGoal="Increase",500))),""),"")</f>
        <v/>
      </c>
      <c r="F712" s="15" t="str">
        <f>IFERROR(#REF!*(ActivityFactor),"")</f>
        <v/>
      </c>
      <c r="G712" s="14" t="str">
        <f>IFERROR(IF(WeightGoal="Increase",E712-F712,F712-E712),"")</f>
        <v/>
      </c>
      <c r="H712" s="14" t="str">
        <f>IFERROR(H711-G712,"")</f>
        <v/>
      </c>
      <c r="I712" s="13" t="str">
        <f>IFERROR(IF(Standard,H712/CalsPerPound,H712/CalsPerPound/2.2),"")</f>
        <v/>
      </c>
      <c r="J712" s="12" t="str">
        <f>IFERROR(WeightToLoseGain-I712,"")</f>
        <v/>
      </c>
      <c r="K712" s="11" t="str">
        <f>IFERROR(IF(B711&lt;&gt;"",J712/(WeightToLoseGain),""),"")</f>
        <v/>
      </c>
      <c r="L712" s="16" t="str">
        <f>IFERROR(IF($D712&lt;&gt;"",L711-(G711/CalsPerPound),""),"")</f>
        <v/>
      </c>
    </row>
    <row r="713" spans="2:12" ht="30" hidden="1" customHeight="1" x14ac:dyDescent="0.35">
      <c r="B713" s="18">
        <f>IFERROR(IF(I712&gt;0,B712+1,""),"")</f>
        <v>45431</v>
      </c>
      <c r="C713" s="17" t="str">
        <f>IFERROR(IF(D713&lt;&gt;"",IF(MOD(D713,7)=1,(D712/7)+1,""),""),"")</f>
        <v/>
      </c>
      <c r="D713" s="17" t="str">
        <f>IFERROR(IF(I712&gt;0,D712+1,""),"")</f>
        <v/>
      </c>
      <c r="E713" s="15" t="str">
        <f>IFERROR(IF(I712&gt;0,#REF!*ActivityFactor+IF(WeightGoal="Maintain",0,IF(WeightGoal="Decrease",-500,IF(WeightGoal="Increase",500))),""),"")</f>
        <v/>
      </c>
      <c r="F713" s="15" t="str">
        <f>IFERROR(#REF!*(ActivityFactor),"")</f>
        <v/>
      </c>
      <c r="G713" s="14" t="str">
        <f>IFERROR(IF(WeightGoal="Increase",E713-F713,F713-E713),"")</f>
        <v/>
      </c>
      <c r="H713" s="14" t="str">
        <f>IFERROR(H712-G713,"")</f>
        <v/>
      </c>
      <c r="I713" s="13" t="str">
        <f>IFERROR(IF(Standard,H713/CalsPerPound,H713/CalsPerPound/2.2),"")</f>
        <v/>
      </c>
      <c r="J713" s="12" t="str">
        <f>IFERROR(WeightToLoseGain-I713,"")</f>
        <v/>
      </c>
      <c r="K713" s="11" t="str">
        <f>IFERROR(IF(B712&lt;&gt;"",J713/(WeightToLoseGain),""),"")</f>
        <v/>
      </c>
      <c r="L713" s="16" t="str">
        <f>IFERROR(IF($D713&lt;&gt;"",L712-(G712/CalsPerPound),""),"")</f>
        <v/>
      </c>
    </row>
    <row r="714" spans="2:12" ht="30" hidden="1" customHeight="1" x14ac:dyDescent="0.35">
      <c r="B714" s="18">
        <f>IFERROR(IF(I713&gt;0,B713+1,""),"")</f>
        <v>45432</v>
      </c>
      <c r="C714" s="17" t="str">
        <f>IFERROR(IF(D714&lt;&gt;"",IF(MOD(D714,7)=1,(D713/7)+1,""),""),"")</f>
        <v/>
      </c>
      <c r="D714" s="17" t="str">
        <f>IFERROR(IF(I713&gt;0,D713+1,""),"")</f>
        <v/>
      </c>
      <c r="E714" s="15" t="str">
        <f>IFERROR(IF(I713&gt;0,#REF!*ActivityFactor+IF(WeightGoal="Maintain",0,IF(WeightGoal="Decrease",-500,IF(WeightGoal="Increase",500))),""),"")</f>
        <v/>
      </c>
      <c r="F714" s="15" t="str">
        <f>IFERROR(#REF!*(ActivityFactor),"")</f>
        <v/>
      </c>
      <c r="G714" s="14" t="str">
        <f>IFERROR(IF(WeightGoal="Increase",E714-F714,F714-E714),"")</f>
        <v/>
      </c>
      <c r="H714" s="14" t="str">
        <f>IFERROR(H713-G714,"")</f>
        <v/>
      </c>
      <c r="I714" s="13" t="str">
        <f>IFERROR(IF(Standard,H714/CalsPerPound,H714/CalsPerPound/2.2),"")</f>
        <v/>
      </c>
      <c r="J714" s="12" t="str">
        <f>IFERROR(WeightToLoseGain-I714,"")</f>
        <v/>
      </c>
      <c r="K714" s="11" t="str">
        <f>IFERROR(IF(B713&lt;&gt;"",J714/(WeightToLoseGain),""),"")</f>
        <v/>
      </c>
      <c r="L714" s="16" t="str">
        <f>IFERROR(IF($D714&lt;&gt;"",L713-(G713/CalsPerPound),""),"")</f>
        <v/>
      </c>
    </row>
    <row r="715" spans="2:12" ht="30" hidden="1" customHeight="1" x14ac:dyDescent="0.35">
      <c r="B715" s="18">
        <f>IFERROR(IF(I714&gt;0,B714+1,""),"")</f>
        <v>45433</v>
      </c>
      <c r="C715" s="17" t="str">
        <f>IFERROR(IF(D715&lt;&gt;"",IF(MOD(D715,7)=1,(D714/7)+1,""),""),"")</f>
        <v/>
      </c>
      <c r="D715" s="17" t="str">
        <f>IFERROR(IF(I714&gt;0,D714+1,""),"")</f>
        <v/>
      </c>
      <c r="E715" s="15" t="str">
        <f>IFERROR(IF(I714&gt;0,#REF!*ActivityFactor+IF(WeightGoal="Maintain",0,IF(WeightGoal="Decrease",-500,IF(WeightGoal="Increase",500))),""),"")</f>
        <v/>
      </c>
      <c r="F715" s="15" t="str">
        <f>IFERROR(#REF!*(ActivityFactor),"")</f>
        <v/>
      </c>
      <c r="G715" s="14" t="str">
        <f>IFERROR(IF(WeightGoal="Increase",E715-F715,F715-E715),"")</f>
        <v/>
      </c>
      <c r="H715" s="14" t="str">
        <f>IFERROR(H714-G715,"")</f>
        <v/>
      </c>
      <c r="I715" s="13" t="str">
        <f>IFERROR(IF(Standard,H715/CalsPerPound,H715/CalsPerPound/2.2),"")</f>
        <v/>
      </c>
      <c r="J715" s="12" t="str">
        <f>IFERROR(WeightToLoseGain-I715,"")</f>
        <v/>
      </c>
      <c r="K715" s="11" t="str">
        <f>IFERROR(IF(B714&lt;&gt;"",J715/(WeightToLoseGain),""),"")</f>
        <v/>
      </c>
      <c r="L715" s="16" t="str">
        <f>IFERROR(IF($D715&lt;&gt;"",L714-(G714/CalsPerPound),""),"")</f>
        <v/>
      </c>
    </row>
    <row r="716" spans="2:12" ht="30" hidden="1" customHeight="1" x14ac:dyDescent="0.35">
      <c r="B716" s="18">
        <f>IFERROR(IF(I715&gt;0,B715+1,""),"")</f>
        <v>45434</v>
      </c>
      <c r="C716" s="17" t="str">
        <f>IFERROR(IF(D716&lt;&gt;"",IF(MOD(D716,7)=1,(D715/7)+1,""),""),"")</f>
        <v/>
      </c>
      <c r="D716" s="17" t="str">
        <f>IFERROR(IF(I715&gt;0,D715+1,""),"")</f>
        <v/>
      </c>
      <c r="E716" s="15" t="str">
        <f>IFERROR(IF(I715&gt;0,#REF!*ActivityFactor+IF(WeightGoal="Maintain",0,IF(WeightGoal="Decrease",-500,IF(WeightGoal="Increase",500))),""),"")</f>
        <v/>
      </c>
      <c r="F716" s="15" t="str">
        <f>IFERROR(#REF!*(ActivityFactor),"")</f>
        <v/>
      </c>
      <c r="G716" s="14" t="str">
        <f>IFERROR(IF(WeightGoal="Increase",E716-F716,F716-E716),"")</f>
        <v/>
      </c>
      <c r="H716" s="14" t="str">
        <f>IFERROR(H715-G716,"")</f>
        <v/>
      </c>
      <c r="I716" s="13" t="str">
        <f>IFERROR(IF(Standard,H716/CalsPerPound,H716/CalsPerPound/2.2),"")</f>
        <v/>
      </c>
      <c r="J716" s="12" t="str">
        <f>IFERROR(WeightToLoseGain-I716,"")</f>
        <v/>
      </c>
      <c r="K716" s="11" t="str">
        <f>IFERROR(IF(B715&lt;&gt;"",J716/(WeightToLoseGain),""),"")</f>
        <v/>
      </c>
      <c r="L716" s="16" t="str">
        <f>IFERROR(IF($D716&lt;&gt;"",L715-(G715/CalsPerPound),""),"")</f>
        <v/>
      </c>
    </row>
    <row r="717" spans="2:12" ht="30" hidden="1" customHeight="1" x14ac:dyDescent="0.35">
      <c r="B717" s="18">
        <f>IFERROR(IF(I716&gt;0,B716+1,""),"")</f>
        <v>45435</v>
      </c>
      <c r="C717" s="17" t="str">
        <f>IFERROR(IF(D717&lt;&gt;"",IF(MOD(D717,7)=1,(D716/7)+1,""),""),"")</f>
        <v/>
      </c>
      <c r="D717" s="17" t="str">
        <f>IFERROR(IF(I716&gt;0,D716+1,""),"")</f>
        <v/>
      </c>
      <c r="E717" s="15" t="str">
        <f>IFERROR(IF(I716&gt;0,#REF!*ActivityFactor+IF(WeightGoal="Maintain",0,IF(WeightGoal="Decrease",-500,IF(WeightGoal="Increase",500))),""),"")</f>
        <v/>
      </c>
      <c r="F717" s="15" t="str">
        <f>IFERROR(#REF!*(ActivityFactor),"")</f>
        <v/>
      </c>
      <c r="G717" s="14" t="str">
        <f>IFERROR(IF(WeightGoal="Increase",E717-F717,F717-E717),"")</f>
        <v/>
      </c>
      <c r="H717" s="14" t="str">
        <f>IFERROR(H716-G717,"")</f>
        <v/>
      </c>
      <c r="I717" s="13" t="str">
        <f>IFERROR(IF(Standard,H717/CalsPerPound,H717/CalsPerPound/2.2),"")</f>
        <v/>
      </c>
      <c r="J717" s="12" t="str">
        <f>IFERROR(WeightToLoseGain-I717,"")</f>
        <v/>
      </c>
      <c r="K717" s="11" t="str">
        <f>IFERROR(IF(B716&lt;&gt;"",J717/(WeightToLoseGain),""),"")</f>
        <v/>
      </c>
      <c r="L717" s="16" t="str">
        <f>IFERROR(IF($D717&lt;&gt;"",L716-(G716/CalsPerPound),""),"")</f>
        <v/>
      </c>
    </row>
    <row r="718" spans="2:12" ht="30" hidden="1" customHeight="1" x14ac:dyDescent="0.35">
      <c r="B718" s="18">
        <f>IFERROR(IF(I717&gt;0,B717+1,""),"")</f>
        <v>45436</v>
      </c>
      <c r="C718" s="17" t="str">
        <f>IFERROR(IF(D718&lt;&gt;"",IF(MOD(D718,7)=1,(D717/7)+1,""),""),"")</f>
        <v/>
      </c>
      <c r="D718" s="17" t="str">
        <f>IFERROR(IF(I717&gt;0,D717+1,""),"")</f>
        <v/>
      </c>
      <c r="E718" s="15" t="str">
        <f>IFERROR(IF(I717&gt;0,#REF!*ActivityFactor+IF(WeightGoal="Maintain",0,IF(WeightGoal="Decrease",-500,IF(WeightGoal="Increase",500))),""),"")</f>
        <v/>
      </c>
      <c r="F718" s="15" t="str">
        <f>IFERROR(#REF!*(ActivityFactor),"")</f>
        <v/>
      </c>
      <c r="G718" s="14" t="str">
        <f>IFERROR(IF(WeightGoal="Increase",E718-F718,F718-E718),"")</f>
        <v/>
      </c>
      <c r="H718" s="14" t="str">
        <f>IFERROR(H717-G718,"")</f>
        <v/>
      </c>
      <c r="I718" s="13" t="str">
        <f>IFERROR(IF(Standard,H718/CalsPerPound,H718/CalsPerPound/2.2),"")</f>
        <v/>
      </c>
      <c r="J718" s="12" t="str">
        <f>IFERROR(WeightToLoseGain-I718,"")</f>
        <v/>
      </c>
      <c r="K718" s="11" t="str">
        <f>IFERROR(IF(B717&lt;&gt;"",J718/(WeightToLoseGain),""),"")</f>
        <v/>
      </c>
      <c r="L718" s="16" t="str">
        <f>IFERROR(IF($D718&lt;&gt;"",L717-(G717/CalsPerPound),""),"")</f>
        <v/>
      </c>
    </row>
    <row r="719" spans="2:12" ht="30" hidden="1" customHeight="1" x14ac:dyDescent="0.35">
      <c r="B719" s="18">
        <f>IFERROR(IF(I718&gt;0,B718+1,""),"")</f>
        <v>45437</v>
      </c>
      <c r="C719" s="17" t="str">
        <f>IFERROR(IF(D719&lt;&gt;"",IF(MOD(D719,7)=1,(D718/7)+1,""),""),"")</f>
        <v/>
      </c>
      <c r="D719" s="17" t="str">
        <f>IFERROR(IF(I718&gt;0,D718+1,""),"")</f>
        <v/>
      </c>
      <c r="E719" s="15" t="str">
        <f>IFERROR(IF(I718&gt;0,#REF!*ActivityFactor+IF(WeightGoal="Maintain",0,IF(WeightGoal="Decrease",-500,IF(WeightGoal="Increase",500))),""),"")</f>
        <v/>
      </c>
      <c r="F719" s="15" t="str">
        <f>IFERROR(#REF!*(ActivityFactor),"")</f>
        <v/>
      </c>
      <c r="G719" s="14" t="str">
        <f>IFERROR(IF(WeightGoal="Increase",E719-F719,F719-E719),"")</f>
        <v/>
      </c>
      <c r="H719" s="14" t="str">
        <f>IFERROR(H718-G719,"")</f>
        <v/>
      </c>
      <c r="I719" s="13" t="str">
        <f>IFERROR(IF(Standard,H719/CalsPerPound,H719/CalsPerPound/2.2),"")</f>
        <v/>
      </c>
      <c r="J719" s="12" t="str">
        <f>IFERROR(WeightToLoseGain-I719,"")</f>
        <v/>
      </c>
      <c r="K719" s="11" t="str">
        <f>IFERROR(IF(B718&lt;&gt;"",J719/(WeightToLoseGain),""),"")</f>
        <v/>
      </c>
      <c r="L719" s="16" t="str">
        <f>IFERROR(IF($D719&lt;&gt;"",L718-(G718/CalsPerPound),""),"")</f>
        <v/>
      </c>
    </row>
    <row r="720" spans="2:12" ht="30" hidden="1" customHeight="1" x14ac:dyDescent="0.35">
      <c r="B720" s="18">
        <f>IFERROR(IF(I719&gt;0,B719+1,""),"")</f>
        <v>45438</v>
      </c>
      <c r="C720" s="17" t="str">
        <f>IFERROR(IF(D720&lt;&gt;"",IF(MOD(D720,7)=1,(D719/7)+1,""),""),"")</f>
        <v/>
      </c>
      <c r="D720" s="17" t="str">
        <f>IFERROR(IF(I719&gt;0,D719+1,""),"")</f>
        <v/>
      </c>
      <c r="E720" s="15" t="str">
        <f>IFERROR(IF(I719&gt;0,#REF!*ActivityFactor+IF(WeightGoal="Maintain",0,IF(WeightGoal="Decrease",-500,IF(WeightGoal="Increase",500))),""),"")</f>
        <v/>
      </c>
      <c r="F720" s="15" t="str">
        <f>IFERROR(#REF!*(ActivityFactor),"")</f>
        <v/>
      </c>
      <c r="G720" s="14" t="str">
        <f>IFERROR(IF(WeightGoal="Increase",E720-F720,F720-E720),"")</f>
        <v/>
      </c>
      <c r="H720" s="14" t="str">
        <f>IFERROR(H719-G720,"")</f>
        <v/>
      </c>
      <c r="I720" s="13" t="str">
        <f>IFERROR(IF(Standard,H720/CalsPerPound,H720/CalsPerPound/2.2),"")</f>
        <v/>
      </c>
      <c r="J720" s="12" t="str">
        <f>IFERROR(WeightToLoseGain-I720,"")</f>
        <v/>
      </c>
      <c r="K720" s="11" t="str">
        <f>IFERROR(IF(B719&lt;&gt;"",J720/(WeightToLoseGain),""),"")</f>
        <v/>
      </c>
      <c r="L720" s="16" t="str">
        <f>IFERROR(IF($D720&lt;&gt;"",L719-(G719/CalsPerPound),""),"")</f>
        <v/>
      </c>
    </row>
    <row r="721" spans="2:12" ht="30" hidden="1" customHeight="1" x14ac:dyDescent="0.35">
      <c r="B721" s="18">
        <f>IFERROR(IF(I720&gt;0,B720+1,""),"")</f>
        <v>45439</v>
      </c>
      <c r="C721" s="17" t="str">
        <f>IFERROR(IF(D721&lt;&gt;"",IF(MOD(D721,7)=1,(D720/7)+1,""),""),"")</f>
        <v/>
      </c>
      <c r="D721" s="17" t="str">
        <f>IFERROR(IF(I720&gt;0,D720+1,""),"")</f>
        <v/>
      </c>
      <c r="E721" s="15" t="str">
        <f>IFERROR(IF(I720&gt;0,#REF!*ActivityFactor+IF(WeightGoal="Maintain",0,IF(WeightGoal="Decrease",-500,IF(WeightGoal="Increase",500))),""),"")</f>
        <v/>
      </c>
      <c r="F721" s="15" t="str">
        <f>IFERROR(#REF!*(ActivityFactor),"")</f>
        <v/>
      </c>
      <c r="G721" s="14" t="str">
        <f>IFERROR(IF(WeightGoal="Increase",E721-F721,F721-E721),"")</f>
        <v/>
      </c>
      <c r="H721" s="14" t="str">
        <f>IFERROR(H720-G721,"")</f>
        <v/>
      </c>
      <c r="I721" s="13" t="str">
        <f>IFERROR(IF(Standard,H721/CalsPerPound,H721/CalsPerPound/2.2),"")</f>
        <v/>
      </c>
      <c r="J721" s="12" t="str">
        <f>IFERROR(WeightToLoseGain-I721,"")</f>
        <v/>
      </c>
      <c r="K721" s="11" t="str">
        <f>IFERROR(IF(B720&lt;&gt;"",J721/(WeightToLoseGain),""),"")</f>
        <v/>
      </c>
      <c r="L721" s="16" t="str">
        <f>IFERROR(IF($D721&lt;&gt;"",L720-(G720/CalsPerPound),""),"")</f>
        <v/>
      </c>
    </row>
    <row r="722" spans="2:12" ht="30" hidden="1" customHeight="1" x14ac:dyDescent="0.35">
      <c r="B722" s="18">
        <f>IFERROR(IF(I721&gt;0,B721+1,""),"")</f>
        <v>45440</v>
      </c>
      <c r="C722" s="17" t="str">
        <f>IFERROR(IF(D722&lt;&gt;"",IF(MOD(D722,7)=1,(D721/7)+1,""),""),"")</f>
        <v/>
      </c>
      <c r="D722" s="17" t="str">
        <f>IFERROR(IF(I721&gt;0,D721+1,""),"")</f>
        <v/>
      </c>
      <c r="E722" s="15" t="str">
        <f>IFERROR(IF(I721&gt;0,#REF!*ActivityFactor+IF(WeightGoal="Maintain",0,IF(WeightGoal="Decrease",-500,IF(WeightGoal="Increase",500))),""),"")</f>
        <v/>
      </c>
      <c r="F722" s="15" t="str">
        <f>IFERROR(#REF!*(ActivityFactor),"")</f>
        <v/>
      </c>
      <c r="G722" s="14" t="str">
        <f>IFERROR(IF(WeightGoal="Increase",E722-F722,F722-E722),"")</f>
        <v/>
      </c>
      <c r="H722" s="14" t="str">
        <f>IFERROR(H721-G722,"")</f>
        <v/>
      </c>
      <c r="I722" s="13" t="str">
        <f>IFERROR(IF(Standard,H722/CalsPerPound,H722/CalsPerPound/2.2),"")</f>
        <v/>
      </c>
      <c r="J722" s="12" t="str">
        <f>IFERROR(WeightToLoseGain-I722,"")</f>
        <v/>
      </c>
      <c r="K722" s="11" t="str">
        <f>IFERROR(IF(B721&lt;&gt;"",J722/(WeightToLoseGain),""),"")</f>
        <v/>
      </c>
      <c r="L722" s="16" t="str">
        <f>IFERROR(IF($D722&lt;&gt;"",L721-(G721/CalsPerPound),""),"")</f>
        <v/>
      </c>
    </row>
    <row r="723" spans="2:12" ht="30" hidden="1" customHeight="1" x14ac:dyDescent="0.35">
      <c r="B723" s="18">
        <f>IFERROR(IF(I722&gt;0,B722+1,""),"")</f>
        <v>45441</v>
      </c>
      <c r="C723" s="17" t="str">
        <f>IFERROR(IF(D723&lt;&gt;"",IF(MOD(D723,7)=1,(D722/7)+1,""),""),"")</f>
        <v/>
      </c>
      <c r="D723" s="17" t="str">
        <f>IFERROR(IF(I722&gt;0,D722+1,""),"")</f>
        <v/>
      </c>
      <c r="E723" s="15" t="str">
        <f>IFERROR(IF(I722&gt;0,#REF!*ActivityFactor+IF(WeightGoal="Maintain",0,IF(WeightGoal="Decrease",-500,IF(WeightGoal="Increase",500))),""),"")</f>
        <v/>
      </c>
      <c r="F723" s="15" t="str">
        <f>IFERROR(#REF!*(ActivityFactor),"")</f>
        <v/>
      </c>
      <c r="G723" s="14" t="str">
        <f>IFERROR(IF(WeightGoal="Increase",E723-F723,F723-E723),"")</f>
        <v/>
      </c>
      <c r="H723" s="14" t="str">
        <f>IFERROR(H722-G723,"")</f>
        <v/>
      </c>
      <c r="I723" s="13" t="str">
        <f>IFERROR(IF(Standard,H723/CalsPerPound,H723/CalsPerPound/2.2),"")</f>
        <v/>
      </c>
      <c r="J723" s="12" t="str">
        <f>IFERROR(WeightToLoseGain-I723,"")</f>
        <v/>
      </c>
      <c r="K723" s="11" t="str">
        <f>IFERROR(IF(B722&lt;&gt;"",J723/(WeightToLoseGain),""),"")</f>
        <v/>
      </c>
      <c r="L723" s="16" t="str">
        <f>IFERROR(IF($D723&lt;&gt;"",L722-(G722/CalsPerPound),""),"")</f>
        <v/>
      </c>
    </row>
    <row r="724" spans="2:12" ht="30" hidden="1" customHeight="1" x14ac:dyDescent="0.35">
      <c r="B724" s="18">
        <f>IFERROR(IF(I723&gt;0,B723+1,""),"")</f>
        <v>45442</v>
      </c>
      <c r="C724" s="17" t="str">
        <f>IFERROR(IF(D724&lt;&gt;"",IF(MOD(D724,7)=1,(D723/7)+1,""),""),"")</f>
        <v/>
      </c>
      <c r="D724" s="17" t="str">
        <f>IFERROR(IF(I723&gt;0,D723+1,""),"")</f>
        <v/>
      </c>
      <c r="E724" s="15" t="str">
        <f>IFERROR(IF(I723&gt;0,#REF!*ActivityFactor+IF(WeightGoal="Maintain",0,IF(WeightGoal="Decrease",-500,IF(WeightGoal="Increase",500))),""),"")</f>
        <v/>
      </c>
      <c r="F724" s="15" t="str">
        <f>IFERROR(#REF!*(ActivityFactor),"")</f>
        <v/>
      </c>
      <c r="G724" s="14" t="str">
        <f>IFERROR(IF(WeightGoal="Increase",E724-F724,F724-E724),"")</f>
        <v/>
      </c>
      <c r="H724" s="14" t="str">
        <f>IFERROR(H723-G724,"")</f>
        <v/>
      </c>
      <c r="I724" s="13" t="str">
        <f>IFERROR(IF(Standard,H724/CalsPerPound,H724/CalsPerPound/2.2),"")</f>
        <v/>
      </c>
      <c r="J724" s="12" t="str">
        <f>IFERROR(WeightToLoseGain-I724,"")</f>
        <v/>
      </c>
      <c r="K724" s="11" t="str">
        <f>IFERROR(IF(B723&lt;&gt;"",J724/(WeightToLoseGain),""),"")</f>
        <v/>
      </c>
      <c r="L724" s="16" t="str">
        <f>IFERROR(IF($D724&lt;&gt;"",L723-(G723/CalsPerPound),""),"")</f>
        <v/>
      </c>
    </row>
    <row r="725" spans="2:12" ht="30" hidden="1" customHeight="1" x14ac:dyDescent="0.35">
      <c r="B725" s="18">
        <f>IFERROR(IF(I724&gt;0,B724+1,""),"")</f>
        <v>45443</v>
      </c>
      <c r="C725" s="17" t="str">
        <f>IFERROR(IF(D725&lt;&gt;"",IF(MOD(D725,7)=1,(D724/7)+1,""),""),"")</f>
        <v/>
      </c>
      <c r="D725" s="17" t="str">
        <f>IFERROR(IF(I724&gt;0,D724+1,""),"")</f>
        <v/>
      </c>
      <c r="E725" s="15" t="str">
        <f>IFERROR(IF(I724&gt;0,#REF!*ActivityFactor+IF(WeightGoal="Maintain",0,IF(WeightGoal="Decrease",-500,IF(WeightGoal="Increase",500))),""),"")</f>
        <v/>
      </c>
      <c r="F725" s="15" t="str">
        <f>IFERROR(#REF!*(ActivityFactor),"")</f>
        <v/>
      </c>
      <c r="G725" s="14" t="str">
        <f>IFERROR(IF(WeightGoal="Increase",E725-F725,F725-E725),"")</f>
        <v/>
      </c>
      <c r="H725" s="14" t="str">
        <f>IFERROR(H724-G725,"")</f>
        <v/>
      </c>
      <c r="I725" s="13" t="str">
        <f>IFERROR(IF(Standard,H725/CalsPerPound,H725/CalsPerPound/2.2),"")</f>
        <v/>
      </c>
      <c r="J725" s="12" t="str">
        <f>IFERROR(WeightToLoseGain-I725,"")</f>
        <v/>
      </c>
      <c r="K725" s="11" t="str">
        <f>IFERROR(IF(B724&lt;&gt;"",J725/(WeightToLoseGain),""),"")</f>
        <v/>
      </c>
      <c r="L725" s="16" t="str">
        <f>IFERROR(IF($D725&lt;&gt;"",L724-(G724/CalsPerPound),""),"")</f>
        <v/>
      </c>
    </row>
    <row r="726" spans="2:12" ht="30" hidden="1" customHeight="1" x14ac:dyDescent="0.35">
      <c r="B726" s="18">
        <f>IFERROR(IF(I725&gt;0,B725+1,""),"")</f>
        <v>45444</v>
      </c>
      <c r="C726" s="17" t="str">
        <f>IFERROR(IF(D726&lt;&gt;"",IF(MOD(D726,7)=1,(D725/7)+1,""),""),"")</f>
        <v/>
      </c>
      <c r="D726" s="17" t="str">
        <f>IFERROR(IF(I725&gt;0,D725+1,""),"")</f>
        <v/>
      </c>
      <c r="E726" s="15" t="str">
        <f>IFERROR(IF(I725&gt;0,#REF!*ActivityFactor+IF(WeightGoal="Maintain",0,IF(WeightGoal="Decrease",-500,IF(WeightGoal="Increase",500))),""),"")</f>
        <v/>
      </c>
      <c r="F726" s="15" t="str">
        <f>IFERROR(#REF!*(ActivityFactor),"")</f>
        <v/>
      </c>
      <c r="G726" s="14" t="str">
        <f>IFERROR(IF(WeightGoal="Increase",E726-F726,F726-E726),"")</f>
        <v/>
      </c>
      <c r="H726" s="14" t="str">
        <f>IFERROR(H725-G726,"")</f>
        <v/>
      </c>
      <c r="I726" s="13" t="str">
        <f>IFERROR(IF(Standard,H726/CalsPerPound,H726/CalsPerPound/2.2),"")</f>
        <v/>
      </c>
      <c r="J726" s="12" t="str">
        <f>IFERROR(WeightToLoseGain-I726,"")</f>
        <v/>
      </c>
      <c r="K726" s="11" t="str">
        <f>IFERROR(IF(B725&lt;&gt;"",J726/(WeightToLoseGain),""),"")</f>
        <v/>
      </c>
      <c r="L726" s="16" t="str">
        <f>IFERROR(IF($D726&lt;&gt;"",L725-(G725/CalsPerPound),""),"")</f>
        <v/>
      </c>
    </row>
    <row r="727" spans="2:12" ht="30" hidden="1" customHeight="1" x14ac:dyDescent="0.35">
      <c r="B727" s="18">
        <f>IFERROR(IF(I726&gt;0,B726+1,""),"")</f>
        <v>45445</v>
      </c>
      <c r="C727" s="17" t="str">
        <f>IFERROR(IF(D727&lt;&gt;"",IF(MOD(D727,7)=1,(D726/7)+1,""),""),"")</f>
        <v/>
      </c>
      <c r="D727" s="17" t="str">
        <f>IFERROR(IF(I726&gt;0,D726+1,""),"")</f>
        <v/>
      </c>
      <c r="E727" s="15" t="str">
        <f>IFERROR(IF(I726&gt;0,#REF!*ActivityFactor+IF(WeightGoal="Maintain",0,IF(WeightGoal="Decrease",-500,IF(WeightGoal="Increase",500))),""),"")</f>
        <v/>
      </c>
      <c r="F727" s="15" t="str">
        <f>IFERROR(#REF!*(ActivityFactor),"")</f>
        <v/>
      </c>
      <c r="G727" s="14" t="str">
        <f>IFERROR(IF(WeightGoal="Increase",E727-F727,F727-E727),"")</f>
        <v/>
      </c>
      <c r="H727" s="14" t="str">
        <f>IFERROR(H726-G727,"")</f>
        <v/>
      </c>
      <c r="I727" s="13" t="str">
        <f>IFERROR(IF(Standard,H727/CalsPerPound,H727/CalsPerPound/2.2),"")</f>
        <v/>
      </c>
      <c r="J727" s="12" t="str">
        <f>IFERROR(WeightToLoseGain-I727,"")</f>
        <v/>
      </c>
      <c r="K727" s="11" t="str">
        <f>IFERROR(IF(B726&lt;&gt;"",J727/(WeightToLoseGain),""),"")</f>
        <v/>
      </c>
      <c r="L727" s="16" t="str">
        <f>IFERROR(IF($D727&lt;&gt;"",L726-(G726/CalsPerPound),""),"")</f>
        <v/>
      </c>
    </row>
    <row r="728" spans="2:12" ht="30" hidden="1" customHeight="1" x14ac:dyDescent="0.35">
      <c r="B728" s="18">
        <f>IFERROR(IF(I727&gt;0,B727+1,""),"")</f>
        <v>45446</v>
      </c>
      <c r="C728" s="17" t="str">
        <f>IFERROR(IF(D728&lt;&gt;"",IF(MOD(D728,7)=1,(D727/7)+1,""),""),"")</f>
        <v/>
      </c>
      <c r="D728" s="17" t="str">
        <f>IFERROR(IF(I727&gt;0,D727+1,""),"")</f>
        <v/>
      </c>
      <c r="E728" s="15" t="str">
        <f>IFERROR(IF(I727&gt;0,#REF!*ActivityFactor+IF(WeightGoal="Maintain",0,IF(WeightGoal="Decrease",-500,IF(WeightGoal="Increase",500))),""),"")</f>
        <v/>
      </c>
      <c r="F728" s="15" t="str">
        <f>IFERROR(#REF!*(ActivityFactor),"")</f>
        <v/>
      </c>
      <c r="G728" s="14" t="str">
        <f>IFERROR(IF(WeightGoal="Increase",E728-F728,F728-E728),"")</f>
        <v/>
      </c>
      <c r="H728" s="14" t="str">
        <f>IFERROR(H727-G728,"")</f>
        <v/>
      </c>
      <c r="I728" s="13" t="str">
        <f>IFERROR(IF(Standard,H728/CalsPerPound,H728/CalsPerPound/2.2),"")</f>
        <v/>
      </c>
      <c r="J728" s="12" t="str">
        <f>IFERROR(WeightToLoseGain-I728,"")</f>
        <v/>
      </c>
      <c r="K728" s="11" t="str">
        <f>IFERROR(IF(B727&lt;&gt;"",J728/(WeightToLoseGain),""),"")</f>
        <v/>
      </c>
      <c r="L728" s="16" t="str">
        <f>IFERROR(IF($D728&lt;&gt;"",L727-(G727/CalsPerPound),""),"")</f>
        <v/>
      </c>
    </row>
    <row r="729" spans="2:12" ht="30" hidden="1" customHeight="1" x14ac:dyDescent="0.35">
      <c r="B729" s="18">
        <f>IFERROR(IF(I728&gt;0,B728+1,""),"")</f>
        <v>45447</v>
      </c>
      <c r="C729" s="17" t="str">
        <f>IFERROR(IF(D729&lt;&gt;"",IF(MOD(D729,7)=1,(D728/7)+1,""),""),"")</f>
        <v/>
      </c>
      <c r="D729" s="17" t="str">
        <f>IFERROR(IF(I728&gt;0,D728+1,""),"")</f>
        <v/>
      </c>
      <c r="E729" s="15" t="str">
        <f>IFERROR(IF(I728&gt;0,#REF!*ActivityFactor+IF(WeightGoal="Maintain",0,IF(WeightGoal="Decrease",-500,IF(WeightGoal="Increase",500))),""),"")</f>
        <v/>
      </c>
      <c r="F729" s="15" t="str">
        <f>IFERROR(#REF!*(ActivityFactor),"")</f>
        <v/>
      </c>
      <c r="G729" s="14" t="str">
        <f>IFERROR(IF(WeightGoal="Increase",E729-F729,F729-E729),"")</f>
        <v/>
      </c>
      <c r="H729" s="14" t="str">
        <f>IFERROR(H728-G729,"")</f>
        <v/>
      </c>
      <c r="I729" s="13" t="str">
        <f>IFERROR(IF(Standard,H729/CalsPerPound,H729/CalsPerPound/2.2),"")</f>
        <v/>
      </c>
      <c r="J729" s="12" t="str">
        <f>IFERROR(WeightToLoseGain-I729,"")</f>
        <v/>
      </c>
      <c r="K729" s="11" t="str">
        <f>IFERROR(IF(B728&lt;&gt;"",J729/(WeightToLoseGain),""),"")</f>
        <v/>
      </c>
      <c r="L729" s="16" t="str">
        <f>IFERROR(IF($D729&lt;&gt;"",L728-(G728/CalsPerPound),""),"")</f>
        <v/>
      </c>
    </row>
    <row r="730" spans="2:12" ht="30" hidden="1" customHeight="1" x14ac:dyDescent="0.35">
      <c r="B730" s="18">
        <f>IFERROR(IF(I729&gt;0,B729+1,""),"")</f>
        <v>45448</v>
      </c>
      <c r="C730" s="17" t="str">
        <f>IFERROR(IF(D730&lt;&gt;"",IF(MOD(D730,7)=1,(D729/7)+1,""),""),"")</f>
        <v/>
      </c>
      <c r="D730" s="17" t="str">
        <f>IFERROR(IF(I729&gt;0,D729+1,""),"")</f>
        <v/>
      </c>
      <c r="E730" s="15" t="str">
        <f>IFERROR(IF(I729&gt;0,#REF!*ActivityFactor+IF(WeightGoal="Maintain",0,IF(WeightGoal="Decrease",-500,IF(WeightGoal="Increase",500))),""),"")</f>
        <v/>
      </c>
      <c r="F730" s="15" t="str">
        <f>IFERROR(#REF!*(ActivityFactor),"")</f>
        <v/>
      </c>
      <c r="G730" s="14" t="str">
        <f>IFERROR(IF(WeightGoal="Increase",E730-F730,F730-E730),"")</f>
        <v/>
      </c>
      <c r="H730" s="14" t="str">
        <f>IFERROR(H729-G730,"")</f>
        <v/>
      </c>
      <c r="I730" s="13" t="str">
        <f>IFERROR(IF(Standard,H730/CalsPerPound,H730/CalsPerPound/2.2),"")</f>
        <v/>
      </c>
      <c r="J730" s="12" t="str">
        <f>IFERROR(WeightToLoseGain-I730,"")</f>
        <v/>
      </c>
      <c r="K730" s="11" t="str">
        <f>IFERROR(IF(B729&lt;&gt;"",J730/(WeightToLoseGain),""),"")</f>
        <v/>
      </c>
      <c r="L730" s="16" t="str">
        <f>IFERROR(IF($D730&lt;&gt;"",L729-(G729/CalsPerPound),""),"")</f>
        <v/>
      </c>
    </row>
    <row r="731" spans="2:12" ht="30" hidden="1" customHeight="1" x14ac:dyDescent="0.35">
      <c r="B731" s="18">
        <f>IFERROR(IF(I730&gt;0,B730+1,""),"")</f>
        <v>45449</v>
      </c>
      <c r="C731" s="17" t="str">
        <f>IFERROR(IF(D731&lt;&gt;"",IF(MOD(D731,7)=1,(D730/7)+1,""),""),"")</f>
        <v/>
      </c>
      <c r="D731" s="17" t="str">
        <f>IFERROR(IF(I730&gt;0,D730+1,""),"")</f>
        <v/>
      </c>
      <c r="E731" s="15" t="str">
        <f>IFERROR(IF(I730&gt;0,#REF!*ActivityFactor+IF(WeightGoal="Maintain",0,IF(WeightGoal="Decrease",-500,IF(WeightGoal="Increase",500))),""),"")</f>
        <v/>
      </c>
      <c r="F731" s="15" t="str">
        <f>IFERROR(#REF!*(ActivityFactor),"")</f>
        <v/>
      </c>
      <c r="G731" s="14" t="str">
        <f>IFERROR(IF(WeightGoal="Increase",E731-F731,F731-E731),"")</f>
        <v/>
      </c>
      <c r="H731" s="14" t="str">
        <f>IFERROR(H730-G731,"")</f>
        <v/>
      </c>
      <c r="I731" s="13" t="str">
        <f>IFERROR(IF(Standard,H731/CalsPerPound,H731/CalsPerPound/2.2),"")</f>
        <v/>
      </c>
      <c r="J731" s="12" t="str">
        <f>IFERROR(WeightToLoseGain-I731,"")</f>
        <v/>
      </c>
      <c r="K731" s="11" t="str">
        <f>IFERROR(IF(B730&lt;&gt;"",J731/(WeightToLoseGain),""),"")</f>
        <v/>
      </c>
      <c r="L731" s="16" t="str">
        <f>IFERROR(IF($D731&lt;&gt;"",L730-(G730/CalsPerPound),""),"")</f>
        <v/>
      </c>
    </row>
    <row r="732" spans="2:12" ht="30" hidden="1" customHeight="1" x14ac:dyDescent="0.35">
      <c r="B732" s="18">
        <f>IFERROR(IF(I731&gt;0,B731+1,""),"")</f>
        <v>45450</v>
      </c>
      <c r="C732" s="17" t="str">
        <f>IFERROR(IF(D732&lt;&gt;"",IF(MOD(D732,7)=1,(D731/7)+1,""),""),"")</f>
        <v/>
      </c>
      <c r="D732" s="17" t="str">
        <f>IFERROR(IF(I731&gt;0,D731+1,""),"")</f>
        <v/>
      </c>
      <c r="E732" s="15" t="str">
        <f>IFERROR(IF(I731&gt;0,#REF!*ActivityFactor+IF(WeightGoal="Maintain",0,IF(WeightGoal="Decrease",-500,IF(WeightGoal="Increase",500))),""),"")</f>
        <v/>
      </c>
      <c r="F732" s="15" t="str">
        <f>IFERROR(#REF!*(ActivityFactor),"")</f>
        <v/>
      </c>
      <c r="G732" s="14" t="str">
        <f>IFERROR(IF(WeightGoal="Increase",E732-F732,F732-E732),"")</f>
        <v/>
      </c>
      <c r="H732" s="14" t="str">
        <f>IFERROR(H731-G732,"")</f>
        <v/>
      </c>
      <c r="I732" s="13" t="str">
        <f>IFERROR(IF(Standard,H732/CalsPerPound,H732/CalsPerPound/2.2),"")</f>
        <v/>
      </c>
      <c r="J732" s="12" t="str">
        <f>IFERROR(WeightToLoseGain-I732,"")</f>
        <v/>
      </c>
      <c r="K732" s="11" t="str">
        <f>IFERROR(IF(B731&lt;&gt;"",J732/(WeightToLoseGain),""),"")</f>
        <v/>
      </c>
      <c r="L732" s="16" t="str">
        <f>IFERROR(IF($D732&lt;&gt;"",L731-(G731/CalsPerPound),""),"")</f>
        <v/>
      </c>
    </row>
    <row r="733" spans="2:12" ht="30" hidden="1" customHeight="1" x14ac:dyDescent="0.35">
      <c r="B733" s="18">
        <f>IFERROR(IF(I732&gt;0,B732+1,""),"")</f>
        <v>45451</v>
      </c>
      <c r="C733" s="17" t="str">
        <f>IFERROR(IF(D733&lt;&gt;"",IF(MOD(D733,7)=1,(D732/7)+1,""),""),"")</f>
        <v/>
      </c>
      <c r="D733" s="17" t="str">
        <f>IFERROR(IF(I732&gt;0,D732+1,""),"")</f>
        <v/>
      </c>
      <c r="E733" s="15" t="str">
        <f>IFERROR(IF(I732&gt;0,#REF!*ActivityFactor+IF(WeightGoal="Maintain",0,IF(WeightGoal="Decrease",-500,IF(WeightGoal="Increase",500))),""),"")</f>
        <v/>
      </c>
      <c r="F733" s="15" t="str">
        <f>IFERROR(#REF!*(ActivityFactor),"")</f>
        <v/>
      </c>
      <c r="G733" s="14" t="str">
        <f>IFERROR(IF(WeightGoal="Increase",E733-F733,F733-E733),"")</f>
        <v/>
      </c>
      <c r="H733" s="14" t="str">
        <f>IFERROR(H732-G733,"")</f>
        <v/>
      </c>
      <c r="I733" s="13" t="str">
        <f>IFERROR(IF(Standard,H733/CalsPerPound,H733/CalsPerPound/2.2),"")</f>
        <v/>
      </c>
      <c r="J733" s="12" t="str">
        <f>IFERROR(WeightToLoseGain-I733,"")</f>
        <v/>
      </c>
      <c r="K733" s="11" t="str">
        <f>IFERROR(IF(B732&lt;&gt;"",J733/(WeightToLoseGain),""),"")</f>
        <v/>
      </c>
      <c r="L733" s="16" t="str">
        <f>IFERROR(IF($D733&lt;&gt;"",L732-(G732/CalsPerPound),""),"")</f>
        <v/>
      </c>
    </row>
    <row r="734" spans="2:12" ht="30" hidden="1" customHeight="1" x14ac:dyDescent="0.35">
      <c r="B734" s="18">
        <f>IFERROR(IF(I733&gt;0,B733+1,""),"")</f>
        <v>45452</v>
      </c>
      <c r="C734" s="17" t="str">
        <f>IFERROR(IF(D734&lt;&gt;"",IF(MOD(D734,7)=1,(D733/7)+1,""),""),"")</f>
        <v/>
      </c>
      <c r="D734" s="17" t="str">
        <f>IFERROR(IF(I733&gt;0,D733+1,""),"")</f>
        <v/>
      </c>
      <c r="E734" s="15" t="str">
        <f>IFERROR(IF(I733&gt;0,#REF!*ActivityFactor+IF(WeightGoal="Maintain",0,IF(WeightGoal="Decrease",-500,IF(WeightGoal="Increase",500))),""),"")</f>
        <v/>
      </c>
      <c r="F734" s="15" t="str">
        <f>IFERROR(#REF!*(ActivityFactor),"")</f>
        <v/>
      </c>
      <c r="G734" s="14" t="str">
        <f>IFERROR(IF(WeightGoal="Increase",E734-F734,F734-E734),"")</f>
        <v/>
      </c>
      <c r="H734" s="14" t="str">
        <f>IFERROR(H733-G734,"")</f>
        <v/>
      </c>
      <c r="I734" s="13" t="str">
        <f>IFERROR(IF(Standard,H734/CalsPerPound,H734/CalsPerPound/2.2),"")</f>
        <v/>
      </c>
      <c r="J734" s="12" t="str">
        <f>IFERROR(WeightToLoseGain-I734,"")</f>
        <v/>
      </c>
      <c r="K734" s="11" t="str">
        <f>IFERROR(IF(B733&lt;&gt;"",J734/(WeightToLoseGain),""),"")</f>
        <v/>
      </c>
      <c r="L734" s="16" t="str">
        <f>IFERROR(IF($D734&lt;&gt;"",L733-(G733/CalsPerPound),""),"")</f>
        <v/>
      </c>
    </row>
    <row r="735" spans="2:12" ht="30" hidden="1" customHeight="1" x14ac:dyDescent="0.35">
      <c r="B735" s="18">
        <f>IFERROR(IF(I734&gt;0,B734+1,""),"")</f>
        <v>45453</v>
      </c>
      <c r="C735" s="17" t="str">
        <f>IFERROR(IF(D735&lt;&gt;"",IF(MOD(D735,7)=1,(D734/7)+1,""),""),"")</f>
        <v/>
      </c>
      <c r="D735" s="17" t="str">
        <f>IFERROR(IF(I734&gt;0,D734+1,""),"")</f>
        <v/>
      </c>
      <c r="E735" s="15" t="str">
        <f>IFERROR(IF(I734&gt;0,#REF!*ActivityFactor+IF(WeightGoal="Maintain",0,IF(WeightGoal="Decrease",-500,IF(WeightGoal="Increase",500))),""),"")</f>
        <v/>
      </c>
      <c r="F735" s="15" t="str">
        <f>IFERROR(#REF!*(ActivityFactor),"")</f>
        <v/>
      </c>
      <c r="G735" s="14" t="str">
        <f>IFERROR(IF(WeightGoal="Increase",E735-F735,F735-E735),"")</f>
        <v/>
      </c>
      <c r="H735" s="14" t="str">
        <f>IFERROR(H734-G735,"")</f>
        <v/>
      </c>
      <c r="I735" s="13" t="str">
        <f>IFERROR(IF(Standard,H735/CalsPerPound,H735/CalsPerPound/2.2),"")</f>
        <v/>
      </c>
      <c r="J735" s="12" t="str">
        <f>IFERROR(WeightToLoseGain-I735,"")</f>
        <v/>
      </c>
      <c r="K735" s="11" t="str">
        <f>IFERROR(IF(B734&lt;&gt;"",J735/(WeightToLoseGain),""),"")</f>
        <v/>
      </c>
      <c r="L735" s="16" t="str">
        <f>IFERROR(IF($D735&lt;&gt;"",L734-(G734/CalsPerPound),""),"")</f>
        <v/>
      </c>
    </row>
    <row r="736" spans="2:12" ht="30" hidden="1" customHeight="1" x14ac:dyDescent="0.35">
      <c r="B736" s="18">
        <f>IFERROR(IF(I735&gt;0,B735+1,""),"")</f>
        <v>45454</v>
      </c>
      <c r="C736" s="17" t="str">
        <f>IFERROR(IF(D736&lt;&gt;"",IF(MOD(D736,7)=1,(D735/7)+1,""),""),"")</f>
        <v/>
      </c>
      <c r="D736" s="17" t="str">
        <f>IFERROR(IF(I735&gt;0,D735+1,""),"")</f>
        <v/>
      </c>
      <c r="E736" s="15" t="str">
        <f>IFERROR(IF(I735&gt;0,#REF!*ActivityFactor+IF(WeightGoal="Maintain",0,IF(WeightGoal="Decrease",-500,IF(WeightGoal="Increase",500))),""),"")</f>
        <v/>
      </c>
      <c r="F736" s="15" t="str">
        <f>IFERROR(#REF!*(ActivityFactor),"")</f>
        <v/>
      </c>
      <c r="G736" s="14" t="str">
        <f>IFERROR(IF(WeightGoal="Increase",E736-F736,F736-E736),"")</f>
        <v/>
      </c>
      <c r="H736" s="14" t="str">
        <f>IFERROR(H735-G736,"")</f>
        <v/>
      </c>
      <c r="I736" s="13" t="str">
        <f>IFERROR(IF(Standard,H736/CalsPerPound,H736/CalsPerPound/2.2),"")</f>
        <v/>
      </c>
      <c r="J736" s="12" t="str">
        <f>IFERROR(WeightToLoseGain-I736,"")</f>
        <v/>
      </c>
      <c r="K736" s="11" t="str">
        <f>IFERROR(IF(B735&lt;&gt;"",J736/(WeightToLoseGain),""),"")</f>
        <v/>
      </c>
      <c r="L736" s="16" t="str">
        <f>IFERROR(IF($D736&lt;&gt;"",L735-(G735/CalsPerPound),""),"")</f>
        <v/>
      </c>
    </row>
    <row r="737" spans="2:12" ht="30" hidden="1" customHeight="1" x14ac:dyDescent="0.35">
      <c r="B737" s="18">
        <f>IFERROR(IF(I736&gt;0,B736+1,""),"")</f>
        <v>45455</v>
      </c>
      <c r="C737" s="17" t="str">
        <f>IFERROR(IF(D737&lt;&gt;"",IF(MOD(D737,7)=1,(D736/7)+1,""),""),"")</f>
        <v/>
      </c>
      <c r="D737" s="17" t="str">
        <f>IFERROR(IF(I736&gt;0,D736+1,""),"")</f>
        <v/>
      </c>
      <c r="E737" s="15" t="str">
        <f>IFERROR(IF(I736&gt;0,#REF!*ActivityFactor+IF(WeightGoal="Maintain",0,IF(WeightGoal="Decrease",-500,IF(WeightGoal="Increase",500))),""),"")</f>
        <v/>
      </c>
      <c r="F737" s="15" t="str">
        <f>IFERROR(#REF!*(ActivityFactor),"")</f>
        <v/>
      </c>
      <c r="G737" s="14" t="str">
        <f>IFERROR(IF(WeightGoal="Increase",E737-F737,F737-E737),"")</f>
        <v/>
      </c>
      <c r="H737" s="14" t="str">
        <f>IFERROR(H736-G737,"")</f>
        <v/>
      </c>
      <c r="I737" s="13" t="str">
        <f>IFERROR(IF(Standard,H737/CalsPerPound,H737/CalsPerPound/2.2),"")</f>
        <v/>
      </c>
      <c r="J737" s="12" t="str">
        <f>IFERROR(WeightToLoseGain-I737,"")</f>
        <v/>
      </c>
      <c r="K737" s="11" t="str">
        <f>IFERROR(IF(B736&lt;&gt;"",J737/(WeightToLoseGain),""),"")</f>
        <v/>
      </c>
      <c r="L737" s="16" t="str">
        <f>IFERROR(IF($D737&lt;&gt;"",L736-(G736/CalsPerPound),""),"")</f>
        <v/>
      </c>
    </row>
    <row r="738" spans="2:12" ht="30" hidden="1" customHeight="1" x14ac:dyDescent="0.35">
      <c r="B738" s="18">
        <f>IFERROR(IF(I737&gt;0,B737+1,""),"")</f>
        <v>45456</v>
      </c>
      <c r="C738" s="17" t="str">
        <f>IFERROR(IF(D738&lt;&gt;"",IF(MOD(D738,7)=1,(D737/7)+1,""),""),"")</f>
        <v/>
      </c>
      <c r="D738" s="17" t="str">
        <f>IFERROR(IF(I737&gt;0,D737+1,""),"")</f>
        <v/>
      </c>
      <c r="E738" s="15" t="str">
        <f>IFERROR(IF(I737&gt;0,#REF!*ActivityFactor+IF(WeightGoal="Maintain",0,IF(WeightGoal="Decrease",-500,IF(WeightGoal="Increase",500))),""),"")</f>
        <v/>
      </c>
      <c r="F738" s="15" t="str">
        <f>IFERROR(#REF!*(ActivityFactor),"")</f>
        <v/>
      </c>
      <c r="G738" s="14" t="str">
        <f>IFERROR(IF(WeightGoal="Increase",E738-F738,F738-E738),"")</f>
        <v/>
      </c>
      <c r="H738" s="14" t="str">
        <f>IFERROR(H737-G738,"")</f>
        <v/>
      </c>
      <c r="I738" s="13" t="str">
        <f>IFERROR(IF(Standard,H738/CalsPerPound,H738/CalsPerPound/2.2),"")</f>
        <v/>
      </c>
      <c r="J738" s="12" t="str">
        <f>IFERROR(WeightToLoseGain-I738,"")</f>
        <v/>
      </c>
      <c r="K738" s="11" t="str">
        <f>IFERROR(IF(B737&lt;&gt;"",J738/(WeightToLoseGain),""),"")</f>
        <v/>
      </c>
      <c r="L738" s="16" t="str">
        <f>IFERROR(IF($D738&lt;&gt;"",L737-(G737/CalsPerPound),""),"")</f>
        <v/>
      </c>
    </row>
    <row r="739" spans="2:12" ht="30" hidden="1" customHeight="1" x14ac:dyDescent="0.35">
      <c r="B739" s="18">
        <f>IFERROR(IF(I738&gt;0,B738+1,""),"")</f>
        <v>45457</v>
      </c>
      <c r="C739" s="17" t="str">
        <f>IFERROR(IF(D739&lt;&gt;"",IF(MOD(D739,7)=1,(D738/7)+1,""),""),"")</f>
        <v/>
      </c>
      <c r="D739" s="17" t="str">
        <f>IFERROR(IF(I738&gt;0,D738+1,""),"")</f>
        <v/>
      </c>
      <c r="E739" s="15" t="str">
        <f>IFERROR(IF(I738&gt;0,#REF!*ActivityFactor+IF(WeightGoal="Maintain",0,IF(WeightGoal="Decrease",-500,IF(WeightGoal="Increase",500))),""),"")</f>
        <v/>
      </c>
      <c r="F739" s="15" t="str">
        <f>IFERROR(#REF!*(ActivityFactor),"")</f>
        <v/>
      </c>
      <c r="G739" s="14" t="str">
        <f>IFERROR(IF(WeightGoal="Increase",E739-F739,F739-E739),"")</f>
        <v/>
      </c>
      <c r="H739" s="14" t="str">
        <f>IFERROR(H738-G739,"")</f>
        <v/>
      </c>
      <c r="I739" s="13" t="str">
        <f>IFERROR(IF(Standard,H739/CalsPerPound,H739/CalsPerPound/2.2),"")</f>
        <v/>
      </c>
      <c r="J739" s="12" t="str">
        <f>IFERROR(WeightToLoseGain-I739,"")</f>
        <v/>
      </c>
      <c r="K739" s="11" t="str">
        <f>IFERROR(IF(B738&lt;&gt;"",J739/(WeightToLoseGain),""),"")</f>
        <v/>
      </c>
      <c r="L739" s="16" t="str">
        <f>IFERROR(IF($D739&lt;&gt;"",L738-(G738/CalsPerPound),""),"")</f>
        <v/>
      </c>
    </row>
    <row r="740" spans="2:12" ht="30" hidden="1" customHeight="1" x14ac:dyDescent="0.35">
      <c r="B740" s="18">
        <f>IFERROR(IF(I739&gt;0,B739+1,""),"")</f>
        <v>45458</v>
      </c>
      <c r="C740" s="17" t="str">
        <f>IFERROR(IF(D740&lt;&gt;"",IF(MOD(D740,7)=1,(D739/7)+1,""),""),"")</f>
        <v/>
      </c>
      <c r="D740" s="17" t="str">
        <f>IFERROR(IF(I739&gt;0,D739+1,""),"")</f>
        <v/>
      </c>
      <c r="E740" s="15" t="str">
        <f>IFERROR(IF(I739&gt;0,#REF!*ActivityFactor+IF(WeightGoal="Maintain",0,IF(WeightGoal="Decrease",-500,IF(WeightGoal="Increase",500))),""),"")</f>
        <v/>
      </c>
      <c r="F740" s="15" t="str">
        <f>IFERROR(#REF!*(ActivityFactor),"")</f>
        <v/>
      </c>
      <c r="G740" s="14" t="str">
        <f>IFERROR(IF(WeightGoal="Increase",E740-F740,F740-E740),"")</f>
        <v/>
      </c>
      <c r="H740" s="14" t="str">
        <f>IFERROR(H739-G740,"")</f>
        <v/>
      </c>
      <c r="I740" s="13" t="str">
        <f>IFERROR(IF(Standard,H740/CalsPerPound,H740/CalsPerPound/2.2),"")</f>
        <v/>
      </c>
      <c r="J740" s="12" t="str">
        <f>IFERROR(WeightToLoseGain-I740,"")</f>
        <v/>
      </c>
      <c r="K740" s="11" t="str">
        <f>IFERROR(IF(B739&lt;&gt;"",J740/(WeightToLoseGain),""),"")</f>
        <v/>
      </c>
      <c r="L740" s="16" t="str">
        <f>IFERROR(IF($D740&lt;&gt;"",L739-(G739/CalsPerPound),""),"")</f>
        <v/>
      </c>
    </row>
    <row r="741" spans="2:12" ht="30" hidden="1" customHeight="1" x14ac:dyDescent="0.35">
      <c r="B741" s="18">
        <f>IFERROR(IF(I740&gt;0,B740+1,""),"")</f>
        <v>45459</v>
      </c>
      <c r="C741" s="17" t="str">
        <f>IFERROR(IF(D741&lt;&gt;"",IF(MOD(D741,7)=1,(D740/7)+1,""),""),"")</f>
        <v/>
      </c>
      <c r="D741" s="17" t="str">
        <f>IFERROR(IF(I740&gt;0,D740+1,""),"")</f>
        <v/>
      </c>
      <c r="E741" s="15" t="str">
        <f>IFERROR(IF(I740&gt;0,#REF!*ActivityFactor+IF(WeightGoal="Maintain",0,IF(WeightGoal="Decrease",-500,IF(WeightGoal="Increase",500))),""),"")</f>
        <v/>
      </c>
      <c r="F741" s="15" t="str">
        <f>IFERROR(#REF!*(ActivityFactor),"")</f>
        <v/>
      </c>
      <c r="G741" s="14" t="str">
        <f>IFERROR(IF(WeightGoal="Increase",E741-F741,F741-E741),"")</f>
        <v/>
      </c>
      <c r="H741" s="14" t="str">
        <f>IFERROR(H740-G741,"")</f>
        <v/>
      </c>
      <c r="I741" s="13" t="str">
        <f>IFERROR(IF(Standard,H741/CalsPerPound,H741/CalsPerPound/2.2),"")</f>
        <v/>
      </c>
      <c r="J741" s="12" t="str">
        <f>IFERROR(WeightToLoseGain-I741,"")</f>
        <v/>
      </c>
      <c r="K741" s="11" t="str">
        <f>IFERROR(IF(B740&lt;&gt;"",J741/(WeightToLoseGain),""),"")</f>
        <v/>
      </c>
      <c r="L741" s="16" t="str">
        <f>IFERROR(IF($D741&lt;&gt;"",L740-(G740/CalsPerPound),""),"")</f>
        <v/>
      </c>
    </row>
    <row r="742" spans="2:12" ht="30" hidden="1" customHeight="1" x14ac:dyDescent="0.35">
      <c r="B742" s="18">
        <f>IFERROR(IF(I741&gt;0,B741+1,""),"")</f>
        <v>45460</v>
      </c>
      <c r="C742" s="17" t="str">
        <f>IFERROR(IF(D742&lt;&gt;"",IF(MOD(D742,7)=1,(D741/7)+1,""),""),"")</f>
        <v/>
      </c>
      <c r="D742" s="17" t="str">
        <f>IFERROR(IF(I741&gt;0,D741+1,""),"")</f>
        <v/>
      </c>
      <c r="E742" s="15" t="str">
        <f>IFERROR(IF(I741&gt;0,#REF!*ActivityFactor+IF(WeightGoal="Maintain",0,IF(WeightGoal="Decrease",-500,IF(WeightGoal="Increase",500))),""),"")</f>
        <v/>
      </c>
      <c r="F742" s="15" t="str">
        <f>IFERROR(#REF!*(ActivityFactor),"")</f>
        <v/>
      </c>
      <c r="G742" s="14" t="str">
        <f>IFERROR(IF(WeightGoal="Increase",E742-F742,F742-E742),"")</f>
        <v/>
      </c>
      <c r="H742" s="14" t="str">
        <f>IFERROR(H741-G742,"")</f>
        <v/>
      </c>
      <c r="I742" s="13" t="str">
        <f>IFERROR(IF(Standard,H742/CalsPerPound,H742/CalsPerPound/2.2),"")</f>
        <v/>
      </c>
      <c r="J742" s="12" t="str">
        <f>IFERROR(WeightToLoseGain-I742,"")</f>
        <v/>
      </c>
      <c r="K742" s="11" t="str">
        <f>IFERROR(IF(B741&lt;&gt;"",J742/(WeightToLoseGain),""),"")</f>
        <v/>
      </c>
      <c r="L742" s="16" t="str">
        <f>IFERROR(IF($D742&lt;&gt;"",L741-(G741/CalsPerPound),""),"")</f>
        <v/>
      </c>
    </row>
    <row r="743" spans="2:12" ht="30" hidden="1" customHeight="1" x14ac:dyDescent="0.35">
      <c r="B743" s="18">
        <f>IFERROR(IF(I742&gt;0,B742+1,""),"")</f>
        <v>45461</v>
      </c>
      <c r="C743" s="17" t="str">
        <f>IFERROR(IF(D743&lt;&gt;"",IF(MOD(D743,7)=1,(D742/7)+1,""),""),"")</f>
        <v/>
      </c>
      <c r="D743" s="17" t="str">
        <f>IFERROR(IF(I742&gt;0,D742+1,""),"")</f>
        <v/>
      </c>
      <c r="E743" s="15" t="str">
        <f>IFERROR(IF(I742&gt;0,#REF!*ActivityFactor+IF(WeightGoal="Maintain",0,IF(WeightGoal="Decrease",-500,IF(WeightGoal="Increase",500))),""),"")</f>
        <v/>
      </c>
      <c r="F743" s="15" t="str">
        <f>IFERROR(#REF!*(ActivityFactor),"")</f>
        <v/>
      </c>
      <c r="G743" s="14" t="str">
        <f>IFERROR(IF(WeightGoal="Increase",E743-F743,F743-E743),"")</f>
        <v/>
      </c>
      <c r="H743" s="14" t="str">
        <f>IFERROR(H742-G743,"")</f>
        <v/>
      </c>
      <c r="I743" s="13" t="str">
        <f>IFERROR(IF(Standard,H743/CalsPerPound,H743/CalsPerPound/2.2),"")</f>
        <v/>
      </c>
      <c r="J743" s="12" t="str">
        <f>IFERROR(WeightToLoseGain-I743,"")</f>
        <v/>
      </c>
      <c r="K743" s="11" t="str">
        <f>IFERROR(IF(B742&lt;&gt;"",J743/(WeightToLoseGain),""),"")</f>
        <v/>
      </c>
      <c r="L743" s="16" t="str">
        <f>IFERROR(IF($D743&lt;&gt;"",L742-(G742/CalsPerPound),""),"")</f>
        <v/>
      </c>
    </row>
    <row r="744" spans="2:12" ht="30" hidden="1" customHeight="1" x14ac:dyDescent="0.35">
      <c r="B744" s="18">
        <f>IFERROR(IF(I743&gt;0,B743+1,""),"")</f>
        <v>45462</v>
      </c>
      <c r="C744" s="17" t="str">
        <f>IFERROR(IF(D744&lt;&gt;"",IF(MOD(D744,7)=1,(D743/7)+1,""),""),"")</f>
        <v/>
      </c>
      <c r="D744" s="17" t="str">
        <f>IFERROR(IF(I743&gt;0,D743+1,""),"")</f>
        <v/>
      </c>
      <c r="E744" s="15" t="str">
        <f>IFERROR(IF(I743&gt;0,#REF!*ActivityFactor+IF(WeightGoal="Maintain",0,IF(WeightGoal="Decrease",-500,IF(WeightGoal="Increase",500))),""),"")</f>
        <v/>
      </c>
      <c r="F744" s="15" t="str">
        <f>IFERROR(#REF!*(ActivityFactor),"")</f>
        <v/>
      </c>
      <c r="G744" s="14" t="str">
        <f>IFERROR(IF(WeightGoal="Increase",E744-F744,F744-E744),"")</f>
        <v/>
      </c>
      <c r="H744" s="14" t="str">
        <f>IFERROR(H743-G744,"")</f>
        <v/>
      </c>
      <c r="I744" s="13" t="str">
        <f>IFERROR(IF(Standard,H744/CalsPerPound,H744/CalsPerPound/2.2),"")</f>
        <v/>
      </c>
      <c r="J744" s="12" t="str">
        <f>IFERROR(WeightToLoseGain-I744,"")</f>
        <v/>
      </c>
      <c r="K744" s="11" t="str">
        <f>IFERROR(IF(B743&lt;&gt;"",J744/(WeightToLoseGain),""),"")</f>
        <v/>
      </c>
      <c r="L744" s="16" t="str">
        <f>IFERROR(IF($D744&lt;&gt;"",L743-(G743/CalsPerPound),""),"")</f>
        <v/>
      </c>
    </row>
    <row r="745" spans="2:12" ht="30" hidden="1" customHeight="1" x14ac:dyDescent="0.35">
      <c r="B745" s="18">
        <f>IFERROR(IF(I744&gt;0,B744+1,""),"")</f>
        <v>45463</v>
      </c>
      <c r="C745" s="17" t="str">
        <f>IFERROR(IF(D745&lt;&gt;"",IF(MOD(D745,7)=1,(D744/7)+1,""),""),"")</f>
        <v/>
      </c>
      <c r="D745" s="17" t="str">
        <f>IFERROR(IF(I744&gt;0,D744+1,""),"")</f>
        <v/>
      </c>
      <c r="E745" s="15" t="str">
        <f>IFERROR(IF(I744&gt;0,#REF!*ActivityFactor+IF(WeightGoal="Maintain",0,IF(WeightGoal="Decrease",-500,IF(WeightGoal="Increase",500))),""),"")</f>
        <v/>
      </c>
      <c r="F745" s="15" t="str">
        <f>IFERROR(#REF!*(ActivityFactor),"")</f>
        <v/>
      </c>
      <c r="G745" s="14" t="str">
        <f>IFERROR(IF(WeightGoal="Increase",E745-F745,F745-E745),"")</f>
        <v/>
      </c>
      <c r="H745" s="14" t="str">
        <f>IFERROR(H744-G745,"")</f>
        <v/>
      </c>
      <c r="I745" s="13" t="str">
        <f>IFERROR(IF(Standard,H745/CalsPerPound,H745/CalsPerPound/2.2),"")</f>
        <v/>
      </c>
      <c r="J745" s="12" t="str">
        <f>IFERROR(WeightToLoseGain-I745,"")</f>
        <v/>
      </c>
      <c r="K745" s="11" t="str">
        <f>IFERROR(IF(B744&lt;&gt;"",J745/(WeightToLoseGain),""),"")</f>
        <v/>
      </c>
      <c r="L745" s="16" t="str">
        <f>IFERROR(IF($D745&lt;&gt;"",L744-(G744/CalsPerPound),""),"")</f>
        <v/>
      </c>
    </row>
    <row r="746" spans="2:12" ht="30" hidden="1" customHeight="1" x14ac:dyDescent="0.35">
      <c r="B746" s="18">
        <f>IFERROR(IF(I745&gt;0,B745+1,""),"")</f>
        <v>45464</v>
      </c>
      <c r="C746" s="17" t="str">
        <f>IFERROR(IF(D746&lt;&gt;"",IF(MOD(D746,7)=1,(D745/7)+1,""),""),"")</f>
        <v/>
      </c>
      <c r="D746" s="17" t="str">
        <f>IFERROR(IF(I745&gt;0,D745+1,""),"")</f>
        <v/>
      </c>
      <c r="E746" s="15" t="str">
        <f>IFERROR(IF(I745&gt;0,#REF!*ActivityFactor+IF(WeightGoal="Maintain",0,IF(WeightGoal="Decrease",-500,IF(WeightGoal="Increase",500))),""),"")</f>
        <v/>
      </c>
      <c r="F746" s="15" t="str">
        <f>IFERROR(#REF!*(ActivityFactor),"")</f>
        <v/>
      </c>
      <c r="G746" s="14" t="str">
        <f>IFERROR(IF(WeightGoal="Increase",E746-F746,F746-E746),"")</f>
        <v/>
      </c>
      <c r="H746" s="14" t="str">
        <f>IFERROR(H745-G746,"")</f>
        <v/>
      </c>
      <c r="I746" s="13" t="str">
        <f>IFERROR(IF(Standard,H746/CalsPerPound,H746/CalsPerPound/2.2),"")</f>
        <v/>
      </c>
      <c r="J746" s="12" t="str">
        <f>IFERROR(WeightToLoseGain-I746,"")</f>
        <v/>
      </c>
      <c r="K746" s="11" t="str">
        <f>IFERROR(IF(B745&lt;&gt;"",J746/(WeightToLoseGain),""),"")</f>
        <v/>
      </c>
      <c r="L746" s="16" t="str">
        <f>IFERROR(IF($D746&lt;&gt;"",L745-(G745/CalsPerPound),""),"")</f>
        <v/>
      </c>
    </row>
    <row r="747" spans="2:12" ht="30" hidden="1" customHeight="1" x14ac:dyDescent="0.35">
      <c r="B747" s="18">
        <f>IFERROR(IF(I746&gt;0,B746+1,""),"")</f>
        <v>45465</v>
      </c>
      <c r="C747" s="17" t="str">
        <f>IFERROR(IF(D747&lt;&gt;"",IF(MOD(D747,7)=1,(D746/7)+1,""),""),"")</f>
        <v/>
      </c>
      <c r="D747" s="17" t="str">
        <f>IFERROR(IF(I746&gt;0,D746+1,""),"")</f>
        <v/>
      </c>
      <c r="E747" s="15" t="str">
        <f>IFERROR(IF(I746&gt;0,#REF!*ActivityFactor+IF(WeightGoal="Maintain",0,IF(WeightGoal="Decrease",-500,IF(WeightGoal="Increase",500))),""),"")</f>
        <v/>
      </c>
      <c r="F747" s="15" t="str">
        <f>IFERROR(#REF!*(ActivityFactor),"")</f>
        <v/>
      </c>
      <c r="G747" s="14" t="str">
        <f>IFERROR(IF(WeightGoal="Increase",E747-F747,F747-E747),"")</f>
        <v/>
      </c>
      <c r="H747" s="14" t="str">
        <f>IFERROR(H746-G747,"")</f>
        <v/>
      </c>
      <c r="I747" s="13" t="str">
        <f>IFERROR(IF(Standard,H747/CalsPerPound,H747/CalsPerPound/2.2),"")</f>
        <v/>
      </c>
      <c r="J747" s="12" t="str">
        <f>IFERROR(WeightToLoseGain-I747,"")</f>
        <v/>
      </c>
      <c r="K747" s="11" t="str">
        <f>IFERROR(IF(B746&lt;&gt;"",J747/(WeightToLoseGain),""),"")</f>
        <v/>
      </c>
      <c r="L747" s="16" t="str">
        <f>IFERROR(IF($D747&lt;&gt;"",L746-(G746/CalsPerPound),""),"")</f>
        <v/>
      </c>
    </row>
    <row r="748" spans="2:12" ht="30" hidden="1" customHeight="1" x14ac:dyDescent="0.35">
      <c r="B748" s="18">
        <f>IFERROR(IF(I747&gt;0,B747+1,""),"")</f>
        <v>45466</v>
      </c>
      <c r="C748" s="17" t="str">
        <f>IFERROR(IF(D748&lt;&gt;"",IF(MOD(D748,7)=1,(D747/7)+1,""),""),"")</f>
        <v/>
      </c>
      <c r="D748" s="17" t="str">
        <f>IFERROR(IF(I747&gt;0,D747+1,""),"")</f>
        <v/>
      </c>
      <c r="E748" s="15" t="str">
        <f>IFERROR(IF(I747&gt;0,#REF!*ActivityFactor+IF(WeightGoal="Maintain",0,IF(WeightGoal="Decrease",-500,IF(WeightGoal="Increase",500))),""),"")</f>
        <v/>
      </c>
      <c r="F748" s="15" t="str">
        <f>IFERROR(#REF!*(ActivityFactor),"")</f>
        <v/>
      </c>
      <c r="G748" s="14" t="str">
        <f>IFERROR(IF(WeightGoal="Increase",E748-F748,F748-E748),"")</f>
        <v/>
      </c>
      <c r="H748" s="14" t="str">
        <f>IFERROR(H747-G748,"")</f>
        <v/>
      </c>
      <c r="I748" s="13" t="str">
        <f>IFERROR(IF(Standard,H748/CalsPerPound,H748/CalsPerPound/2.2),"")</f>
        <v/>
      </c>
      <c r="J748" s="12" t="str">
        <f>IFERROR(WeightToLoseGain-I748,"")</f>
        <v/>
      </c>
      <c r="K748" s="11" t="str">
        <f>IFERROR(IF(B747&lt;&gt;"",J748/(WeightToLoseGain),""),"")</f>
        <v/>
      </c>
      <c r="L748" s="16" t="str">
        <f>IFERROR(IF($D748&lt;&gt;"",L747-(G747/CalsPerPound),""),"")</f>
        <v/>
      </c>
    </row>
    <row r="749" spans="2:12" ht="30" hidden="1" customHeight="1" x14ac:dyDescent="0.35">
      <c r="B749" s="18">
        <f>IFERROR(IF(I748&gt;0,B748+1,""),"")</f>
        <v>45467</v>
      </c>
      <c r="C749" s="17" t="str">
        <f>IFERROR(IF(D749&lt;&gt;"",IF(MOD(D749,7)=1,(D748/7)+1,""),""),"")</f>
        <v/>
      </c>
      <c r="D749" s="17" t="str">
        <f>IFERROR(IF(I748&gt;0,D748+1,""),"")</f>
        <v/>
      </c>
      <c r="E749" s="15" t="str">
        <f>IFERROR(IF(I748&gt;0,#REF!*ActivityFactor+IF(WeightGoal="Maintain",0,IF(WeightGoal="Decrease",-500,IF(WeightGoal="Increase",500))),""),"")</f>
        <v/>
      </c>
      <c r="F749" s="15" t="str">
        <f>IFERROR(#REF!*(ActivityFactor),"")</f>
        <v/>
      </c>
      <c r="G749" s="14" t="str">
        <f>IFERROR(IF(WeightGoal="Increase",E749-F749,F749-E749),"")</f>
        <v/>
      </c>
      <c r="H749" s="14" t="str">
        <f>IFERROR(H748-G749,"")</f>
        <v/>
      </c>
      <c r="I749" s="13" t="str">
        <f>IFERROR(IF(Standard,H749/CalsPerPound,H749/CalsPerPound/2.2),"")</f>
        <v/>
      </c>
      <c r="J749" s="12" t="str">
        <f>IFERROR(WeightToLoseGain-I749,"")</f>
        <v/>
      </c>
      <c r="K749" s="11" t="str">
        <f>IFERROR(IF(B748&lt;&gt;"",J749/(WeightToLoseGain),""),"")</f>
        <v/>
      </c>
      <c r="L749" s="16" t="str">
        <f>IFERROR(IF($D749&lt;&gt;"",L748-(G748/CalsPerPound),""),"")</f>
        <v/>
      </c>
    </row>
    <row r="750" spans="2:12" ht="30" hidden="1" customHeight="1" x14ac:dyDescent="0.35">
      <c r="B750" s="18">
        <f>IFERROR(IF(I749&gt;0,B749+1,""),"")</f>
        <v>45468</v>
      </c>
      <c r="C750" s="17" t="str">
        <f>IFERROR(IF(D750&lt;&gt;"",IF(MOD(D750,7)=1,(D749/7)+1,""),""),"")</f>
        <v/>
      </c>
      <c r="D750" s="17" t="str">
        <f>IFERROR(IF(I749&gt;0,D749+1,""),"")</f>
        <v/>
      </c>
      <c r="E750" s="15" t="str">
        <f>IFERROR(IF(I749&gt;0,#REF!*ActivityFactor+IF(WeightGoal="Maintain",0,IF(WeightGoal="Decrease",-500,IF(WeightGoal="Increase",500))),""),"")</f>
        <v/>
      </c>
      <c r="F750" s="15" t="str">
        <f>IFERROR(#REF!*(ActivityFactor),"")</f>
        <v/>
      </c>
      <c r="G750" s="14" t="str">
        <f>IFERROR(IF(WeightGoal="Increase",E750-F750,F750-E750),"")</f>
        <v/>
      </c>
      <c r="H750" s="14" t="str">
        <f>IFERROR(H749-G750,"")</f>
        <v/>
      </c>
      <c r="I750" s="13" t="str">
        <f>IFERROR(IF(Standard,H750/CalsPerPound,H750/CalsPerPound/2.2),"")</f>
        <v/>
      </c>
      <c r="J750" s="12" t="str">
        <f>IFERROR(WeightToLoseGain-I750,"")</f>
        <v/>
      </c>
      <c r="K750" s="11" t="str">
        <f>IFERROR(IF(B749&lt;&gt;"",J750/(WeightToLoseGain),""),"")</f>
        <v/>
      </c>
      <c r="L750" s="16" t="str">
        <f>IFERROR(IF($D750&lt;&gt;"",L749-(G749/CalsPerPound),""),"")</f>
        <v/>
      </c>
    </row>
    <row r="751" spans="2:12" ht="30" hidden="1" customHeight="1" x14ac:dyDescent="0.35">
      <c r="B751" s="18">
        <f>IFERROR(IF(I750&gt;0,B750+1,""),"")</f>
        <v>45469</v>
      </c>
      <c r="C751" s="17" t="str">
        <f>IFERROR(IF(D751&lt;&gt;"",IF(MOD(D751,7)=1,(D750/7)+1,""),""),"")</f>
        <v/>
      </c>
      <c r="D751" s="17" t="str">
        <f>IFERROR(IF(I750&gt;0,D750+1,""),"")</f>
        <v/>
      </c>
      <c r="E751" s="15" t="str">
        <f>IFERROR(IF(I750&gt;0,#REF!*ActivityFactor+IF(WeightGoal="Maintain",0,IF(WeightGoal="Decrease",-500,IF(WeightGoal="Increase",500))),""),"")</f>
        <v/>
      </c>
      <c r="F751" s="15" t="str">
        <f>IFERROR(#REF!*(ActivityFactor),"")</f>
        <v/>
      </c>
      <c r="G751" s="14" t="str">
        <f>IFERROR(IF(WeightGoal="Increase",E751-F751,F751-E751),"")</f>
        <v/>
      </c>
      <c r="H751" s="14" t="str">
        <f>IFERROR(H750-G751,"")</f>
        <v/>
      </c>
      <c r="I751" s="13" t="str">
        <f>IFERROR(IF(Standard,H751/CalsPerPound,H751/CalsPerPound/2.2),"")</f>
        <v/>
      </c>
      <c r="J751" s="12" t="str">
        <f>IFERROR(WeightToLoseGain-I751,"")</f>
        <v/>
      </c>
      <c r="K751" s="11" t="str">
        <f>IFERROR(IF(B750&lt;&gt;"",J751/(WeightToLoseGain),""),"")</f>
        <v/>
      </c>
      <c r="L751" s="16" t="str">
        <f>IFERROR(IF($D751&lt;&gt;"",L750-(G750/CalsPerPound),""),"")</f>
        <v/>
      </c>
    </row>
    <row r="752" spans="2:12" ht="30" hidden="1" customHeight="1" x14ac:dyDescent="0.35">
      <c r="B752" s="18">
        <f>IFERROR(IF(I751&gt;0,B751+1,""),"")</f>
        <v>45470</v>
      </c>
      <c r="C752" s="17" t="str">
        <f>IFERROR(IF(D752&lt;&gt;"",IF(MOD(D752,7)=1,(D751/7)+1,""),""),"")</f>
        <v/>
      </c>
      <c r="D752" s="17" t="str">
        <f>IFERROR(IF(I751&gt;0,D751+1,""),"")</f>
        <v/>
      </c>
      <c r="E752" s="15" t="str">
        <f>IFERROR(IF(I751&gt;0,#REF!*ActivityFactor+IF(WeightGoal="Maintain",0,IF(WeightGoal="Decrease",-500,IF(WeightGoal="Increase",500))),""),"")</f>
        <v/>
      </c>
      <c r="F752" s="15" t="str">
        <f>IFERROR(#REF!*(ActivityFactor),"")</f>
        <v/>
      </c>
      <c r="G752" s="14" t="str">
        <f>IFERROR(IF(WeightGoal="Increase",E752-F752,F752-E752),"")</f>
        <v/>
      </c>
      <c r="H752" s="14" t="str">
        <f>IFERROR(H751-G752,"")</f>
        <v/>
      </c>
      <c r="I752" s="13" t="str">
        <f>IFERROR(IF(Standard,H752/CalsPerPound,H752/CalsPerPound/2.2),"")</f>
        <v/>
      </c>
      <c r="J752" s="12" t="str">
        <f>IFERROR(WeightToLoseGain-I752,"")</f>
        <v/>
      </c>
      <c r="K752" s="11" t="str">
        <f>IFERROR(IF(B751&lt;&gt;"",J752/(WeightToLoseGain),""),"")</f>
        <v/>
      </c>
      <c r="L752" s="16" t="str">
        <f>IFERROR(IF($D752&lt;&gt;"",L751-(G751/CalsPerPound),""),"")</f>
        <v/>
      </c>
    </row>
    <row r="753" spans="2:12" ht="30" hidden="1" customHeight="1" x14ac:dyDescent="0.35">
      <c r="B753" s="18">
        <f>IFERROR(IF(I752&gt;0,B752+1,""),"")</f>
        <v>45471</v>
      </c>
      <c r="C753" s="17" t="str">
        <f>IFERROR(IF(D753&lt;&gt;"",IF(MOD(D753,7)=1,(D752/7)+1,""),""),"")</f>
        <v/>
      </c>
      <c r="D753" s="17" t="str">
        <f>IFERROR(IF(I752&gt;0,D752+1,""),"")</f>
        <v/>
      </c>
      <c r="E753" s="15" t="str">
        <f>IFERROR(IF(I752&gt;0,#REF!*ActivityFactor+IF(WeightGoal="Maintain",0,IF(WeightGoal="Decrease",-500,IF(WeightGoal="Increase",500))),""),"")</f>
        <v/>
      </c>
      <c r="F753" s="15" t="str">
        <f>IFERROR(#REF!*(ActivityFactor),"")</f>
        <v/>
      </c>
      <c r="G753" s="14" t="str">
        <f>IFERROR(IF(WeightGoal="Increase",E753-F753,F753-E753),"")</f>
        <v/>
      </c>
      <c r="H753" s="14" t="str">
        <f>IFERROR(H752-G753,"")</f>
        <v/>
      </c>
      <c r="I753" s="13" t="str">
        <f>IFERROR(IF(Standard,H753/CalsPerPound,H753/CalsPerPound/2.2),"")</f>
        <v/>
      </c>
      <c r="J753" s="12" t="str">
        <f>IFERROR(WeightToLoseGain-I753,"")</f>
        <v/>
      </c>
      <c r="K753" s="11" t="str">
        <f>IFERROR(IF(B752&lt;&gt;"",J753/(WeightToLoseGain),""),"")</f>
        <v/>
      </c>
      <c r="L753" s="16" t="str">
        <f>IFERROR(IF($D753&lt;&gt;"",L752-(G752/CalsPerPound),""),"")</f>
        <v/>
      </c>
    </row>
    <row r="754" spans="2:12" ht="30" hidden="1" customHeight="1" x14ac:dyDescent="0.35">
      <c r="B754" s="18">
        <f>IFERROR(IF(I753&gt;0,B753+1,""),"")</f>
        <v>45472</v>
      </c>
      <c r="C754" s="17" t="str">
        <f>IFERROR(IF(D754&lt;&gt;"",IF(MOD(D754,7)=1,(D753/7)+1,""),""),"")</f>
        <v/>
      </c>
      <c r="D754" s="17" t="str">
        <f>IFERROR(IF(I753&gt;0,D753+1,""),"")</f>
        <v/>
      </c>
      <c r="E754" s="15" t="str">
        <f>IFERROR(IF(I753&gt;0,#REF!*ActivityFactor+IF(WeightGoal="Maintain",0,IF(WeightGoal="Decrease",-500,IF(WeightGoal="Increase",500))),""),"")</f>
        <v/>
      </c>
      <c r="F754" s="15" t="str">
        <f>IFERROR(#REF!*(ActivityFactor),"")</f>
        <v/>
      </c>
      <c r="G754" s="14" t="str">
        <f>IFERROR(IF(WeightGoal="Increase",E754-F754,F754-E754),"")</f>
        <v/>
      </c>
      <c r="H754" s="14" t="str">
        <f>IFERROR(H753-G754,"")</f>
        <v/>
      </c>
      <c r="I754" s="13" t="str">
        <f>IFERROR(IF(Standard,H754/CalsPerPound,H754/CalsPerPound/2.2),"")</f>
        <v/>
      </c>
      <c r="J754" s="12" t="str">
        <f>IFERROR(WeightToLoseGain-I754,"")</f>
        <v/>
      </c>
      <c r="K754" s="11" t="str">
        <f>IFERROR(IF(B753&lt;&gt;"",J754/(WeightToLoseGain),""),"")</f>
        <v/>
      </c>
      <c r="L754" s="16" t="str">
        <f>IFERROR(IF($D754&lt;&gt;"",L753-(G753/CalsPerPound),""),"")</f>
        <v/>
      </c>
    </row>
    <row r="755" spans="2:12" ht="30" hidden="1" customHeight="1" x14ac:dyDescent="0.35">
      <c r="B755" s="18">
        <f>IFERROR(IF(I754&gt;0,B754+1,""),"")</f>
        <v>45473</v>
      </c>
      <c r="C755" s="17" t="str">
        <f>IFERROR(IF(D755&lt;&gt;"",IF(MOD(D755,7)=1,(D754/7)+1,""),""),"")</f>
        <v/>
      </c>
      <c r="D755" s="17" t="str">
        <f>IFERROR(IF(I754&gt;0,D754+1,""),"")</f>
        <v/>
      </c>
      <c r="E755" s="15" t="str">
        <f>IFERROR(IF(I754&gt;0,#REF!*ActivityFactor+IF(WeightGoal="Maintain",0,IF(WeightGoal="Decrease",-500,IF(WeightGoal="Increase",500))),""),"")</f>
        <v/>
      </c>
      <c r="F755" s="15" t="str">
        <f>IFERROR(#REF!*(ActivityFactor),"")</f>
        <v/>
      </c>
      <c r="G755" s="14" t="str">
        <f>IFERROR(IF(WeightGoal="Increase",E755-F755,F755-E755),"")</f>
        <v/>
      </c>
      <c r="H755" s="14" t="str">
        <f>IFERROR(H754-G755,"")</f>
        <v/>
      </c>
      <c r="I755" s="13" t="str">
        <f>IFERROR(IF(Standard,H755/CalsPerPound,H755/CalsPerPound/2.2),"")</f>
        <v/>
      </c>
      <c r="J755" s="12" t="str">
        <f>IFERROR(WeightToLoseGain-I755,"")</f>
        <v/>
      </c>
      <c r="K755" s="11" t="str">
        <f>IFERROR(IF(B754&lt;&gt;"",J755/(WeightToLoseGain),""),"")</f>
        <v/>
      </c>
      <c r="L755" s="16" t="str">
        <f>IFERROR(IF($D755&lt;&gt;"",L754-(G754/CalsPerPound),""),"")</f>
        <v/>
      </c>
    </row>
    <row r="756" spans="2:12" ht="30" hidden="1" customHeight="1" x14ac:dyDescent="0.35">
      <c r="B756" s="18">
        <f>IFERROR(IF(I755&gt;0,B755+1,""),"")</f>
        <v>45474</v>
      </c>
      <c r="C756" s="17" t="str">
        <f>IFERROR(IF(D756&lt;&gt;"",IF(MOD(D756,7)=1,(D755/7)+1,""),""),"")</f>
        <v/>
      </c>
      <c r="D756" s="17" t="str">
        <f>IFERROR(IF(I755&gt;0,D755+1,""),"")</f>
        <v/>
      </c>
      <c r="E756" s="15" t="str">
        <f>IFERROR(IF(I755&gt;0,#REF!*ActivityFactor+IF(WeightGoal="Maintain",0,IF(WeightGoal="Decrease",-500,IF(WeightGoal="Increase",500))),""),"")</f>
        <v/>
      </c>
      <c r="F756" s="15" t="str">
        <f>IFERROR(#REF!*(ActivityFactor),"")</f>
        <v/>
      </c>
      <c r="G756" s="14" t="str">
        <f>IFERROR(IF(WeightGoal="Increase",E756-F756,F756-E756),"")</f>
        <v/>
      </c>
      <c r="H756" s="14" t="str">
        <f>IFERROR(H755-G756,"")</f>
        <v/>
      </c>
      <c r="I756" s="13" t="str">
        <f>IFERROR(IF(Standard,H756/CalsPerPound,H756/CalsPerPound/2.2),"")</f>
        <v/>
      </c>
      <c r="J756" s="12" t="str">
        <f>IFERROR(WeightToLoseGain-I756,"")</f>
        <v/>
      </c>
      <c r="K756" s="11" t="str">
        <f>IFERROR(IF(B755&lt;&gt;"",J756/(WeightToLoseGain),""),"")</f>
        <v/>
      </c>
      <c r="L756" s="16" t="str">
        <f>IFERROR(IF($D756&lt;&gt;"",L755-(G755/CalsPerPound),""),"")</f>
        <v/>
      </c>
    </row>
    <row r="757" spans="2:12" ht="30" hidden="1" customHeight="1" x14ac:dyDescent="0.35">
      <c r="B757" s="18">
        <f>IFERROR(IF(I756&gt;0,B756+1,""),"")</f>
        <v>45475</v>
      </c>
      <c r="C757" s="17" t="str">
        <f>IFERROR(IF(D757&lt;&gt;"",IF(MOD(D757,7)=1,(D756/7)+1,""),""),"")</f>
        <v/>
      </c>
      <c r="D757" s="17" t="str">
        <f>IFERROR(IF(I756&gt;0,D756+1,""),"")</f>
        <v/>
      </c>
      <c r="E757" s="15" t="str">
        <f>IFERROR(IF(I756&gt;0,#REF!*ActivityFactor+IF(WeightGoal="Maintain",0,IF(WeightGoal="Decrease",-500,IF(WeightGoal="Increase",500))),""),"")</f>
        <v/>
      </c>
      <c r="F757" s="15" t="str">
        <f>IFERROR(#REF!*(ActivityFactor),"")</f>
        <v/>
      </c>
      <c r="G757" s="14" t="str">
        <f>IFERROR(IF(WeightGoal="Increase",E757-F757,F757-E757),"")</f>
        <v/>
      </c>
      <c r="H757" s="14" t="str">
        <f>IFERROR(H756-G757,"")</f>
        <v/>
      </c>
      <c r="I757" s="13" t="str">
        <f>IFERROR(IF(Standard,H757/CalsPerPound,H757/CalsPerPound/2.2),"")</f>
        <v/>
      </c>
      <c r="J757" s="12" t="str">
        <f>IFERROR(WeightToLoseGain-I757,"")</f>
        <v/>
      </c>
      <c r="K757" s="11" t="str">
        <f>IFERROR(IF(B756&lt;&gt;"",J757/(WeightToLoseGain),""),"")</f>
        <v/>
      </c>
      <c r="L757" s="16" t="str">
        <f>IFERROR(IF($D757&lt;&gt;"",L756-(G756/CalsPerPound),""),"")</f>
        <v/>
      </c>
    </row>
    <row r="758" spans="2:12" ht="30" hidden="1" customHeight="1" x14ac:dyDescent="0.35">
      <c r="B758" s="18">
        <f>IFERROR(IF(I757&gt;0,B757+1,""),"")</f>
        <v>45476</v>
      </c>
      <c r="C758" s="17" t="str">
        <f>IFERROR(IF(D758&lt;&gt;"",IF(MOD(D758,7)=1,(D757/7)+1,""),""),"")</f>
        <v/>
      </c>
      <c r="D758" s="17" t="str">
        <f>IFERROR(IF(I757&gt;0,D757+1,""),"")</f>
        <v/>
      </c>
      <c r="E758" s="15" t="str">
        <f>IFERROR(IF(I757&gt;0,#REF!*ActivityFactor+IF(WeightGoal="Maintain",0,IF(WeightGoal="Decrease",-500,IF(WeightGoal="Increase",500))),""),"")</f>
        <v/>
      </c>
      <c r="F758" s="15" t="str">
        <f>IFERROR(#REF!*(ActivityFactor),"")</f>
        <v/>
      </c>
      <c r="G758" s="14" t="str">
        <f>IFERROR(IF(WeightGoal="Increase",E758-F758,F758-E758),"")</f>
        <v/>
      </c>
      <c r="H758" s="14" t="str">
        <f>IFERROR(H757-G758,"")</f>
        <v/>
      </c>
      <c r="I758" s="13" t="str">
        <f>IFERROR(IF(Standard,H758/CalsPerPound,H758/CalsPerPound/2.2),"")</f>
        <v/>
      </c>
      <c r="J758" s="12" t="str">
        <f>IFERROR(WeightToLoseGain-I758,"")</f>
        <v/>
      </c>
      <c r="K758" s="11" t="str">
        <f>IFERROR(IF(B757&lt;&gt;"",J758/(WeightToLoseGain),""),"")</f>
        <v/>
      </c>
      <c r="L758" s="16" t="str">
        <f>IFERROR(IF($D758&lt;&gt;"",L757-(G757/CalsPerPound),""),"")</f>
        <v/>
      </c>
    </row>
    <row r="759" spans="2:12" ht="30" hidden="1" customHeight="1" x14ac:dyDescent="0.35">
      <c r="B759" s="18">
        <f>IFERROR(IF(I758&gt;0,B758+1,""),"")</f>
        <v>45477</v>
      </c>
      <c r="C759" s="17" t="str">
        <f>IFERROR(IF(D759&lt;&gt;"",IF(MOD(D759,7)=1,(D758/7)+1,""),""),"")</f>
        <v/>
      </c>
      <c r="D759" s="17" t="str">
        <f>IFERROR(IF(I758&gt;0,D758+1,""),"")</f>
        <v/>
      </c>
      <c r="E759" s="15" t="str">
        <f>IFERROR(IF(I758&gt;0,#REF!*ActivityFactor+IF(WeightGoal="Maintain",0,IF(WeightGoal="Decrease",-500,IF(WeightGoal="Increase",500))),""),"")</f>
        <v/>
      </c>
      <c r="F759" s="15" t="str">
        <f>IFERROR(#REF!*(ActivityFactor),"")</f>
        <v/>
      </c>
      <c r="G759" s="14" t="str">
        <f>IFERROR(IF(WeightGoal="Increase",E759-F759,F759-E759),"")</f>
        <v/>
      </c>
      <c r="H759" s="14" t="str">
        <f>IFERROR(H758-G759,"")</f>
        <v/>
      </c>
      <c r="I759" s="13" t="str">
        <f>IFERROR(IF(Standard,H759/CalsPerPound,H759/CalsPerPound/2.2),"")</f>
        <v/>
      </c>
      <c r="J759" s="12" t="str">
        <f>IFERROR(WeightToLoseGain-I759,"")</f>
        <v/>
      </c>
      <c r="K759" s="11" t="str">
        <f>IFERROR(IF(B758&lt;&gt;"",J759/(WeightToLoseGain),""),"")</f>
        <v/>
      </c>
      <c r="L759" s="16" t="str">
        <f>IFERROR(IF($D759&lt;&gt;"",L758-(G758/CalsPerPound),""),"")</f>
        <v/>
      </c>
    </row>
    <row r="760" spans="2:12" ht="30" hidden="1" customHeight="1" x14ac:dyDescent="0.35">
      <c r="B760" s="18">
        <f>IFERROR(IF(I759&gt;0,B759+1,""),"")</f>
        <v>45478</v>
      </c>
      <c r="C760" s="17" t="str">
        <f>IFERROR(IF(D760&lt;&gt;"",IF(MOD(D760,7)=1,(D759/7)+1,""),""),"")</f>
        <v/>
      </c>
      <c r="D760" s="17" t="str">
        <f>IFERROR(IF(I759&gt;0,D759+1,""),"")</f>
        <v/>
      </c>
      <c r="E760" s="15" t="str">
        <f>IFERROR(IF(I759&gt;0,#REF!*ActivityFactor+IF(WeightGoal="Maintain",0,IF(WeightGoal="Decrease",-500,IF(WeightGoal="Increase",500))),""),"")</f>
        <v/>
      </c>
      <c r="F760" s="15" t="str">
        <f>IFERROR(#REF!*(ActivityFactor),"")</f>
        <v/>
      </c>
      <c r="G760" s="14" t="str">
        <f>IFERROR(IF(WeightGoal="Increase",E760-F760,F760-E760),"")</f>
        <v/>
      </c>
      <c r="H760" s="14" t="str">
        <f>IFERROR(H759-G760,"")</f>
        <v/>
      </c>
      <c r="I760" s="13" t="str">
        <f>IFERROR(IF(Standard,H760/CalsPerPound,H760/CalsPerPound/2.2),"")</f>
        <v/>
      </c>
      <c r="J760" s="12" t="str">
        <f>IFERROR(WeightToLoseGain-I760,"")</f>
        <v/>
      </c>
      <c r="K760" s="11" t="str">
        <f>IFERROR(IF(B759&lt;&gt;"",J760/(WeightToLoseGain),""),"")</f>
        <v/>
      </c>
      <c r="L760" s="16" t="str">
        <f>IFERROR(IF($D760&lt;&gt;"",L759-(G759/CalsPerPound),""),"")</f>
        <v/>
      </c>
    </row>
    <row r="761" spans="2:12" ht="30" hidden="1" customHeight="1" x14ac:dyDescent="0.35">
      <c r="B761" s="18">
        <f>IFERROR(IF(I760&gt;0,B760+1,""),"")</f>
        <v>45479</v>
      </c>
      <c r="C761" s="17" t="str">
        <f>IFERROR(IF(D761&lt;&gt;"",IF(MOD(D761,7)=1,(D760/7)+1,""),""),"")</f>
        <v/>
      </c>
      <c r="D761" s="17" t="str">
        <f>IFERROR(IF(I760&gt;0,D760+1,""),"")</f>
        <v/>
      </c>
      <c r="E761" s="15" t="str">
        <f>IFERROR(IF(I760&gt;0,#REF!*ActivityFactor+IF(WeightGoal="Maintain",0,IF(WeightGoal="Decrease",-500,IF(WeightGoal="Increase",500))),""),"")</f>
        <v/>
      </c>
      <c r="F761" s="15" t="str">
        <f>IFERROR(#REF!*(ActivityFactor),"")</f>
        <v/>
      </c>
      <c r="G761" s="14" t="str">
        <f>IFERROR(IF(WeightGoal="Increase",E761-F761,F761-E761),"")</f>
        <v/>
      </c>
      <c r="H761" s="14" t="str">
        <f>IFERROR(H760-G761,"")</f>
        <v/>
      </c>
      <c r="I761" s="13" t="str">
        <f>IFERROR(IF(Standard,H761/CalsPerPound,H761/CalsPerPound/2.2),"")</f>
        <v/>
      </c>
      <c r="J761" s="12" t="str">
        <f>IFERROR(WeightToLoseGain-I761,"")</f>
        <v/>
      </c>
      <c r="K761" s="11" t="str">
        <f>IFERROR(IF(B760&lt;&gt;"",J761/(WeightToLoseGain),""),"")</f>
        <v/>
      </c>
      <c r="L761" s="16" t="str">
        <f>IFERROR(IF($D761&lt;&gt;"",L760-(G760/CalsPerPound),""),"")</f>
        <v/>
      </c>
    </row>
    <row r="762" spans="2:12" ht="30" hidden="1" customHeight="1" x14ac:dyDescent="0.35">
      <c r="B762" s="18">
        <f>IFERROR(IF(I761&gt;0,B761+1,""),"")</f>
        <v>45480</v>
      </c>
      <c r="C762" s="17" t="str">
        <f>IFERROR(IF(D762&lt;&gt;"",IF(MOD(D762,7)=1,(D761/7)+1,""),""),"")</f>
        <v/>
      </c>
      <c r="D762" s="17" t="str">
        <f>IFERROR(IF(I761&gt;0,D761+1,""),"")</f>
        <v/>
      </c>
      <c r="E762" s="15" t="str">
        <f>IFERROR(IF(I761&gt;0,#REF!*ActivityFactor+IF(WeightGoal="Maintain",0,IF(WeightGoal="Decrease",-500,IF(WeightGoal="Increase",500))),""),"")</f>
        <v/>
      </c>
      <c r="F762" s="15" t="str">
        <f>IFERROR(#REF!*(ActivityFactor),"")</f>
        <v/>
      </c>
      <c r="G762" s="14" t="str">
        <f>IFERROR(IF(WeightGoal="Increase",E762-F762,F762-E762),"")</f>
        <v/>
      </c>
      <c r="H762" s="14" t="str">
        <f>IFERROR(H761-G762,"")</f>
        <v/>
      </c>
      <c r="I762" s="13" t="str">
        <f>IFERROR(IF(Standard,H762/CalsPerPound,H762/CalsPerPound/2.2),"")</f>
        <v/>
      </c>
      <c r="J762" s="12" t="str">
        <f>IFERROR(WeightToLoseGain-I762,"")</f>
        <v/>
      </c>
      <c r="K762" s="11" t="str">
        <f>IFERROR(IF(B761&lt;&gt;"",J762/(WeightToLoseGain),""),"")</f>
        <v/>
      </c>
      <c r="L762" s="16" t="str">
        <f>IFERROR(IF($D762&lt;&gt;"",L761-(G761/CalsPerPound),""),"")</f>
        <v/>
      </c>
    </row>
    <row r="763" spans="2:12" ht="30" hidden="1" customHeight="1" x14ac:dyDescent="0.35">
      <c r="B763" s="18">
        <f>IFERROR(IF(I762&gt;0,B762+1,""),"")</f>
        <v>45481</v>
      </c>
      <c r="C763" s="17" t="str">
        <f>IFERROR(IF(D763&lt;&gt;"",IF(MOD(D763,7)=1,(D762/7)+1,""),""),"")</f>
        <v/>
      </c>
      <c r="D763" s="17" t="str">
        <f>IFERROR(IF(I762&gt;0,D762+1,""),"")</f>
        <v/>
      </c>
      <c r="E763" s="15" t="str">
        <f>IFERROR(IF(I762&gt;0,#REF!*ActivityFactor+IF(WeightGoal="Maintain",0,IF(WeightGoal="Decrease",-500,IF(WeightGoal="Increase",500))),""),"")</f>
        <v/>
      </c>
      <c r="F763" s="15" t="str">
        <f>IFERROR(#REF!*(ActivityFactor),"")</f>
        <v/>
      </c>
      <c r="G763" s="14" t="str">
        <f>IFERROR(IF(WeightGoal="Increase",E763-F763,F763-E763),"")</f>
        <v/>
      </c>
      <c r="H763" s="14" t="str">
        <f>IFERROR(H762-G763,"")</f>
        <v/>
      </c>
      <c r="I763" s="13" t="str">
        <f>IFERROR(IF(Standard,H763/CalsPerPound,H763/CalsPerPound/2.2),"")</f>
        <v/>
      </c>
      <c r="J763" s="12" t="str">
        <f>IFERROR(WeightToLoseGain-I763,"")</f>
        <v/>
      </c>
      <c r="K763" s="11" t="str">
        <f>IFERROR(IF(B762&lt;&gt;"",J763/(WeightToLoseGain),""),"")</f>
        <v/>
      </c>
      <c r="L763" s="16" t="str">
        <f>IFERROR(IF($D763&lt;&gt;"",L762-(G762/CalsPerPound),""),"")</f>
        <v/>
      </c>
    </row>
    <row r="764" spans="2:12" ht="30" hidden="1" customHeight="1" x14ac:dyDescent="0.35">
      <c r="B764" s="18">
        <f>IFERROR(IF(I763&gt;0,B763+1,""),"")</f>
        <v>45482</v>
      </c>
      <c r="C764" s="17" t="str">
        <f>IFERROR(IF(D764&lt;&gt;"",IF(MOD(D764,7)=1,(D763/7)+1,""),""),"")</f>
        <v/>
      </c>
      <c r="D764" s="17" t="str">
        <f>IFERROR(IF(I763&gt;0,D763+1,""),"")</f>
        <v/>
      </c>
      <c r="E764" s="15" t="str">
        <f>IFERROR(IF(I763&gt;0,#REF!*ActivityFactor+IF(WeightGoal="Maintain",0,IF(WeightGoal="Decrease",-500,IF(WeightGoal="Increase",500))),""),"")</f>
        <v/>
      </c>
      <c r="F764" s="15" t="str">
        <f>IFERROR(#REF!*(ActivityFactor),"")</f>
        <v/>
      </c>
      <c r="G764" s="14" t="str">
        <f>IFERROR(IF(WeightGoal="Increase",E764-F764,F764-E764),"")</f>
        <v/>
      </c>
      <c r="H764" s="14" t="str">
        <f>IFERROR(H763-G764,"")</f>
        <v/>
      </c>
      <c r="I764" s="13" t="str">
        <f>IFERROR(IF(Standard,H764/CalsPerPound,H764/CalsPerPound/2.2),"")</f>
        <v/>
      </c>
      <c r="J764" s="12" t="str">
        <f>IFERROR(WeightToLoseGain-I764,"")</f>
        <v/>
      </c>
      <c r="K764" s="11" t="str">
        <f>IFERROR(IF(B763&lt;&gt;"",J764/(WeightToLoseGain),""),"")</f>
        <v/>
      </c>
      <c r="L764" s="16" t="str">
        <f>IFERROR(IF($D764&lt;&gt;"",L763-(G763/CalsPerPound),""),"")</f>
        <v/>
      </c>
    </row>
    <row r="765" spans="2:12" ht="30" hidden="1" customHeight="1" x14ac:dyDescent="0.35">
      <c r="B765" s="18">
        <f>IFERROR(IF(I764&gt;0,B764+1,""),"")</f>
        <v>45483</v>
      </c>
      <c r="C765" s="17" t="str">
        <f>IFERROR(IF(D765&lt;&gt;"",IF(MOD(D765,7)=1,(D764/7)+1,""),""),"")</f>
        <v/>
      </c>
      <c r="D765" s="17" t="str">
        <f>IFERROR(IF(I764&gt;0,D764+1,""),"")</f>
        <v/>
      </c>
      <c r="E765" s="15" t="str">
        <f>IFERROR(IF(I764&gt;0,#REF!*ActivityFactor+IF(WeightGoal="Maintain",0,IF(WeightGoal="Decrease",-500,IF(WeightGoal="Increase",500))),""),"")</f>
        <v/>
      </c>
      <c r="F765" s="15" t="str">
        <f>IFERROR(#REF!*(ActivityFactor),"")</f>
        <v/>
      </c>
      <c r="G765" s="14" t="str">
        <f>IFERROR(IF(WeightGoal="Increase",E765-F765,F765-E765),"")</f>
        <v/>
      </c>
      <c r="H765" s="14" t="str">
        <f>IFERROR(H764-G765,"")</f>
        <v/>
      </c>
      <c r="I765" s="13" t="str">
        <f>IFERROR(IF(Standard,H765/CalsPerPound,H765/CalsPerPound/2.2),"")</f>
        <v/>
      </c>
      <c r="J765" s="12" t="str">
        <f>IFERROR(WeightToLoseGain-I765,"")</f>
        <v/>
      </c>
      <c r="K765" s="11" t="str">
        <f>IFERROR(IF(B764&lt;&gt;"",J765/(WeightToLoseGain),""),"")</f>
        <v/>
      </c>
      <c r="L765" s="16" t="str">
        <f>IFERROR(IF($D765&lt;&gt;"",L764-(G764/CalsPerPound),""),"")</f>
        <v/>
      </c>
    </row>
    <row r="766" spans="2:12" ht="30" hidden="1" customHeight="1" x14ac:dyDescent="0.35">
      <c r="B766" s="18">
        <f>IFERROR(IF(I765&gt;0,B765+1,""),"")</f>
        <v>45484</v>
      </c>
      <c r="C766" s="17" t="str">
        <f>IFERROR(IF(D766&lt;&gt;"",IF(MOD(D766,7)=1,(D765/7)+1,""),""),"")</f>
        <v/>
      </c>
      <c r="D766" s="17" t="str">
        <f>IFERROR(IF(I765&gt;0,D765+1,""),"")</f>
        <v/>
      </c>
      <c r="E766" s="15" t="str">
        <f>IFERROR(IF(I765&gt;0,#REF!*ActivityFactor+IF(WeightGoal="Maintain",0,IF(WeightGoal="Decrease",-500,IF(WeightGoal="Increase",500))),""),"")</f>
        <v/>
      </c>
      <c r="F766" s="15" t="str">
        <f>IFERROR(#REF!*(ActivityFactor),"")</f>
        <v/>
      </c>
      <c r="G766" s="14" t="str">
        <f>IFERROR(IF(WeightGoal="Increase",E766-F766,F766-E766),"")</f>
        <v/>
      </c>
      <c r="H766" s="14" t="str">
        <f>IFERROR(H765-G766,"")</f>
        <v/>
      </c>
      <c r="I766" s="13" t="str">
        <f>IFERROR(IF(Standard,H766/CalsPerPound,H766/CalsPerPound/2.2),"")</f>
        <v/>
      </c>
      <c r="J766" s="12" t="str">
        <f>IFERROR(WeightToLoseGain-I766,"")</f>
        <v/>
      </c>
      <c r="K766" s="11" t="str">
        <f>IFERROR(IF(B765&lt;&gt;"",J766/(WeightToLoseGain),""),"")</f>
        <v/>
      </c>
      <c r="L766" s="16" t="str">
        <f>IFERROR(IF($D766&lt;&gt;"",L765-(G765/CalsPerPound),""),"")</f>
        <v/>
      </c>
    </row>
    <row r="767" spans="2:12" ht="30" hidden="1" customHeight="1" x14ac:dyDescent="0.35">
      <c r="B767" s="18">
        <f>IFERROR(IF(I766&gt;0,B766+1,""),"")</f>
        <v>45485</v>
      </c>
      <c r="C767" s="17" t="str">
        <f>IFERROR(IF(D767&lt;&gt;"",IF(MOD(D767,7)=1,(D766/7)+1,""),""),"")</f>
        <v/>
      </c>
      <c r="D767" s="17" t="str">
        <f>IFERROR(IF(I766&gt;0,D766+1,""),"")</f>
        <v/>
      </c>
      <c r="E767" s="15" t="str">
        <f>IFERROR(IF(I766&gt;0,#REF!*ActivityFactor+IF(WeightGoal="Maintain",0,IF(WeightGoal="Decrease",-500,IF(WeightGoal="Increase",500))),""),"")</f>
        <v/>
      </c>
      <c r="F767" s="15" t="str">
        <f>IFERROR(#REF!*(ActivityFactor),"")</f>
        <v/>
      </c>
      <c r="G767" s="14" t="str">
        <f>IFERROR(IF(WeightGoal="Increase",E767-F767,F767-E767),"")</f>
        <v/>
      </c>
      <c r="H767" s="14" t="str">
        <f>IFERROR(H766-G767,"")</f>
        <v/>
      </c>
      <c r="I767" s="13" t="str">
        <f>IFERROR(IF(Standard,H767/CalsPerPound,H767/CalsPerPound/2.2),"")</f>
        <v/>
      </c>
      <c r="J767" s="12" t="str">
        <f>IFERROR(WeightToLoseGain-I767,"")</f>
        <v/>
      </c>
      <c r="K767" s="11" t="str">
        <f>IFERROR(IF(B766&lt;&gt;"",J767/(WeightToLoseGain),""),"")</f>
        <v/>
      </c>
      <c r="L767" s="16" t="str">
        <f>IFERROR(IF($D767&lt;&gt;"",L766-(G766/CalsPerPound),""),"")</f>
        <v/>
      </c>
    </row>
    <row r="768" spans="2:12" ht="30" hidden="1" customHeight="1" x14ac:dyDescent="0.35">
      <c r="B768" s="18">
        <f>IFERROR(IF(I767&gt;0,B767+1,""),"")</f>
        <v>45486</v>
      </c>
      <c r="C768" s="17" t="str">
        <f>IFERROR(IF(D768&lt;&gt;"",IF(MOD(D768,7)=1,(D767/7)+1,""),""),"")</f>
        <v/>
      </c>
      <c r="D768" s="17" t="str">
        <f>IFERROR(IF(I767&gt;0,D767+1,""),"")</f>
        <v/>
      </c>
      <c r="E768" s="15" t="str">
        <f>IFERROR(IF(I767&gt;0,#REF!*ActivityFactor+IF(WeightGoal="Maintain",0,IF(WeightGoal="Decrease",-500,IF(WeightGoal="Increase",500))),""),"")</f>
        <v/>
      </c>
      <c r="F768" s="15" t="str">
        <f>IFERROR(#REF!*(ActivityFactor),"")</f>
        <v/>
      </c>
      <c r="G768" s="14" t="str">
        <f>IFERROR(IF(WeightGoal="Increase",E768-F768,F768-E768),"")</f>
        <v/>
      </c>
      <c r="H768" s="14" t="str">
        <f>IFERROR(H767-G768,"")</f>
        <v/>
      </c>
      <c r="I768" s="13" t="str">
        <f>IFERROR(IF(Standard,H768/CalsPerPound,H768/CalsPerPound/2.2),"")</f>
        <v/>
      </c>
      <c r="J768" s="12" t="str">
        <f>IFERROR(WeightToLoseGain-I768,"")</f>
        <v/>
      </c>
      <c r="K768" s="11" t="str">
        <f>IFERROR(IF(B767&lt;&gt;"",J768/(WeightToLoseGain),""),"")</f>
        <v/>
      </c>
      <c r="L768" s="16" t="str">
        <f>IFERROR(IF($D768&lt;&gt;"",L767-(G767/CalsPerPound),""),"")</f>
        <v/>
      </c>
    </row>
    <row r="769" spans="2:12" ht="30" hidden="1" customHeight="1" x14ac:dyDescent="0.35">
      <c r="B769" s="18">
        <f>IFERROR(IF(I768&gt;0,B768+1,""),"")</f>
        <v>45487</v>
      </c>
      <c r="C769" s="17" t="str">
        <f>IFERROR(IF(D769&lt;&gt;"",IF(MOD(D769,7)=1,(D768/7)+1,""),""),"")</f>
        <v/>
      </c>
      <c r="D769" s="17" t="str">
        <f>IFERROR(IF(I768&gt;0,D768+1,""),"")</f>
        <v/>
      </c>
      <c r="E769" s="15" t="str">
        <f>IFERROR(IF(I768&gt;0,#REF!*ActivityFactor+IF(WeightGoal="Maintain",0,IF(WeightGoal="Decrease",-500,IF(WeightGoal="Increase",500))),""),"")</f>
        <v/>
      </c>
      <c r="F769" s="15" t="str">
        <f>IFERROR(#REF!*(ActivityFactor),"")</f>
        <v/>
      </c>
      <c r="G769" s="14" t="str">
        <f>IFERROR(IF(WeightGoal="Increase",E769-F769,F769-E769),"")</f>
        <v/>
      </c>
      <c r="H769" s="14" t="str">
        <f>IFERROR(H768-G769,"")</f>
        <v/>
      </c>
      <c r="I769" s="13" t="str">
        <f>IFERROR(IF(Standard,H769/CalsPerPound,H769/CalsPerPound/2.2),"")</f>
        <v/>
      </c>
      <c r="J769" s="12" t="str">
        <f>IFERROR(WeightToLoseGain-I769,"")</f>
        <v/>
      </c>
      <c r="K769" s="11" t="str">
        <f>IFERROR(IF(B768&lt;&gt;"",J769/(WeightToLoseGain),""),"")</f>
        <v/>
      </c>
      <c r="L769" s="16" t="str">
        <f>IFERROR(IF($D769&lt;&gt;"",L768-(G768/CalsPerPound),""),"")</f>
        <v/>
      </c>
    </row>
    <row r="770" spans="2:12" ht="30" hidden="1" customHeight="1" x14ac:dyDescent="0.35">
      <c r="B770" s="18">
        <f>IFERROR(IF(I769&gt;0,B769+1,""),"")</f>
        <v>45488</v>
      </c>
      <c r="C770" s="17" t="str">
        <f>IFERROR(IF(D770&lt;&gt;"",IF(MOD(D770,7)=1,(D769/7)+1,""),""),"")</f>
        <v/>
      </c>
      <c r="D770" s="17" t="str">
        <f>IFERROR(IF(I769&gt;0,D769+1,""),"")</f>
        <v/>
      </c>
      <c r="E770" s="15" t="str">
        <f>IFERROR(IF(I769&gt;0,#REF!*ActivityFactor+IF(WeightGoal="Maintain",0,IF(WeightGoal="Decrease",-500,IF(WeightGoal="Increase",500))),""),"")</f>
        <v/>
      </c>
      <c r="F770" s="15" t="str">
        <f>IFERROR(#REF!*(ActivityFactor),"")</f>
        <v/>
      </c>
      <c r="G770" s="14" t="str">
        <f>IFERROR(IF(WeightGoal="Increase",E770-F770,F770-E770),"")</f>
        <v/>
      </c>
      <c r="H770" s="14" t="str">
        <f>IFERROR(H769-G770,"")</f>
        <v/>
      </c>
      <c r="I770" s="13" t="str">
        <f>IFERROR(IF(Standard,H770/CalsPerPound,H770/CalsPerPound/2.2),"")</f>
        <v/>
      </c>
      <c r="J770" s="12" t="str">
        <f>IFERROR(WeightToLoseGain-I770,"")</f>
        <v/>
      </c>
      <c r="K770" s="11" t="str">
        <f>IFERROR(IF(B769&lt;&gt;"",J770/(WeightToLoseGain),""),"")</f>
        <v/>
      </c>
      <c r="L770" s="16" t="str">
        <f>IFERROR(IF($D770&lt;&gt;"",L769-(G769/CalsPerPound),""),"")</f>
        <v/>
      </c>
    </row>
    <row r="771" spans="2:12" ht="30" hidden="1" customHeight="1" x14ac:dyDescent="0.35">
      <c r="B771" s="18">
        <f>IFERROR(IF(I770&gt;0,B770+1,""),"")</f>
        <v>45489</v>
      </c>
      <c r="C771" s="17" t="str">
        <f>IFERROR(IF(D771&lt;&gt;"",IF(MOD(D771,7)=1,(D770/7)+1,""),""),"")</f>
        <v/>
      </c>
      <c r="D771" s="17" t="str">
        <f>IFERROR(IF(I770&gt;0,D770+1,""),"")</f>
        <v/>
      </c>
      <c r="E771" s="15" t="str">
        <f>IFERROR(IF(I770&gt;0,#REF!*ActivityFactor+IF(WeightGoal="Maintain",0,IF(WeightGoal="Decrease",-500,IF(WeightGoal="Increase",500))),""),"")</f>
        <v/>
      </c>
      <c r="F771" s="15" t="str">
        <f>IFERROR(#REF!*(ActivityFactor),"")</f>
        <v/>
      </c>
      <c r="G771" s="14" t="str">
        <f>IFERROR(IF(WeightGoal="Increase",E771-F771,F771-E771),"")</f>
        <v/>
      </c>
      <c r="H771" s="14" t="str">
        <f>IFERROR(H770-G771,"")</f>
        <v/>
      </c>
      <c r="I771" s="13" t="str">
        <f>IFERROR(IF(Standard,H771/CalsPerPound,H771/CalsPerPound/2.2),"")</f>
        <v/>
      </c>
      <c r="J771" s="12" t="str">
        <f>IFERROR(WeightToLoseGain-I771,"")</f>
        <v/>
      </c>
      <c r="K771" s="11" t="str">
        <f>IFERROR(IF(B770&lt;&gt;"",J771/(WeightToLoseGain),""),"")</f>
        <v/>
      </c>
      <c r="L771" s="16" t="str">
        <f>IFERROR(IF($D771&lt;&gt;"",L770-(G770/CalsPerPound),""),"")</f>
        <v/>
      </c>
    </row>
    <row r="772" spans="2:12" ht="30" hidden="1" customHeight="1" x14ac:dyDescent="0.35">
      <c r="B772" s="18">
        <f>IFERROR(IF(I771&gt;0,B771+1,""),"")</f>
        <v>45490</v>
      </c>
      <c r="C772" s="17" t="str">
        <f>IFERROR(IF(D772&lt;&gt;"",IF(MOD(D772,7)=1,(D771/7)+1,""),""),"")</f>
        <v/>
      </c>
      <c r="D772" s="17" t="str">
        <f>IFERROR(IF(I771&gt;0,D771+1,""),"")</f>
        <v/>
      </c>
      <c r="E772" s="15" t="str">
        <f>IFERROR(IF(I771&gt;0,#REF!*ActivityFactor+IF(WeightGoal="Maintain",0,IF(WeightGoal="Decrease",-500,IF(WeightGoal="Increase",500))),""),"")</f>
        <v/>
      </c>
      <c r="F772" s="15" t="str">
        <f>IFERROR(#REF!*(ActivityFactor),"")</f>
        <v/>
      </c>
      <c r="G772" s="14" t="str">
        <f>IFERROR(IF(WeightGoal="Increase",E772-F772,F772-E772),"")</f>
        <v/>
      </c>
      <c r="H772" s="14" t="str">
        <f>IFERROR(H771-G772,"")</f>
        <v/>
      </c>
      <c r="I772" s="13" t="str">
        <f>IFERROR(IF(Standard,H772/CalsPerPound,H772/CalsPerPound/2.2),"")</f>
        <v/>
      </c>
      <c r="J772" s="12" t="str">
        <f>IFERROR(WeightToLoseGain-I772,"")</f>
        <v/>
      </c>
      <c r="K772" s="11" t="str">
        <f>IFERROR(IF(B771&lt;&gt;"",J772/(WeightToLoseGain),""),"")</f>
        <v/>
      </c>
      <c r="L772" s="16" t="str">
        <f>IFERROR(IF($D772&lt;&gt;"",L771-(G771/CalsPerPound),""),"")</f>
        <v/>
      </c>
    </row>
    <row r="773" spans="2:12" ht="30" hidden="1" customHeight="1" x14ac:dyDescent="0.35">
      <c r="B773" s="18">
        <f>IFERROR(IF(I772&gt;0,B772+1,""),"")</f>
        <v>45491</v>
      </c>
      <c r="C773" s="17" t="str">
        <f>IFERROR(IF(D773&lt;&gt;"",IF(MOD(D773,7)=1,(D772/7)+1,""),""),"")</f>
        <v/>
      </c>
      <c r="D773" s="17" t="str">
        <f>IFERROR(IF(I772&gt;0,D772+1,""),"")</f>
        <v/>
      </c>
      <c r="E773" s="15" t="str">
        <f>IFERROR(IF(I772&gt;0,#REF!*ActivityFactor+IF(WeightGoal="Maintain",0,IF(WeightGoal="Decrease",-500,IF(WeightGoal="Increase",500))),""),"")</f>
        <v/>
      </c>
      <c r="F773" s="15" t="str">
        <f>IFERROR(#REF!*(ActivityFactor),"")</f>
        <v/>
      </c>
      <c r="G773" s="14" t="str">
        <f>IFERROR(IF(WeightGoal="Increase",E773-F773,F773-E773),"")</f>
        <v/>
      </c>
      <c r="H773" s="14" t="str">
        <f>IFERROR(H772-G773,"")</f>
        <v/>
      </c>
      <c r="I773" s="13" t="str">
        <f>IFERROR(IF(Standard,H773/CalsPerPound,H773/CalsPerPound/2.2),"")</f>
        <v/>
      </c>
      <c r="J773" s="12" t="str">
        <f>IFERROR(WeightToLoseGain-I773,"")</f>
        <v/>
      </c>
      <c r="K773" s="11" t="str">
        <f>IFERROR(IF(B772&lt;&gt;"",J773/(WeightToLoseGain),""),"")</f>
        <v/>
      </c>
      <c r="L773" s="16" t="str">
        <f>IFERROR(IF($D773&lt;&gt;"",L772-(G772/CalsPerPound),""),"")</f>
        <v/>
      </c>
    </row>
    <row r="774" spans="2:12" ht="30" hidden="1" customHeight="1" x14ac:dyDescent="0.35">
      <c r="B774" s="18">
        <f>IFERROR(IF(I773&gt;0,B773+1,""),"")</f>
        <v>45492</v>
      </c>
      <c r="C774" s="17" t="str">
        <f>IFERROR(IF(D774&lt;&gt;"",IF(MOD(D774,7)=1,(D773/7)+1,""),""),"")</f>
        <v/>
      </c>
      <c r="D774" s="17" t="str">
        <f>IFERROR(IF(I773&gt;0,D773+1,""),"")</f>
        <v/>
      </c>
      <c r="E774" s="15" t="str">
        <f>IFERROR(IF(I773&gt;0,#REF!*ActivityFactor+IF(WeightGoal="Maintain",0,IF(WeightGoal="Decrease",-500,IF(WeightGoal="Increase",500))),""),"")</f>
        <v/>
      </c>
      <c r="F774" s="15" t="str">
        <f>IFERROR(#REF!*(ActivityFactor),"")</f>
        <v/>
      </c>
      <c r="G774" s="14" t="str">
        <f>IFERROR(IF(WeightGoal="Increase",E774-F774,F774-E774),"")</f>
        <v/>
      </c>
      <c r="H774" s="14" t="str">
        <f>IFERROR(H773-G774,"")</f>
        <v/>
      </c>
      <c r="I774" s="13" t="str">
        <f>IFERROR(IF(Standard,H774/CalsPerPound,H774/CalsPerPound/2.2),"")</f>
        <v/>
      </c>
      <c r="J774" s="12" t="str">
        <f>IFERROR(WeightToLoseGain-I774,"")</f>
        <v/>
      </c>
      <c r="K774" s="11" t="str">
        <f>IFERROR(IF(B773&lt;&gt;"",J774/(WeightToLoseGain),""),"")</f>
        <v/>
      </c>
      <c r="L774" s="16" t="str">
        <f>IFERROR(IF($D774&lt;&gt;"",L773-(G773/CalsPerPound),""),"")</f>
        <v/>
      </c>
    </row>
    <row r="775" spans="2:12" ht="30" hidden="1" customHeight="1" x14ac:dyDescent="0.35">
      <c r="B775" s="18">
        <f>IFERROR(IF(I774&gt;0,B774+1,""),"")</f>
        <v>45493</v>
      </c>
      <c r="C775" s="17" t="str">
        <f>IFERROR(IF(D775&lt;&gt;"",IF(MOD(D775,7)=1,(D774/7)+1,""),""),"")</f>
        <v/>
      </c>
      <c r="D775" s="17" t="str">
        <f>IFERROR(IF(I774&gt;0,D774+1,""),"")</f>
        <v/>
      </c>
      <c r="E775" s="15" t="str">
        <f>IFERROR(IF(I774&gt;0,#REF!*ActivityFactor+IF(WeightGoal="Maintain",0,IF(WeightGoal="Decrease",-500,IF(WeightGoal="Increase",500))),""),"")</f>
        <v/>
      </c>
      <c r="F775" s="15" t="str">
        <f>IFERROR(#REF!*(ActivityFactor),"")</f>
        <v/>
      </c>
      <c r="G775" s="14" t="str">
        <f>IFERROR(IF(WeightGoal="Increase",E775-F775,F775-E775),"")</f>
        <v/>
      </c>
      <c r="H775" s="14" t="str">
        <f>IFERROR(H774-G775,"")</f>
        <v/>
      </c>
      <c r="I775" s="13" t="str">
        <f>IFERROR(IF(Standard,H775/CalsPerPound,H775/CalsPerPound/2.2),"")</f>
        <v/>
      </c>
      <c r="J775" s="12" t="str">
        <f>IFERROR(WeightToLoseGain-I775,"")</f>
        <v/>
      </c>
      <c r="K775" s="11" t="str">
        <f>IFERROR(IF(B774&lt;&gt;"",J775/(WeightToLoseGain),""),"")</f>
        <v/>
      </c>
      <c r="L775" s="16" t="str">
        <f>IFERROR(IF($D775&lt;&gt;"",L774-(G774/CalsPerPound),""),"")</f>
        <v/>
      </c>
    </row>
    <row r="776" spans="2:12" ht="30" hidden="1" customHeight="1" x14ac:dyDescent="0.35">
      <c r="B776" s="18">
        <f>IFERROR(IF(I775&gt;0,B775+1,""),"")</f>
        <v>45494</v>
      </c>
      <c r="C776" s="17" t="str">
        <f>IFERROR(IF(D776&lt;&gt;"",IF(MOD(D776,7)=1,(D775/7)+1,""),""),"")</f>
        <v/>
      </c>
      <c r="D776" s="17" t="str">
        <f>IFERROR(IF(I775&gt;0,D775+1,""),"")</f>
        <v/>
      </c>
      <c r="E776" s="15" t="str">
        <f>IFERROR(IF(I775&gt;0,#REF!*ActivityFactor+IF(WeightGoal="Maintain",0,IF(WeightGoal="Decrease",-500,IF(WeightGoal="Increase",500))),""),"")</f>
        <v/>
      </c>
      <c r="F776" s="15" t="str">
        <f>IFERROR(#REF!*(ActivityFactor),"")</f>
        <v/>
      </c>
      <c r="G776" s="14" t="str">
        <f>IFERROR(IF(WeightGoal="Increase",E776-F776,F776-E776),"")</f>
        <v/>
      </c>
      <c r="H776" s="14" t="str">
        <f>IFERROR(H775-G776,"")</f>
        <v/>
      </c>
      <c r="I776" s="13" t="str">
        <f>IFERROR(IF(Standard,H776/CalsPerPound,H776/CalsPerPound/2.2),"")</f>
        <v/>
      </c>
      <c r="J776" s="12" t="str">
        <f>IFERROR(WeightToLoseGain-I776,"")</f>
        <v/>
      </c>
      <c r="K776" s="11" t="str">
        <f>IFERROR(IF(B775&lt;&gt;"",J776/(WeightToLoseGain),""),"")</f>
        <v/>
      </c>
      <c r="L776" s="16" t="str">
        <f>IFERROR(IF($D776&lt;&gt;"",L775-(G775/CalsPerPound),""),"")</f>
        <v/>
      </c>
    </row>
    <row r="777" spans="2:12" ht="30" hidden="1" customHeight="1" x14ac:dyDescent="0.35">
      <c r="B777" s="18">
        <f>IFERROR(IF(I776&gt;0,B776+1,""),"")</f>
        <v>45495</v>
      </c>
      <c r="C777" s="17" t="str">
        <f>IFERROR(IF(D777&lt;&gt;"",IF(MOD(D777,7)=1,(D776/7)+1,""),""),"")</f>
        <v/>
      </c>
      <c r="D777" s="17" t="str">
        <f>IFERROR(IF(I776&gt;0,D776+1,""),"")</f>
        <v/>
      </c>
      <c r="E777" s="15" t="str">
        <f>IFERROR(IF(I776&gt;0,#REF!*ActivityFactor+IF(WeightGoal="Maintain",0,IF(WeightGoal="Decrease",-500,IF(WeightGoal="Increase",500))),""),"")</f>
        <v/>
      </c>
      <c r="F777" s="15" t="str">
        <f>IFERROR(#REF!*(ActivityFactor),"")</f>
        <v/>
      </c>
      <c r="G777" s="14" t="str">
        <f>IFERROR(IF(WeightGoal="Increase",E777-F777,F777-E777),"")</f>
        <v/>
      </c>
      <c r="H777" s="14" t="str">
        <f>IFERROR(H776-G777,"")</f>
        <v/>
      </c>
      <c r="I777" s="13" t="str">
        <f>IFERROR(IF(Standard,H777/CalsPerPound,H777/CalsPerPound/2.2),"")</f>
        <v/>
      </c>
      <c r="J777" s="12" t="str">
        <f>IFERROR(WeightToLoseGain-I777,"")</f>
        <v/>
      </c>
      <c r="K777" s="11" t="str">
        <f>IFERROR(IF(B776&lt;&gt;"",J777/(WeightToLoseGain),""),"")</f>
        <v/>
      </c>
      <c r="L777" s="16" t="str">
        <f>IFERROR(IF($D777&lt;&gt;"",L776-(G776/CalsPerPound),""),"")</f>
        <v/>
      </c>
    </row>
    <row r="778" spans="2:12" ht="30" hidden="1" customHeight="1" x14ac:dyDescent="0.35">
      <c r="B778" s="18">
        <f>IFERROR(IF(I777&gt;0,B777+1,""),"")</f>
        <v>45496</v>
      </c>
      <c r="C778" s="17" t="str">
        <f>IFERROR(IF(D778&lt;&gt;"",IF(MOD(D778,7)=1,(D777/7)+1,""),""),"")</f>
        <v/>
      </c>
      <c r="D778" s="17" t="str">
        <f>IFERROR(IF(I777&gt;0,D777+1,""),"")</f>
        <v/>
      </c>
      <c r="E778" s="15" t="str">
        <f>IFERROR(IF(I777&gt;0,#REF!*ActivityFactor+IF(WeightGoal="Maintain",0,IF(WeightGoal="Decrease",-500,IF(WeightGoal="Increase",500))),""),"")</f>
        <v/>
      </c>
      <c r="F778" s="15" t="str">
        <f>IFERROR(#REF!*(ActivityFactor),"")</f>
        <v/>
      </c>
      <c r="G778" s="14" t="str">
        <f>IFERROR(IF(WeightGoal="Increase",E778-F778,F778-E778),"")</f>
        <v/>
      </c>
      <c r="H778" s="14" t="str">
        <f>IFERROR(H777-G778,"")</f>
        <v/>
      </c>
      <c r="I778" s="13" t="str">
        <f>IFERROR(IF(Standard,H778/CalsPerPound,H778/CalsPerPound/2.2),"")</f>
        <v/>
      </c>
      <c r="J778" s="12" t="str">
        <f>IFERROR(WeightToLoseGain-I778,"")</f>
        <v/>
      </c>
      <c r="K778" s="11" t="str">
        <f>IFERROR(IF(B777&lt;&gt;"",J778/(WeightToLoseGain),""),"")</f>
        <v/>
      </c>
      <c r="L778" s="16" t="str">
        <f>IFERROR(IF($D778&lt;&gt;"",L777-(G777/CalsPerPound),""),"")</f>
        <v/>
      </c>
    </row>
    <row r="779" spans="2:12" ht="30" hidden="1" customHeight="1" x14ac:dyDescent="0.35">
      <c r="B779" s="18">
        <f>IFERROR(IF(I778&gt;0,B778+1,""),"")</f>
        <v>45497</v>
      </c>
      <c r="C779" s="17" t="str">
        <f>IFERROR(IF(D779&lt;&gt;"",IF(MOD(D779,7)=1,(D778/7)+1,""),""),"")</f>
        <v/>
      </c>
      <c r="D779" s="17" t="str">
        <f>IFERROR(IF(I778&gt;0,D778+1,""),"")</f>
        <v/>
      </c>
      <c r="E779" s="15" t="str">
        <f>IFERROR(IF(I778&gt;0,#REF!*ActivityFactor+IF(WeightGoal="Maintain",0,IF(WeightGoal="Decrease",-500,IF(WeightGoal="Increase",500))),""),"")</f>
        <v/>
      </c>
      <c r="F779" s="15" t="str">
        <f>IFERROR(#REF!*(ActivityFactor),"")</f>
        <v/>
      </c>
      <c r="G779" s="14" t="str">
        <f>IFERROR(IF(WeightGoal="Increase",E779-F779,F779-E779),"")</f>
        <v/>
      </c>
      <c r="H779" s="14" t="str">
        <f>IFERROR(H778-G779,"")</f>
        <v/>
      </c>
      <c r="I779" s="13" t="str">
        <f>IFERROR(IF(Standard,H779/CalsPerPound,H779/CalsPerPound/2.2),"")</f>
        <v/>
      </c>
      <c r="J779" s="12" t="str">
        <f>IFERROR(WeightToLoseGain-I779,"")</f>
        <v/>
      </c>
      <c r="K779" s="11" t="str">
        <f>IFERROR(IF(B778&lt;&gt;"",J779/(WeightToLoseGain),""),"")</f>
        <v/>
      </c>
      <c r="L779" s="16" t="str">
        <f>IFERROR(IF($D779&lt;&gt;"",L778-(G778/CalsPerPound),""),"")</f>
        <v/>
      </c>
    </row>
    <row r="780" spans="2:12" ht="30" hidden="1" customHeight="1" x14ac:dyDescent="0.35">
      <c r="B780" s="18">
        <f>IFERROR(IF(I779&gt;0,B779+1,""),"")</f>
        <v>45498</v>
      </c>
      <c r="C780" s="17" t="str">
        <f>IFERROR(IF(D780&lt;&gt;"",IF(MOD(D780,7)=1,(D779/7)+1,""),""),"")</f>
        <v/>
      </c>
      <c r="D780" s="17" t="str">
        <f>IFERROR(IF(I779&gt;0,D779+1,""),"")</f>
        <v/>
      </c>
      <c r="E780" s="15" t="str">
        <f>IFERROR(IF(I779&gt;0,#REF!*ActivityFactor+IF(WeightGoal="Maintain",0,IF(WeightGoal="Decrease",-500,IF(WeightGoal="Increase",500))),""),"")</f>
        <v/>
      </c>
      <c r="F780" s="15" t="str">
        <f>IFERROR(#REF!*(ActivityFactor),"")</f>
        <v/>
      </c>
      <c r="G780" s="14" t="str">
        <f>IFERROR(IF(WeightGoal="Increase",E780-F780,F780-E780),"")</f>
        <v/>
      </c>
      <c r="H780" s="14" t="str">
        <f>IFERROR(H779-G780,"")</f>
        <v/>
      </c>
      <c r="I780" s="13" t="str">
        <f>IFERROR(IF(Standard,H780/CalsPerPound,H780/CalsPerPound/2.2),"")</f>
        <v/>
      </c>
      <c r="J780" s="12" t="str">
        <f>IFERROR(WeightToLoseGain-I780,"")</f>
        <v/>
      </c>
      <c r="K780" s="11" t="str">
        <f>IFERROR(IF(B779&lt;&gt;"",J780/(WeightToLoseGain),""),"")</f>
        <v/>
      </c>
      <c r="L780" s="16" t="str">
        <f>IFERROR(IF($D780&lt;&gt;"",L779-(G779/CalsPerPound),""),"")</f>
        <v/>
      </c>
    </row>
    <row r="781" spans="2:12" ht="30" hidden="1" customHeight="1" x14ac:dyDescent="0.35">
      <c r="B781" s="18">
        <f>IFERROR(IF(I780&gt;0,B780+1,""),"")</f>
        <v>45499</v>
      </c>
      <c r="C781" s="17" t="str">
        <f>IFERROR(IF(D781&lt;&gt;"",IF(MOD(D781,7)=1,(D780/7)+1,""),""),"")</f>
        <v/>
      </c>
      <c r="D781" s="17" t="str">
        <f>IFERROR(IF(I780&gt;0,D780+1,""),"")</f>
        <v/>
      </c>
      <c r="E781" s="15" t="str">
        <f>IFERROR(IF(I780&gt;0,#REF!*ActivityFactor+IF(WeightGoal="Maintain",0,IF(WeightGoal="Decrease",-500,IF(WeightGoal="Increase",500))),""),"")</f>
        <v/>
      </c>
      <c r="F781" s="15" t="str">
        <f>IFERROR(#REF!*(ActivityFactor),"")</f>
        <v/>
      </c>
      <c r="G781" s="14" t="str">
        <f>IFERROR(IF(WeightGoal="Increase",E781-F781,F781-E781),"")</f>
        <v/>
      </c>
      <c r="H781" s="14" t="str">
        <f>IFERROR(H780-G781,"")</f>
        <v/>
      </c>
      <c r="I781" s="13" t="str">
        <f>IFERROR(IF(Standard,H781/CalsPerPound,H781/CalsPerPound/2.2),"")</f>
        <v/>
      </c>
      <c r="J781" s="12" t="str">
        <f>IFERROR(WeightToLoseGain-I781,"")</f>
        <v/>
      </c>
      <c r="K781" s="11" t="str">
        <f>IFERROR(IF(B780&lt;&gt;"",J781/(WeightToLoseGain),""),"")</f>
        <v/>
      </c>
      <c r="L781" s="16" t="str">
        <f>IFERROR(IF($D781&lt;&gt;"",L780-(G780/CalsPerPound),""),"")</f>
        <v/>
      </c>
    </row>
    <row r="782" spans="2:12" ht="30" hidden="1" customHeight="1" x14ac:dyDescent="0.35">
      <c r="B782" s="18">
        <f>IFERROR(IF(I781&gt;0,B781+1,""),"")</f>
        <v>45500</v>
      </c>
      <c r="C782" s="17" t="str">
        <f>IFERROR(IF(D782&lt;&gt;"",IF(MOD(D782,7)=1,(D781/7)+1,""),""),"")</f>
        <v/>
      </c>
      <c r="D782" s="17" t="str">
        <f>IFERROR(IF(I781&gt;0,D781+1,""),"")</f>
        <v/>
      </c>
      <c r="E782" s="15" t="str">
        <f>IFERROR(IF(I781&gt;0,#REF!*ActivityFactor+IF(WeightGoal="Maintain",0,IF(WeightGoal="Decrease",-500,IF(WeightGoal="Increase",500))),""),"")</f>
        <v/>
      </c>
      <c r="F782" s="15" t="str">
        <f>IFERROR(#REF!*(ActivityFactor),"")</f>
        <v/>
      </c>
      <c r="G782" s="14" t="str">
        <f>IFERROR(IF(WeightGoal="Increase",E782-F782,F782-E782),"")</f>
        <v/>
      </c>
      <c r="H782" s="14" t="str">
        <f>IFERROR(H781-G782,"")</f>
        <v/>
      </c>
      <c r="I782" s="13" t="str">
        <f>IFERROR(IF(Standard,H782/CalsPerPound,H782/CalsPerPound/2.2),"")</f>
        <v/>
      </c>
      <c r="J782" s="12" t="str">
        <f>IFERROR(WeightToLoseGain-I782,"")</f>
        <v/>
      </c>
      <c r="K782" s="11" t="str">
        <f>IFERROR(IF(B781&lt;&gt;"",J782/(WeightToLoseGain),""),"")</f>
        <v/>
      </c>
      <c r="L782" s="16" t="str">
        <f>IFERROR(IF($D782&lt;&gt;"",L781-(G781/CalsPerPound),""),"")</f>
        <v/>
      </c>
    </row>
    <row r="783" spans="2:12" ht="30" hidden="1" customHeight="1" x14ac:dyDescent="0.35">
      <c r="B783" s="18">
        <f>IFERROR(IF(I782&gt;0,B782+1,""),"")</f>
        <v>45501</v>
      </c>
      <c r="C783" s="17" t="str">
        <f>IFERROR(IF(D783&lt;&gt;"",IF(MOD(D783,7)=1,(D782/7)+1,""),""),"")</f>
        <v/>
      </c>
      <c r="D783" s="17" t="str">
        <f>IFERROR(IF(I782&gt;0,D782+1,""),"")</f>
        <v/>
      </c>
      <c r="E783" s="15" t="str">
        <f>IFERROR(IF(I782&gt;0,#REF!*ActivityFactor+IF(WeightGoal="Maintain",0,IF(WeightGoal="Decrease",-500,IF(WeightGoal="Increase",500))),""),"")</f>
        <v/>
      </c>
      <c r="F783" s="15" t="str">
        <f>IFERROR(#REF!*(ActivityFactor),"")</f>
        <v/>
      </c>
      <c r="G783" s="14" t="str">
        <f>IFERROR(IF(WeightGoal="Increase",E783-F783,F783-E783),"")</f>
        <v/>
      </c>
      <c r="H783" s="14" t="str">
        <f>IFERROR(H782-G783,"")</f>
        <v/>
      </c>
      <c r="I783" s="13" t="str">
        <f>IFERROR(IF(Standard,H783/CalsPerPound,H783/CalsPerPound/2.2),"")</f>
        <v/>
      </c>
      <c r="J783" s="12" t="str">
        <f>IFERROR(WeightToLoseGain-I783,"")</f>
        <v/>
      </c>
      <c r="K783" s="11" t="str">
        <f>IFERROR(IF(B782&lt;&gt;"",J783/(WeightToLoseGain),""),"")</f>
        <v/>
      </c>
      <c r="L783" s="16" t="str">
        <f>IFERROR(IF($D783&lt;&gt;"",L782-(G782/CalsPerPound),""),"")</f>
        <v/>
      </c>
    </row>
    <row r="784" spans="2:12" ht="30" hidden="1" customHeight="1" x14ac:dyDescent="0.35">
      <c r="B784" s="18">
        <f>IFERROR(IF(I783&gt;0,B783+1,""),"")</f>
        <v>45502</v>
      </c>
      <c r="C784" s="17" t="str">
        <f>IFERROR(IF(D784&lt;&gt;"",IF(MOD(D784,7)=1,(D783/7)+1,""),""),"")</f>
        <v/>
      </c>
      <c r="D784" s="17" t="str">
        <f>IFERROR(IF(I783&gt;0,D783+1,""),"")</f>
        <v/>
      </c>
      <c r="E784" s="15" t="str">
        <f>IFERROR(IF(I783&gt;0,#REF!*ActivityFactor+IF(WeightGoal="Maintain",0,IF(WeightGoal="Decrease",-500,IF(WeightGoal="Increase",500))),""),"")</f>
        <v/>
      </c>
      <c r="F784" s="15" t="str">
        <f>IFERROR(#REF!*(ActivityFactor),"")</f>
        <v/>
      </c>
      <c r="G784" s="14" t="str">
        <f>IFERROR(IF(WeightGoal="Increase",E784-F784,F784-E784),"")</f>
        <v/>
      </c>
      <c r="H784" s="14" t="str">
        <f>IFERROR(H783-G784,"")</f>
        <v/>
      </c>
      <c r="I784" s="13" t="str">
        <f>IFERROR(IF(Standard,H784/CalsPerPound,H784/CalsPerPound/2.2),"")</f>
        <v/>
      </c>
      <c r="J784" s="12" t="str">
        <f>IFERROR(WeightToLoseGain-I784,"")</f>
        <v/>
      </c>
      <c r="K784" s="11" t="str">
        <f>IFERROR(IF(B783&lt;&gt;"",J784/(WeightToLoseGain),""),"")</f>
        <v/>
      </c>
      <c r="L784" s="16" t="str">
        <f>IFERROR(IF($D784&lt;&gt;"",L783-(G783/CalsPerPound),""),"")</f>
        <v/>
      </c>
    </row>
    <row r="785" spans="2:12" ht="30" hidden="1" customHeight="1" x14ac:dyDescent="0.35">
      <c r="B785" s="18">
        <f>IFERROR(IF(I784&gt;0,B784+1,""),"")</f>
        <v>45503</v>
      </c>
      <c r="C785" s="17" t="str">
        <f>IFERROR(IF(D785&lt;&gt;"",IF(MOD(D785,7)=1,(D784/7)+1,""),""),"")</f>
        <v/>
      </c>
      <c r="D785" s="17" t="str">
        <f>IFERROR(IF(I784&gt;0,D784+1,""),"")</f>
        <v/>
      </c>
      <c r="E785" s="15" t="str">
        <f>IFERROR(IF(I784&gt;0,#REF!*ActivityFactor+IF(WeightGoal="Maintain",0,IF(WeightGoal="Decrease",-500,IF(WeightGoal="Increase",500))),""),"")</f>
        <v/>
      </c>
      <c r="F785" s="15" t="str">
        <f>IFERROR(#REF!*(ActivityFactor),"")</f>
        <v/>
      </c>
      <c r="G785" s="14" t="str">
        <f>IFERROR(IF(WeightGoal="Increase",E785-F785,F785-E785),"")</f>
        <v/>
      </c>
      <c r="H785" s="14" t="str">
        <f>IFERROR(H784-G785,"")</f>
        <v/>
      </c>
      <c r="I785" s="13" t="str">
        <f>IFERROR(IF(Standard,H785/CalsPerPound,H785/CalsPerPound/2.2),"")</f>
        <v/>
      </c>
      <c r="J785" s="12" t="str">
        <f>IFERROR(WeightToLoseGain-I785,"")</f>
        <v/>
      </c>
      <c r="K785" s="11" t="str">
        <f>IFERROR(IF(B784&lt;&gt;"",J785/(WeightToLoseGain),""),"")</f>
        <v/>
      </c>
      <c r="L785" s="16" t="str">
        <f>IFERROR(IF($D785&lt;&gt;"",L784-(G784/CalsPerPound),""),"")</f>
        <v/>
      </c>
    </row>
    <row r="786" spans="2:12" ht="30" hidden="1" customHeight="1" x14ac:dyDescent="0.35">
      <c r="B786" s="18">
        <f>IFERROR(IF(I785&gt;0,B785+1,""),"")</f>
        <v>45504</v>
      </c>
      <c r="C786" s="17" t="str">
        <f>IFERROR(IF(D786&lt;&gt;"",IF(MOD(D786,7)=1,(D785/7)+1,""),""),"")</f>
        <v/>
      </c>
      <c r="D786" s="17" t="str">
        <f>IFERROR(IF(I785&gt;0,D785+1,""),"")</f>
        <v/>
      </c>
      <c r="E786" s="15" t="str">
        <f>IFERROR(IF(I785&gt;0,#REF!*ActivityFactor+IF(WeightGoal="Maintain",0,IF(WeightGoal="Decrease",-500,IF(WeightGoal="Increase",500))),""),"")</f>
        <v/>
      </c>
      <c r="F786" s="15" t="str">
        <f>IFERROR(#REF!*(ActivityFactor),"")</f>
        <v/>
      </c>
      <c r="G786" s="14" t="str">
        <f>IFERROR(IF(WeightGoal="Increase",E786-F786,F786-E786),"")</f>
        <v/>
      </c>
      <c r="H786" s="14" t="str">
        <f>IFERROR(H785-G786,"")</f>
        <v/>
      </c>
      <c r="I786" s="13" t="str">
        <f>IFERROR(IF(Standard,H786/CalsPerPound,H786/CalsPerPound/2.2),"")</f>
        <v/>
      </c>
      <c r="J786" s="12" t="str">
        <f>IFERROR(WeightToLoseGain-I786,"")</f>
        <v/>
      </c>
      <c r="K786" s="11" t="str">
        <f>IFERROR(IF(B785&lt;&gt;"",J786/(WeightToLoseGain),""),"")</f>
        <v/>
      </c>
      <c r="L786" s="16" t="str">
        <f>IFERROR(IF($D786&lt;&gt;"",L785-(G785/CalsPerPound),""),"")</f>
        <v/>
      </c>
    </row>
    <row r="787" spans="2:12" ht="30" hidden="1" customHeight="1" x14ac:dyDescent="0.35">
      <c r="B787" s="18">
        <f>IFERROR(IF(I786&gt;0,B786+1,""),"")</f>
        <v>45505</v>
      </c>
      <c r="C787" s="17" t="str">
        <f>IFERROR(IF(D787&lt;&gt;"",IF(MOD(D787,7)=1,(D786/7)+1,""),""),"")</f>
        <v/>
      </c>
      <c r="D787" s="17" t="str">
        <f>IFERROR(IF(I786&gt;0,D786+1,""),"")</f>
        <v/>
      </c>
      <c r="E787" s="15" t="str">
        <f>IFERROR(IF(I786&gt;0,#REF!*ActivityFactor+IF(WeightGoal="Maintain",0,IF(WeightGoal="Decrease",-500,IF(WeightGoal="Increase",500))),""),"")</f>
        <v/>
      </c>
      <c r="F787" s="15" t="str">
        <f>IFERROR(#REF!*(ActivityFactor),"")</f>
        <v/>
      </c>
      <c r="G787" s="14" t="str">
        <f>IFERROR(IF(WeightGoal="Increase",E787-F787,F787-E787),"")</f>
        <v/>
      </c>
      <c r="H787" s="14" t="str">
        <f>IFERROR(H786-G787,"")</f>
        <v/>
      </c>
      <c r="I787" s="13" t="str">
        <f>IFERROR(IF(Standard,H787/CalsPerPound,H787/CalsPerPound/2.2),"")</f>
        <v/>
      </c>
      <c r="J787" s="12" t="str">
        <f>IFERROR(WeightToLoseGain-I787,"")</f>
        <v/>
      </c>
      <c r="K787" s="11" t="str">
        <f>IFERROR(IF(B786&lt;&gt;"",J787/(WeightToLoseGain),""),"")</f>
        <v/>
      </c>
      <c r="L787" s="16" t="str">
        <f>IFERROR(IF($D787&lt;&gt;"",L786-(G786/CalsPerPound),""),"")</f>
        <v/>
      </c>
    </row>
    <row r="788" spans="2:12" ht="30" hidden="1" customHeight="1" x14ac:dyDescent="0.35">
      <c r="B788" s="18">
        <f>IFERROR(IF(I787&gt;0,B787+1,""),"")</f>
        <v>45506</v>
      </c>
      <c r="C788" s="17" t="str">
        <f>IFERROR(IF(D788&lt;&gt;"",IF(MOD(D788,7)=1,(D787/7)+1,""),""),"")</f>
        <v/>
      </c>
      <c r="D788" s="17" t="str">
        <f>IFERROR(IF(I787&gt;0,D787+1,""),"")</f>
        <v/>
      </c>
      <c r="E788" s="15" t="str">
        <f>IFERROR(IF(I787&gt;0,#REF!*ActivityFactor+IF(WeightGoal="Maintain",0,IF(WeightGoal="Decrease",-500,IF(WeightGoal="Increase",500))),""),"")</f>
        <v/>
      </c>
      <c r="F788" s="15" t="str">
        <f>IFERROR(#REF!*(ActivityFactor),"")</f>
        <v/>
      </c>
      <c r="G788" s="14" t="str">
        <f>IFERROR(IF(WeightGoal="Increase",E788-F788,F788-E788),"")</f>
        <v/>
      </c>
      <c r="H788" s="14" t="str">
        <f>IFERROR(H787-G788,"")</f>
        <v/>
      </c>
      <c r="I788" s="13" t="str">
        <f>IFERROR(IF(Standard,H788/CalsPerPound,H788/CalsPerPound/2.2),"")</f>
        <v/>
      </c>
      <c r="J788" s="12" t="str">
        <f>IFERROR(WeightToLoseGain-I788,"")</f>
        <v/>
      </c>
      <c r="K788" s="11" t="str">
        <f>IFERROR(IF(B787&lt;&gt;"",J788/(WeightToLoseGain),""),"")</f>
        <v/>
      </c>
      <c r="L788" s="16" t="str">
        <f>IFERROR(IF($D788&lt;&gt;"",L787-(G787/CalsPerPound),""),"")</f>
        <v/>
      </c>
    </row>
    <row r="789" spans="2:12" ht="30" hidden="1" customHeight="1" x14ac:dyDescent="0.35">
      <c r="B789" s="18">
        <f>IFERROR(IF(I788&gt;0,B788+1,""),"")</f>
        <v>45507</v>
      </c>
      <c r="C789" s="17" t="str">
        <f>IFERROR(IF(D789&lt;&gt;"",IF(MOD(D789,7)=1,(D788/7)+1,""),""),"")</f>
        <v/>
      </c>
      <c r="D789" s="17" t="str">
        <f>IFERROR(IF(I788&gt;0,D788+1,""),"")</f>
        <v/>
      </c>
      <c r="E789" s="15" t="str">
        <f>IFERROR(IF(I788&gt;0,#REF!*ActivityFactor+IF(WeightGoal="Maintain",0,IF(WeightGoal="Decrease",-500,IF(WeightGoal="Increase",500))),""),"")</f>
        <v/>
      </c>
      <c r="F789" s="15" t="str">
        <f>IFERROR(#REF!*(ActivityFactor),"")</f>
        <v/>
      </c>
      <c r="G789" s="14" t="str">
        <f>IFERROR(IF(WeightGoal="Increase",E789-F789,F789-E789),"")</f>
        <v/>
      </c>
      <c r="H789" s="14" t="str">
        <f>IFERROR(H788-G789,"")</f>
        <v/>
      </c>
      <c r="I789" s="13" t="str">
        <f>IFERROR(IF(Standard,H789/CalsPerPound,H789/CalsPerPound/2.2),"")</f>
        <v/>
      </c>
      <c r="J789" s="12" t="str">
        <f>IFERROR(WeightToLoseGain-I789,"")</f>
        <v/>
      </c>
      <c r="K789" s="11" t="str">
        <f>IFERROR(IF(B788&lt;&gt;"",J789/(WeightToLoseGain),""),"")</f>
        <v/>
      </c>
      <c r="L789" s="16" t="str">
        <f>IFERROR(IF($D789&lt;&gt;"",L788-(G788/CalsPerPound),""),"")</f>
        <v/>
      </c>
    </row>
    <row r="790" spans="2:12" ht="30" hidden="1" customHeight="1" x14ac:dyDescent="0.35">
      <c r="B790" s="18">
        <f>IFERROR(IF(I789&gt;0,B789+1,""),"")</f>
        <v>45508</v>
      </c>
      <c r="C790" s="17" t="str">
        <f>IFERROR(IF(D790&lt;&gt;"",IF(MOD(D790,7)=1,(D789/7)+1,""),""),"")</f>
        <v/>
      </c>
      <c r="D790" s="17" t="str">
        <f>IFERROR(IF(I789&gt;0,D789+1,""),"")</f>
        <v/>
      </c>
      <c r="E790" s="15" t="str">
        <f>IFERROR(IF(I789&gt;0,#REF!*ActivityFactor+IF(WeightGoal="Maintain",0,IF(WeightGoal="Decrease",-500,IF(WeightGoal="Increase",500))),""),"")</f>
        <v/>
      </c>
      <c r="F790" s="15" t="str">
        <f>IFERROR(#REF!*(ActivityFactor),"")</f>
        <v/>
      </c>
      <c r="G790" s="14" t="str">
        <f>IFERROR(IF(WeightGoal="Increase",E790-F790,F790-E790),"")</f>
        <v/>
      </c>
      <c r="H790" s="14" t="str">
        <f>IFERROR(H789-G790,"")</f>
        <v/>
      </c>
      <c r="I790" s="13" t="str">
        <f>IFERROR(IF(Standard,H790/CalsPerPound,H790/CalsPerPound/2.2),"")</f>
        <v/>
      </c>
      <c r="J790" s="12" t="str">
        <f>IFERROR(WeightToLoseGain-I790,"")</f>
        <v/>
      </c>
      <c r="K790" s="11" t="str">
        <f>IFERROR(IF(B789&lt;&gt;"",J790/(WeightToLoseGain),""),"")</f>
        <v/>
      </c>
      <c r="L790" s="16" t="str">
        <f>IFERROR(IF($D790&lt;&gt;"",L789-(G789/CalsPerPound),""),"")</f>
        <v/>
      </c>
    </row>
    <row r="791" spans="2:12" ht="30" hidden="1" customHeight="1" x14ac:dyDescent="0.35">
      <c r="B791" s="18">
        <f>IFERROR(IF(I790&gt;0,B790+1,""),"")</f>
        <v>45509</v>
      </c>
      <c r="C791" s="17" t="str">
        <f>IFERROR(IF(D791&lt;&gt;"",IF(MOD(D791,7)=1,(D790/7)+1,""),""),"")</f>
        <v/>
      </c>
      <c r="D791" s="17" t="str">
        <f>IFERROR(IF(I790&gt;0,D790+1,""),"")</f>
        <v/>
      </c>
      <c r="E791" s="15" t="str">
        <f>IFERROR(IF(I790&gt;0,#REF!*ActivityFactor+IF(WeightGoal="Maintain",0,IF(WeightGoal="Decrease",-500,IF(WeightGoal="Increase",500))),""),"")</f>
        <v/>
      </c>
      <c r="F791" s="15" t="str">
        <f>IFERROR(#REF!*(ActivityFactor),"")</f>
        <v/>
      </c>
      <c r="G791" s="14" t="str">
        <f>IFERROR(IF(WeightGoal="Increase",E791-F791,F791-E791),"")</f>
        <v/>
      </c>
      <c r="H791" s="14" t="str">
        <f>IFERROR(H790-G791,"")</f>
        <v/>
      </c>
      <c r="I791" s="13" t="str">
        <f>IFERROR(IF(Standard,H791/CalsPerPound,H791/CalsPerPound/2.2),"")</f>
        <v/>
      </c>
      <c r="J791" s="12" t="str">
        <f>IFERROR(WeightToLoseGain-I791,"")</f>
        <v/>
      </c>
      <c r="K791" s="11" t="str">
        <f>IFERROR(IF(B790&lt;&gt;"",J791/(WeightToLoseGain),""),"")</f>
        <v/>
      </c>
      <c r="L791" s="16" t="str">
        <f>IFERROR(IF($D791&lt;&gt;"",L790-(G790/CalsPerPound),""),"")</f>
        <v/>
      </c>
    </row>
    <row r="792" spans="2:12" ht="30" hidden="1" customHeight="1" x14ac:dyDescent="0.35">
      <c r="B792" s="18">
        <f>IFERROR(IF(I791&gt;0,B791+1,""),"")</f>
        <v>45510</v>
      </c>
      <c r="C792" s="17" t="str">
        <f>IFERROR(IF(D792&lt;&gt;"",IF(MOD(D792,7)=1,(D791/7)+1,""),""),"")</f>
        <v/>
      </c>
      <c r="D792" s="17" t="str">
        <f>IFERROR(IF(I791&gt;0,D791+1,""),"")</f>
        <v/>
      </c>
      <c r="E792" s="15" t="str">
        <f>IFERROR(IF(I791&gt;0,#REF!*ActivityFactor+IF(WeightGoal="Maintain",0,IF(WeightGoal="Decrease",-500,IF(WeightGoal="Increase",500))),""),"")</f>
        <v/>
      </c>
      <c r="F792" s="15" t="str">
        <f>IFERROR(#REF!*(ActivityFactor),"")</f>
        <v/>
      </c>
      <c r="G792" s="14" t="str">
        <f>IFERROR(IF(WeightGoal="Increase",E792-F792,F792-E792),"")</f>
        <v/>
      </c>
      <c r="H792" s="14" t="str">
        <f>IFERROR(H791-G792,"")</f>
        <v/>
      </c>
      <c r="I792" s="13" t="str">
        <f>IFERROR(IF(Standard,H792/CalsPerPound,H792/CalsPerPound/2.2),"")</f>
        <v/>
      </c>
      <c r="J792" s="12" t="str">
        <f>IFERROR(WeightToLoseGain-I792,"")</f>
        <v/>
      </c>
      <c r="K792" s="11" t="str">
        <f>IFERROR(IF(B791&lt;&gt;"",J792/(WeightToLoseGain),""),"")</f>
        <v/>
      </c>
      <c r="L792" s="16" t="str">
        <f>IFERROR(IF($D792&lt;&gt;"",L791-(G791/CalsPerPound),""),"")</f>
        <v/>
      </c>
    </row>
    <row r="793" spans="2:12" ht="30" hidden="1" customHeight="1" x14ac:dyDescent="0.35">
      <c r="B793" s="18">
        <f>IFERROR(IF(I792&gt;0,B792+1,""),"")</f>
        <v>45511</v>
      </c>
      <c r="C793" s="17" t="str">
        <f>IFERROR(IF(D793&lt;&gt;"",IF(MOD(D793,7)=1,(D792/7)+1,""),""),"")</f>
        <v/>
      </c>
      <c r="D793" s="17" t="str">
        <f>IFERROR(IF(I792&gt;0,D792+1,""),"")</f>
        <v/>
      </c>
      <c r="E793" s="15" t="str">
        <f>IFERROR(IF(I792&gt;0,#REF!*ActivityFactor+IF(WeightGoal="Maintain",0,IF(WeightGoal="Decrease",-500,IF(WeightGoal="Increase",500))),""),"")</f>
        <v/>
      </c>
      <c r="F793" s="15" t="str">
        <f>IFERROR(#REF!*(ActivityFactor),"")</f>
        <v/>
      </c>
      <c r="G793" s="14" t="str">
        <f>IFERROR(IF(WeightGoal="Increase",E793-F793,F793-E793),"")</f>
        <v/>
      </c>
      <c r="H793" s="14" t="str">
        <f>IFERROR(H792-G793,"")</f>
        <v/>
      </c>
      <c r="I793" s="13" t="str">
        <f>IFERROR(IF(Standard,H793/CalsPerPound,H793/CalsPerPound/2.2),"")</f>
        <v/>
      </c>
      <c r="J793" s="12" t="str">
        <f>IFERROR(WeightToLoseGain-I793,"")</f>
        <v/>
      </c>
      <c r="K793" s="11" t="str">
        <f>IFERROR(IF(B792&lt;&gt;"",J793/(WeightToLoseGain),""),"")</f>
        <v/>
      </c>
      <c r="L793" s="16" t="str">
        <f>IFERROR(IF($D793&lt;&gt;"",L792-(G792/CalsPerPound),""),"")</f>
        <v/>
      </c>
    </row>
    <row r="794" spans="2:12" ht="30" hidden="1" customHeight="1" x14ac:dyDescent="0.35">
      <c r="B794" s="18">
        <f>IFERROR(IF(I793&gt;0,B793+1,""),"")</f>
        <v>45512</v>
      </c>
      <c r="C794" s="17" t="str">
        <f>IFERROR(IF(D794&lt;&gt;"",IF(MOD(D794,7)=1,(D793/7)+1,""),""),"")</f>
        <v/>
      </c>
      <c r="D794" s="17" t="str">
        <f>IFERROR(IF(I793&gt;0,D793+1,""),"")</f>
        <v/>
      </c>
      <c r="E794" s="15" t="str">
        <f>IFERROR(IF(I793&gt;0,#REF!*ActivityFactor+IF(WeightGoal="Maintain",0,IF(WeightGoal="Decrease",-500,IF(WeightGoal="Increase",500))),""),"")</f>
        <v/>
      </c>
      <c r="F794" s="15" t="str">
        <f>IFERROR(#REF!*(ActivityFactor),"")</f>
        <v/>
      </c>
      <c r="G794" s="14" t="str">
        <f>IFERROR(IF(WeightGoal="Increase",E794-F794,F794-E794),"")</f>
        <v/>
      </c>
      <c r="H794" s="14" t="str">
        <f>IFERROR(H793-G794,"")</f>
        <v/>
      </c>
      <c r="I794" s="13" t="str">
        <f>IFERROR(IF(Standard,H794/CalsPerPound,H794/CalsPerPound/2.2),"")</f>
        <v/>
      </c>
      <c r="J794" s="12" t="str">
        <f>IFERROR(WeightToLoseGain-I794,"")</f>
        <v/>
      </c>
      <c r="K794" s="11" t="str">
        <f>IFERROR(IF(B793&lt;&gt;"",J794/(WeightToLoseGain),""),"")</f>
        <v/>
      </c>
      <c r="L794" s="16" t="str">
        <f>IFERROR(IF($D794&lt;&gt;"",L793-(G793/CalsPerPound),""),"")</f>
        <v/>
      </c>
    </row>
    <row r="795" spans="2:12" ht="30" hidden="1" customHeight="1" x14ac:dyDescent="0.35">
      <c r="B795" s="18">
        <f>IFERROR(IF(I794&gt;0,B794+1,""),"")</f>
        <v>45513</v>
      </c>
      <c r="C795" s="17" t="str">
        <f>IFERROR(IF(D795&lt;&gt;"",IF(MOD(D795,7)=1,(D794/7)+1,""),""),"")</f>
        <v/>
      </c>
      <c r="D795" s="17" t="str">
        <f>IFERROR(IF(I794&gt;0,D794+1,""),"")</f>
        <v/>
      </c>
      <c r="E795" s="15" t="str">
        <f>IFERROR(IF(I794&gt;0,#REF!*ActivityFactor+IF(WeightGoal="Maintain",0,IF(WeightGoal="Decrease",-500,IF(WeightGoal="Increase",500))),""),"")</f>
        <v/>
      </c>
      <c r="F795" s="15" t="str">
        <f>IFERROR(#REF!*(ActivityFactor),"")</f>
        <v/>
      </c>
      <c r="G795" s="14" t="str">
        <f>IFERROR(IF(WeightGoal="Increase",E795-F795,F795-E795),"")</f>
        <v/>
      </c>
      <c r="H795" s="14" t="str">
        <f>IFERROR(H794-G795,"")</f>
        <v/>
      </c>
      <c r="I795" s="13" t="str">
        <f>IFERROR(IF(Standard,H795/CalsPerPound,H795/CalsPerPound/2.2),"")</f>
        <v/>
      </c>
      <c r="J795" s="12" t="str">
        <f>IFERROR(WeightToLoseGain-I795,"")</f>
        <v/>
      </c>
      <c r="K795" s="11" t="str">
        <f>IFERROR(IF(B794&lt;&gt;"",J795/(WeightToLoseGain),""),"")</f>
        <v/>
      </c>
      <c r="L795" s="16" t="str">
        <f>IFERROR(IF($D795&lt;&gt;"",L794-(G794/CalsPerPound),""),"")</f>
        <v/>
      </c>
    </row>
    <row r="796" spans="2:12" ht="30" hidden="1" customHeight="1" x14ac:dyDescent="0.35">
      <c r="B796" s="18">
        <f>IFERROR(IF(I795&gt;0,B795+1,""),"")</f>
        <v>45514</v>
      </c>
      <c r="C796" s="17" t="str">
        <f>IFERROR(IF(D796&lt;&gt;"",IF(MOD(D796,7)=1,(D795/7)+1,""),""),"")</f>
        <v/>
      </c>
      <c r="D796" s="17" t="str">
        <f>IFERROR(IF(I795&gt;0,D795+1,""),"")</f>
        <v/>
      </c>
      <c r="E796" s="15" t="str">
        <f>IFERROR(IF(I795&gt;0,#REF!*ActivityFactor+IF(WeightGoal="Maintain",0,IF(WeightGoal="Decrease",-500,IF(WeightGoal="Increase",500))),""),"")</f>
        <v/>
      </c>
      <c r="F796" s="15" t="str">
        <f>IFERROR(#REF!*(ActivityFactor),"")</f>
        <v/>
      </c>
      <c r="G796" s="14" t="str">
        <f>IFERROR(IF(WeightGoal="Increase",E796-F796,F796-E796),"")</f>
        <v/>
      </c>
      <c r="H796" s="14" t="str">
        <f>IFERROR(H795-G796,"")</f>
        <v/>
      </c>
      <c r="I796" s="13" t="str">
        <f>IFERROR(IF(Standard,H796/CalsPerPound,H796/CalsPerPound/2.2),"")</f>
        <v/>
      </c>
      <c r="J796" s="12" t="str">
        <f>IFERROR(WeightToLoseGain-I796,"")</f>
        <v/>
      </c>
      <c r="K796" s="11" t="str">
        <f>IFERROR(IF(B795&lt;&gt;"",J796/(WeightToLoseGain),""),"")</f>
        <v/>
      </c>
      <c r="L796" s="16" t="str">
        <f>IFERROR(IF($D796&lt;&gt;"",L795-(G795/CalsPerPound),""),"")</f>
        <v/>
      </c>
    </row>
    <row r="797" spans="2:12" ht="30" hidden="1" customHeight="1" x14ac:dyDescent="0.35">
      <c r="B797" s="18">
        <f>IFERROR(IF(I796&gt;0,B796+1,""),"")</f>
        <v>45515</v>
      </c>
      <c r="C797" s="17" t="str">
        <f>IFERROR(IF(D797&lt;&gt;"",IF(MOD(D797,7)=1,(D796/7)+1,""),""),"")</f>
        <v/>
      </c>
      <c r="D797" s="17" t="str">
        <f>IFERROR(IF(I796&gt;0,D796+1,""),"")</f>
        <v/>
      </c>
      <c r="E797" s="15" t="str">
        <f>IFERROR(IF(I796&gt;0,#REF!*ActivityFactor+IF(WeightGoal="Maintain",0,IF(WeightGoal="Decrease",-500,IF(WeightGoal="Increase",500))),""),"")</f>
        <v/>
      </c>
      <c r="F797" s="15" t="str">
        <f>IFERROR(#REF!*(ActivityFactor),"")</f>
        <v/>
      </c>
      <c r="G797" s="14" t="str">
        <f>IFERROR(IF(WeightGoal="Increase",E797-F797,F797-E797),"")</f>
        <v/>
      </c>
      <c r="H797" s="14" t="str">
        <f>IFERROR(H796-G797,"")</f>
        <v/>
      </c>
      <c r="I797" s="13" t="str">
        <f>IFERROR(IF(Standard,H797/CalsPerPound,H797/CalsPerPound/2.2),"")</f>
        <v/>
      </c>
      <c r="J797" s="12" t="str">
        <f>IFERROR(WeightToLoseGain-I797,"")</f>
        <v/>
      </c>
      <c r="K797" s="11" t="str">
        <f>IFERROR(IF(B796&lt;&gt;"",J797/(WeightToLoseGain),""),"")</f>
        <v/>
      </c>
      <c r="L797" s="16" t="str">
        <f>IFERROR(IF($D797&lt;&gt;"",L796-(G796/CalsPerPound),""),"")</f>
        <v/>
      </c>
    </row>
    <row r="798" spans="2:12" ht="30" hidden="1" customHeight="1" x14ac:dyDescent="0.35">
      <c r="B798" s="18">
        <f>IFERROR(IF(I797&gt;0,B797+1,""),"")</f>
        <v>45516</v>
      </c>
      <c r="C798" s="17" t="str">
        <f>IFERROR(IF(D798&lt;&gt;"",IF(MOD(D798,7)=1,(D797/7)+1,""),""),"")</f>
        <v/>
      </c>
      <c r="D798" s="17" t="str">
        <f>IFERROR(IF(I797&gt;0,D797+1,""),"")</f>
        <v/>
      </c>
      <c r="E798" s="15" t="str">
        <f>IFERROR(IF(I797&gt;0,#REF!*ActivityFactor+IF(WeightGoal="Maintain",0,IF(WeightGoal="Decrease",-500,IF(WeightGoal="Increase",500))),""),"")</f>
        <v/>
      </c>
      <c r="F798" s="15" t="str">
        <f>IFERROR(#REF!*(ActivityFactor),"")</f>
        <v/>
      </c>
      <c r="G798" s="14" t="str">
        <f>IFERROR(IF(WeightGoal="Increase",E798-F798,F798-E798),"")</f>
        <v/>
      </c>
      <c r="H798" s="14" t="str">
        <f>IFERROR(H797-G798,"")</f>
        <v/>
      </c>
      <c r="I798" s="13" t="str">
        <f>IFERROR(IF(Standard,H798/CalsPerPound,H798/CalsPerPound/2.2),"")</f>
        <v/>
      </c>
      <c r="J798" s="12" t="str">
        <f>IFERROR(WeightToLoseGain-I798,"")</f>
        <v/>
      </c>
      <c r="K798" s="11" t="str">
        <f>IFERROR(IF(B797&lt;&gt;"",J798/(WeightToLoseGain),""),"")</f>
        <v/>
      </c>
      <c r="L798" s="16" t="str">
        <f>IFERROR(IF($D798&lt;&gt;"",L797-(G797/CalsPerPound),""),"")</f>
        <v/>
      </c>
    </row>
    <row r="799" spans="2:12" ht="30" hidden="1" customHeight="1" x14ac:dyDescent="0.35">
      <c r="B799" s="18">
        <f>IFERROR(IF(I798&gt;0,B798+1,""),"")</f>
        <v>45517</v>
      </c>
      <c r="C799" s="17" t="str">
        <f>IFERROR(IF(D799&lt;&gt;"",IF(MOD(D799,7)=1,(D798/7)+1,""),""),"")</f>
        <v/>
      </c>
      <c r="D799" s="17" t="str">
        <f>IFERROR(IF(I798&gt;0,D798+1,""),"")</f>
        <v/>
      </c>
      <c r="E799" s="15" t="str">
        <f>IFERROR(IF(I798&gt;0,#REF!*ActivityFactor+IF(WeightGoal="Maintain",0,IF(WeightGoal="Decrease",-500,IF(WeightGoal="Increase",500))),""),"")</f>
        <v/>
      </c>
      <c r="F799" s="15" t="str">
        <f>IFERROR(#REF!*(ActivityFactor),"")</f>
        <v/>
      </c>
      <c r="G799" s="14" t="str">
        <f>IFERROR(IF(WeightGoal="Increase",E799-F799,F799-E799),"")</f>
        <v/>
      </c>
      <c r="H799" s="14" t="str">
        <f>IFERROR(H798-G799,"")</f>
        <v/>
      </c>
      <c r="I799" s="13" t="str">
        <f>IFERROR(IF(Standard,H799/CalsPerPound,H799/CalsPerPound/2.2),"")</f>
        <v/>
      </c>
      <c r="J799" s="12" t="str">
        <f>IFERROR(WeightToLoseGain-I799,"")</f>
        <v/>
      </c>
      <c r="K799" s="11" t="str">
        <f>IFERROR(IF(B798&lt;&gt;"",J799/(WeightToLoseGain),""),"")</f>
        <v/>
      </c>
      <c r="L799" s="16" t="str">
        <f>IFERROR(IF($D799&lt;&gt;"",L798-(G798/CalsPerPound),""),"")</f>
        <v/>
      </c>
    </row>
    <row r="800" spans="2:12" ht="30" hidden="1" customHeight="1" x14ac:dyDescent="0.35">
      <c r="B800" s="18">
        <f>IFERROR(IF(I799&gt;0,B799+1,""),"")</f>
        <v>45518</v>
      </c>
      <c r="C800" s="17" t="str">
        <f>IFERROR(IF(D800&lt;&gt;"",IF(MOD(D800,7)=1,(D799/7)+1,""),""),"")</f>
        <v/>
      </c>
      <c r="D800" s="17" t="str">
        <f>IFERROR(IF(I799&gt;0,D799+1,""),"")</f>
        <v/>
      </c>
      <c r="E800" s="15" t="str">
        <f>IFERROR(IF(I799&gt;0,#REF!*ActivityFactor+IF(WeightGoal="Maintain",0,IF(WeightGoal="Decrease",-500,IF(WeightGoal="Increase",500))),""),"")</f>
        <v/>
      </c>
      <c r="F800" s="15" t="str">
        <f>IFERROR(#REF!*(ActivityFactor),"")</f>
        <v/>
      </c>
      <c r="G800" s="14" t="str">
        <f>IFERROR(IF(WeightGoal="Increase",E800-F800,F800-E800),"")</f>
        <v/>
      </c>
      <c r="H800" s="14" t="str">
        <f>IFERROR(H799-G800,"")</f>
        <v/>
      </c>
      <c r="I800" s="13" t="str">
        <f>IFERROR(IF(Standard,H800/CalsPerPound,H800/CalsPerPound/2.2),"")</f>
        <v/>
      </c>
      <c r="J800" s="12" t="str">
        <f>IFERROR(WeightToLoseGain-I800,"")</f>
        <v/>
      </c>
      <c r="K800" s="11" t="str">
        <f>IFERROR(IF(B799&lt;&gt;"",J800/(WeightToLoseGain),""),"")</f>
        <v/>
      </c>
      <c r="L800" s="16" t="str">
        <f>IFERROR(IF($D800&lt;&gt;"",L799-(G799/CalsPerPound),""),"")</f>
        <v/>
      </c>
    </row>
    <row r="801" spans="2:12" ht="30" hidden="1" customHeight="1" x14ac:dyDescent="0.35">
      <c r="B801" s="18">
        <f>IFERROR(IF(I800&gt;0,B800+1,""),"")</f>
        <v>45519</v>
      </c>
      <c r="C801" s="17" t="str">
        <f>IFERROR(IF(D801&lt;&gt;"",IF(MOD(D801,7)=1,(D800/7)+1,""),""),"")</f>
        <v/>
      </c>
      <c r="D801" s="17" t="str">
        <f>IFERROR(IF(I800&gt;0,D800+1,""),"")</f>
        <v/>
      </c>
      <c r="E801" s="15" t="str">
        <f>IFERROR(IF(I800&gt;0,#REF!*ActivityFactor+IF(WeightGoal="Maintain",0,IF(WeightGoal="Decrease",-500,IF(WeightGoal="Increase",500))),""),"")</f>
        <v/>
      </c>
      <c r="F801" s="15" t="str">
        <f>IFERROR(#REF!*(ActivityFactor),"")</f>
        <v/>
      </c>
      <c r="G801" s="14" t="str">
        <f>IFERROR(IF(WeightGoal="Increase",E801-F801,F801-E801),"")</f>
        <v/>
      </c>
      <c r="H801" s="14" t="str">
        <f>IFERROR(H800-G801,"")</f>
        <v/>
      </c>
      <c r="I801" s="13" t="str">
        <f>IFERROR(IF(Standard,H801/CalsPerPound,H801/CalsPerPound/2.2),"")</f>
        <v/>
      </c>
      <c r="J801" s="12" t="str">
        <f>IFERROR(WeightToLoseGain-I801,"")</f>
        <v/>
      </c>
      <c r="K801" s="11" t="str">
        <f>IFERROR(IF(B800&lt;&gt;"",J801/(WeightToLoseGain),""),"")</f>
        <v/>
      </c>
      <c r="L801" s="16" t="str">
        <f>IFERROR(IF($D801&lt;&gt;"",L800-(G800/CalsPerPound),""),"")</f>
        <v/>
      </c>
    </row>
    <row r="802" spans="2:12" ht="30" hidden="1" customHeight="1" x14ac:dyDescent="0.35">
      <c r="B802" s="18">
        <f>IFERROR(IF(I801&gt;0,B801+1,""),"")</f>
        <v>45520</v>
      </c>
      <c r="C802" s="17" t="str">
        <f>IFERROR(IF(D802&lt;&gt;"",IF(MOD(D802,7)=1,(D801/7)+1,""),""),"")</f>
        <v/>
      </c>
      <c r="D802" s="17" t="str">
        <f>IFERROR(IF(I801&gt;0,D801+1,""),"")</f>
        <v/>
      </c>
      <c r="E802" s="15" t="str">
        <f>IFERROR(IF(I801&gt;0,#REF!*ActivityFactor+IF(WeightGoal="Maintain",0,IF(WeightGoal="Decrease",-500,IF(WeightGoal="Increase",500))),""),"")</f>
        <v/>
      </c>
      <c r="F802" s="15" t="str">
        <f>IFERROR(#REF!*(ActivityFactor),"")</f>
        <v/>
      </c>
      <c r="G802" s="14" t="str">
        <f>IFERROR(IF(WeightGoal="Increase",E802-F802,F802-E802),"")</f>
        <v/>
      </c>
      <c r="H802" s="14" t="str">
        <f>IFERROR(H801-G802,"")</f>
        <v/>
      </c>
      <c r="I802" s="13" t="str">
        <f>IFERROR(IF(Standard,H802/CalsPerPound,H802/CalsPerPound/2.2),"")</f>
        <v/>
      </c>
      <c r="J802" s="12" t="str">
        <f>IFERROR(WeightToLoseGain-I802,"")</f>
        <v/>
      </c>
      <c r="K802" s="11" t="str">
        <f>IFERROR(IF(B801&lt;&gt;"",J802/(WeightToLoseGain),""),"")</f>
        <v/>
      </c>
      <c r="L802" s="16" t="str">
        <f>IFERROR(IF($D802&lt;&gt;"",L801-(G801/CalsPerPound),""),"")</f>
        <v/>
      </c>
    </row>
    <row r="803" spans="2:12" ht="30" hidden="1" customHeight="1" x14ac:dyDescent="0.35">
      <c r="B803" s="18">
        <f>IFERROR(IF(I802&gt;0,B802+1,""),"")</f>
        <v>45521</v>
      </c>
      <c r="C803" s="17" t="str">
        <f>IFERROR(IF(D803&lt;&gt;"",IF(MOD(D803,7)=1,(D802/7)+1,""),""),"")</f>
        <v/>
      </c>
      <c r="D803" s="17" t="str">
        <f>IFERROR(IF(I802&gt;0,D802+1,""),"")</f>
        <v/>
      </c>
      <c r="E803" s="15" t="str">
        <f>IFERROR(IF(I802&gt;0,#REF!*ActivityFactor+IF(WeightGoal="Maintain",0,IF(WeightGoal="Decrease",-500,IF(WeightGoal="Increase",500))),""),"")</f>
        <v/>
      </c>
      <c r="F803" s="15" t="str">
        <f>IFERROR(#REF!*(ActivityFactor),"")</f>
        <v/>
      </c>
      <c r="G803" s="14" t="str">
        <f>IFERROR(IF(WeightGoal="Increase",E803-F803,F803-E803),"")</f>
        <v/>
      </c>
      <c r="H803" s="14" t="str">
        <f>IFERROR(H802-G803,"")</f>
        <v/>
      </c>
      <c r="I803" s="13" t="str">
        <f>IFERROR(IF(Standard,H803/CalsPerPound,H803/CalsPerPound/2.2),"")</f>
        <v/>
      </c>
      <c r="J803" s="12" t="str">
        <f>IFERROR(WeightToLoseGain-I803,"")</f>
        <v/>
      </c>
      <c r="K803" s="11" t="str">
        <f>IFERROR(IF(B802&lt;&gt;"",J803/(WeightToLoseGain),""),"")</f>
        <v/>
      </c>
      <c r="L803" s="16" t="str">
        <f>IFERROR(IF($D803&lt;&gt;"",L802-(G802/CalsPerPound),""),"")</f>
        <v/>
      </c>
    </row>
    <row r="804" spans="2:12" ht="30" hidden="1" customHeight="1" x14ac:dyDescent="0.35">
      <c r="B804" s="18">
        <f>IFERROR(IF(I803&gt;0,B803+1,""),"")</f>
        <v>45522</v>
      </c>
      <c r="C804" s="17" t="str">
        <f>IFERROR(IF(D804&lt;&gt;"",IF(MOD(D804,7)=1,(D803/7)+1,""),""),"")</f>
        <v/>
      </c>
      <c r="D804" s="17" t="str">
        <f>IFERROR(IF(I803&gt;0,D803+1,""),"")</f>
        <v/>
      </c>
      <c r="E804" s="15" t="str">
        <f>IFERROR(IF(I803&gt;0,#REF!*ActivityFactor+IF(WeightGoal="Maintain",0,IF(WeightGoal="Decrease",-500,IF(WeightGoal="Increase",500))),""),"")</f>
        <v/>
      </c>
      <c r="F804" s="15" t="str">
        <f>IFERROR(#REF!*(ActivityFactor),"")</f>
        <v/>
      </c>
      <c r="G804" s="14" t="str">
        <f>IFERROR(IF(WeightGoal="Increase",E804-F804,F804-E804),"")</f>
        <v/>
      </c>
      <c r="H804" s="14" t="str">
        <f>IFERROR(H803-G804,"")</f>
        <v/>
      </c>
      <c r="I804" s="13" t="str">
        <f>IFERROR(IF(Standard,H804/CalsPerPound,H804/CalsPerPound/2.2),"")</f>
        <v/>
      </c>
      <c r="J804" s="12" t="str">
        <f>IFERROR(WeightToLoseGain-I804,"")</f>
        <v/>
      </c>
      <c r="K804" s="11" t="str">
        <f>IFERROR(IF(B803&lt;&gt;"",J804/(WeightToLoseGain),""),"")</f>
        <v/>
      </c>
      <c r="L804" s="16" t="str">
        <f>IFERROR(IF($D804&lt;&gt;"",L803-(G803/CalsPerPound),""),"")</f>
        <v/>
      </c>
    </row>
    <row r="805" spans="2:12" ht="30" hidden="1" customHeight="1" x14ac:dyDescent="0.35">
      <c r="B805" s="18">
        <f>IFERROR(IF(I804&gt;0,B804+1,""),"")</f>
        <v>45523</v>
      </c>
      <c r="C805" s="17" t="str">
        <f>IFERROR(IF(D805&lt;&gt;"",IF(MOD(D805,7)=1,(D804/7)+1,""),""),"")</f>
        <v/>
      </c>
      <c r="D805" s="17" t="str">
        <f>IFERROR(IF(I804&gt;0,D804+1,""),"")</f>
        <v/>
      </c>
      <c r="E805" s="15" t="str">
        <f>IFERROR(IF(I804&gt;0,#REF!*ActivityFactor+IF(WeightGoal="Maintain",0,IF(WeightGoal="Decrease",-500,IF(WeightGoal="Increase",500))),""),"")</f>
        <v/>
      </c>
      <c r="F805" s="15" t="str">
        <f>IFERROR(#REF!*(ActivityFactor),"")</f>
        <v/>
      </c>
      <c r="G805" s="14" t="str">
        <f>IFERROR(IF(WeightGoal="Increase",E805-F805,F805-E805),"")</f>
        <v/>
      </c>
      <c r="H805" s="14" t="str">
        <f>IFERROR(H804-G805,"")</f>
        <v/>
      </c>
      <c r="I805" s="13" t="str">
        <f>IFERROR(IF(Standard,H805/CalsPerPound,H805/CalsPerPound/2.2),"")</f>
        <v/>
      </c>
      <c r="J805" s="12" t="str">
        <f>IFERROR(WeightToLoseGain-I805,"")</f>
        <v/>
      </c>
      <c r="K805" s="11" t="str">
        <f>IFERROR(IF(B804&lt;&gt;"",J805/(WeightToLoseGain),""),"")</f>
        <v/>
      </c>
      <c r="L805" s="16" t="str">
        <f>IFERROR(IF($D805&lt;&gt;"",L804-(G804/CalsPerPound),""),"")</f>
        <v/>
      </c>
    </row>
    <row r="806" spans="2:12" ht="30" hidden="1" customHeight="1" x14ac:dyDescent="0.35">
      <c r="B806" s="18">
        <f>IFERROR(IF(I805&gt;0,B805+1,""),"")</f>
        <v>45524</v>
      </c>
      <c r="C806" s="17" t="str">
        <f>IFERROR(IF(D806&lt;&gt;"",IF(MOD(D806,7)=1,(D805/7)+1,""),""),"")</f>
        <v/>
      </c>
      <c r="D806" s="17" t="str">
        <f>IFERROR(IF(I805&gt;0,D805+1,""),"")</f>
        <v/>
      </c>
      <c r="E806" s="15" t="str">
        <f>IFERROR(IF(I805&gt;0,#REF!*ActivityFactor+IF(WeightGoal="Maintain",0,IF(WeightGoal="Decrease",-500,IF(WeightGoal="Increase",500))),""),"")</f>
        <v/>
      </c>
      <c r="F806" s="15" t="str">
        <f>IFERROR(#REF!*(ActivityFactor),"")</f>
        <v/>
      </c>
      <c r="G806" s="14" t="str">
        <f>IFERROR(IF(WeightGoal="Increase",E806-F806,F806-E806),"")</f>
        <v/>
      </c>
      <c r="H806" s="14" t="str">
        <f>IFERROR(H805-G806,"")</f>
        <v/>
      </c>
      <c r="I806" s="13" t="str">
        <f>IFERROR(IF(Standard,H806/CalsPerPound,H806/CalsPerPound/2.2),"")</f>
        <v/>
      </c>
      <c r="J806" s="12" t="str">
        <f>IFERROR(WeightToLoseGain-I806,"")</f>
        <v/>
      </c>
      <c r="K806" s="11" t="str">
        <f>IFERROR(IF(B805&lt;&gt;"",J806/(WeightToLoseGain),""),"")</f>
        <v/>
      </c>
      <c r="L806" s="16" t="str">
        <f>IFERROR(IF($D806&lt;&gt;"",L805-(G805/CalsPerPound),""),"")</f>
        <v/>
      </c>
    </row>
    <row r="807" spans="2:12" ht="30" hidden="1" customHeight="1" x14ac:dyDescent="0.35">
      <c r="B807" s="18">
        <f>IFERROR(IF(I806&gt;0,B806+1,""),"")</f>
        <v>45525</v>
      </c>
      <c r="C807" s="17" t="str">
        <f>IFERROR(IF(D807&lt;&gt;"",IF(MOD(D807,7)=1,(D806/7)+1,""),""),"")</f>
        <v/>
      </c>
      <c r="D807" s="17" t="str">
        <f>IFERROR(IF(I806&gt;0,D806+1,""),"")</f>
        <v/>
      </c>
      <c r="E807" s="15" t="str">
        <f>IFERROR(IF(I806&gt;0,#REF!*ActivityFactor+IF(WeightGoal="Maintain",0,IF(WeightGoal="Decrease",-500,IF(WeightGoal="Increase",500))),""),"")</f>
        <v/>
      </c>
      <c r="F807" s="15" t="str">
        <f>IFERROR(#REF!*(ActivityFactor),"")</f>
        <v/>
      </c>
      <c r="G807" s="14" t="str">
        <f>IFERROR(IF(WeightGoal="Increase",E807-F807,F807-E807),"")</f>
        <v/>
      </c>
      <c r="H807" s="14" t="str">
        <f>IFERROR(H806-G807,"")</f>
        <v/>
      </c>
      <c r="I807" s="13" t="str">
        <f>IFERROR(IF(Standard,H807/CalsPerPound,H807/CalsPerPound/2.2),"")</f>
        <v/>
      </c>
      <c r="J807" s="12" t="str">
        <f>IFERROR(WeightToLoseGain-I807,"")</f>
        <v/>
      </c>
      <c r="K807" s="11" t="str">
        <f>IFERROR(IF(B806&lt;&gt;"",J807/(WeightToLoseGain),""),"")</f>
        <v/>
      </c>
      <c r="L807" s="16" t="str">
        <f>IFERROR(IF($D807&lt;&gt;"",L806-(G806/CalsPerPound),""),"")</f>
        <v/>
      </c>
    </row>
    <row r="808" spans="2:12" ht="30" hidden="1" customHeight="1" x14ac:dyDescent="0.35">
      <c r="B808" s="18">
        <f>IFERROR(IF(I807&gt;0,B807+1,""),"")</f>
        <v>45526</v>
      </c>
      <c r="C808" s="17" t="str">
        <f>IFERROR(IF(D808&lt;&gt;"",IF(MOD(D808,7)=1,(D807/7)+1,""),""),"")</f>
        <v/>
      </c>
      <c r="D808" s="17" t="str">
        <f>IFERROR(IF(I807&gt;0,D807+1,""),"")</f>
        <v/>
      </c>
      <c r="E808" s="15" t="str">
        <f>IFERROR(IF(I807&gt;0,#REF!*ActivityFactor+IF(WeightGoal="Maintain",0,IF(WeightGoal="Decrease",-500,IF(WeightGoal="Increase",500))),""),"")</f>
        <v/>
      </c>
      <c r="F808" s="15" t="str">
        <f>IFERROR(#REF!*(ActivityFactor),"")</f>
        <v/>
      </c>
      <c r="G808" s="14" t="str">
        <f>IFERROR(IF(WeightGoal="Increase",E808-F808,F808-E808),"")</f>
        <v/>
      </c>
      <c r="H808" s="14" t="str">
        <f>IFERROR(H807-G808,"")</f>
        <v/>
      </c>
      <c r="I808" s="13" t="str">
        <f>IFERROR(IF(Standard,H808/CalsPerPound,H808/CalsPerPound/2.2),"")</f>
        <v/>
      </c>
      <c r="J808" s="12" t="str">
        <f>IFERROR(WeightToLoseGain-I808,"")</f>
        <v/>
      </c>
      <c r="K808" s="11" t="str">
        <f>IFERROR(IF(B807&lt;&gt;"",J808/(WeightToLoseGain),""),"")</f>
        <v/>
      </c>
      <c r="L808" s="16" t="str">
        <f>IFERROR(IF($D808&lt;&gt;"",L807-(G807/CalsPerPound),""),"")</f>
        <v/>
      </c>
    </row>
    <row r="809" spans="2:12" ht="30" hidden="1" customHeight="1" x14ac:dyDescent="0.35">
      <c r="B809" s="18">
        <f>IFERROR(IF(I808&gt;0,B808+1,""),"")</f>
        <v>45527</v>
      </c>
      <c r="C809" s="17" t="str">
        <f>IFERROR(IF(D809&lt;&gt;"",IF(MOD(D809,7)=1,(D808/7)+1,""),""),"")</f>
        <v/>
      </c>
      <c r="D809" s="17" t="str">
        <f>IFERROR(IF(I808&gt;0,D808+1,""),"")</f>
        <v/>
      </c>
      <c r="E809" s="15" t="str">
        <f>IFERROR(IF(I808&gt;0,#REF!*ActivityFactor+IF(WeightGoal="Maintain",0,IF(WeightGoal="Decrease",-500,IF(WeightGoal="Increase",500))),""),"")</f>
        <v/>
      </c>
      <c r="F809" s="15" t="str">
        <f>IFERROR(#REF!*(ActivityFactor),"")</f>
        <v/>
      </c>
      <c r="G809" s="14" t="str">
        <f>IFERROR(IF(WeightGoal="Increase",E809-F809,F809-E809),"")</f>
        <v/>
      </c>
      <c r="H809" s="14" t="str">
        <f>IFERROR(H808-G809,"")</f>
        <v/>
      </c>
      <c r="I809" s="13" t="str">
        <f>IFERROR(IF(Standard,H809/CalsPerPound,H809/CalsPerPound/2.2),"")</f>
        <v/>
      </c>
      <c r="J809" s="12" t="str">
        <f>IFERROR(WeightToLoseGain-I809,"")</f>
        <v/>
      </c>
      <c r="K809" s="11" t="str">
        <f>IFERROR(IF(B808&lt;&gt;"",J809/(WeightToLoseGain),""),"")</f>
        <v/>
      </c>
      <c r="L809" s="16" t="str">
        <f>IFERROR(IF($D809&lt;&gt;"",L808-(G808/CalsPerPound),""),"")</f>
        <v/>
      </c>
    </row>
    <row r="810" spans="2:12" ht="30" hidden="1" customHeight="1" x14ac:dyDescent="0.35">
      <c r="B810" s="18">
        <f>IFERROR(IF(I809&gt;0,B809+1,""),"")</f>
        <v>45528</v>
      </c>
      <c r="C810" s="17" t="str">
        <f>IFERROR(IF(D810&lt;&gt;"",IF(MOD(D810,7)=1,(D809/7)+1,""),""),"")</f>
        <v/>
      </c>
      <c r="D810" s="17" t="str">
        <f>IFERROR(IF(I809&gt;0,D809+1,""),"")</f>
        <v/>
      </c>
      <c r="E810" s="15" t="str">
        <f>IFERROR(IF(I809&gt;0,#REF!*ActivityFactor+IF(WeightGoal="Maintain",0,IF(WeightGoal="Decrease",-500,IF(WeightGoal="Increase",500))),""),"")</f>
        <v/>
      </c>
      <c r="F810" s="15" t="str">
        <f>IFERROR(#REF!*(ActivityFactor),"")</f>
        <v/>
      </c>
      <c r="G810" s="14" t="str">
        <f>IFERROR(IF(WeightGoal="Increase",E810-F810,F810-E810),"")</f>
        <v/>
      </c>
      <c r="H810" s="14" t="str">
        <f>IFERROR(H809-G810,"")</f>
        <v/>
      </c>
      <c r="I810" s="13" t="str">
        <f>IFERROR(IF(Standard,H810/CalsPerPound,H810/CalsPerPound/2.2),"")</f>
        <v/>
      </c>
      <c r="J810" s="12" t="str">
        <f>IFERROR(WeightToLoseGain-I810,"")</f>
        <v/>
      </c>
      <c r="K810" s="11" t="str">
        <f>IFERROR(IF(B809&lt;&gt;"",J810/(WeightToLoseGain),""),"")</f>
        <v/>
      </c>
      <c r="L810" s="16" t="str">
        <f>IFERROR(IF($D810&lt;&gt;"",L809-(G809/CalsPerPound),""),"")</f>
        <v/>
      </c>
    </row>
    <row r="811" spans="2:12" ht="30" hidden="1" customHeight="1" x14ac:dyDescent="0.35">
      <c r="B811" s="18">
        <f>IFERROR(IF(I810&gt;0,B810+1,""),"")</f>
        <v>45529</v>
      </c>
      <c r="C811" s="17" t="str">
        <f>IFERROR(IF(D811&lt;&gt;"",IF(MOD(D811,7)=1,(D810/7)+1,""),""),"")</f>
        <v/>
      </c>
      <c r="D811" s="17" t="str">
        <f>IFERROR(IF(I810&gt;0,D810+1,""),"")</f>
        <v/>
      </c>
      <c r="E811" s="15" t="str">
        <f>IFERROR(IF(I810&gt;0,#REF!*ActivityFactor+IF(WeightGoal="Maintain",0,IF(WeightGoal="Decrease",-500,IF(WeightGoal="Increase",500))),""),"")</f>
        <v/>
      </c>
      <c r="F811" s="15" t="str">
        <f>IFERROR(#REF!*(ActivityFactor),"")</f>
        <v/>
      </c>
      <c r="G811" s="14" t="str">
        <f>IFERROR(IF(WeightGoal="Increase",E811-F811,F811-E811),"")</f>
        <v/>
      </c>
      <c r="H811" s="14" t="str">
        <f>IFERROR(H810-G811,"")</f>
        <v/>
      </c>
      <c r="I811" s="13" t="str">
        <f>IFERROR(IF(Standard,H811/CalsPerPound,H811/CalsPerPound/2.2),"")</f>
        <v/>
      </c>
      <c r="J811" s="12" t="str">
        <f>IFERROR(WeightToLoseGain-I811,"")</f>
        <v/>
      </c>
      <c r="K811" s="11" t="str">
        <f>IFERROR(IF(B810&lt;&gt;"",J811/(WeightToLoseGain),""),"")</f>
        <v/>
      </c>
      <c r="L811" s="16" t="str">
        <f>IFERROR(IF($D811&lt;&gt;"",L810-(G810/CalsPerPound),""),"")</f>
        <v/>
      </c>
    </row>
    <row r="812" spans="2:12" ht="30" hidden="1" customHeight="1" x14ac:dyDescent="0.35">
      <c r="B812" s="18">
        <f>IFERROR(IF(I811&gt;0,B811+1,""),"")</f>
        <v>45530</v>
      </c>
      <c r="C812" s="17" t="str">
        <f>IFERROR(IF(D812&lt;&gt;"",IF(MOD(D812,7)=1,(D811/7)+1,""),""),"")</f>
        <v/>
      </c>
      <c r="D812" s="17" t="str">
        <f>IFERROR(IF(I811&gt;0,D811+1,""),"")</f>
        <v/>
      </c>
      <c r="E812" s="15" t="str">
        <f>IFERROR(IF(I811&gt;0,#REF!*ActivityFactor+IF(WeightGoal="Maintain",0,IF(WeightGoal="Decrease",-500,IF(WeightGoal="Increase",500))),""),"")</f>
        <v/>
      </c>
      <c r="F812" s="15" t="str">
        <f>IFERROR(#REF!*(ActivityFactor),"")</f>
        <v/>
      </c>
      <c r="G812" s="14" t="str">
        <f>IFERROR(IF(WeightGoal="Increase",E812-F812,F812-E812),"")</f>
        <v/>
      </c>
      <c r="H812" s="14" t="str">
        <f>IFERROR(H811-G812,"")</f>
        <v/>
      </c>
      <c r="I812" s="13" t="str">
        <f>IFERROR(IF(Standard,H812/CalsPerPound,H812/CalsPerPound/2.2),"")</f>
        <v/>
      </c>
      <c r="J812" s="12" t="str">
        <f>IFERROR(WeightToLoseGain-I812,"")</f>
        <v/>
      </c>
      <c r="K812" s="11" t="str">
        <f>IFERROR(IF(B811&lt;&gt;"",J812/(WeightToLoseGain),""),"")</f>
        <v/>
      </c>
      <c r="L812" s="16" t="str">
        <f>IFERROR(IF($D812&lt;&gt;"",L811-(G811/CalsPerPound),""),"")</f>
        <v/>
      </c>
    </row>
    <row r="813" spans="2:12" ht="30" hidden="1" customHeight="1" x14ac:dyDescent="0.35">
      <c r="B813" s="18">
        <f>IFERROR(IF(I812&gt;0,B812+1,""),"")</f>
        <v>45531</v>
      </c>
      <c r="C813" s="17" t="str">
        <f>IFERROR(IF(D813&lt;&gt;"",IF(MOD(D813,7)=1,(D812/7)+1,""),""),"")</f>
        <v/>
      </c>
      <c r="D813" s="17" t="str">
        <f>IFERROR(IF(I812&gt;0,D812+1,""),"")</f>
        <v/>
      </c>
      <c r="E813" s="15" t="str">
        <f>IFERROR(IF(I812&gt;0,#REF!*ActivityFactor+IF(WeightGoal="Maintain",0,IF(WeightGoal="Decrease",-500,IF(WeightGoal="Increase",500))),""),"")</f>
        <v/>
      </c>
      <c r="F813" s="15" t="str">
        <f>IFERROR(#REF!*(ActivityFactor),"")</f>
        <v/>
      </c>
      <c r="G813" s="14" t="str">
        <f>IFERROR(IF(WeightGoal="Increase",E813-F813,F813-E813),"")</f>
        <v/>
      </c>
      <c r="H813" s="14" t="str">
        <f>IFERROR(H812-G813,"")</f>
        <v/>
      </c>
      <c r="I813" s="13" t="str">
        <f>IFERROR(IF(Standard,H813/CalsPerPound,H813/CalsPerPound/2.2),"")</f>
        <v/>
      </c>
      <c r="J813" s="12" t="str">
        <f>IFERROR(WeightToLoseGain-I813,"")</f>
        <v/>
      </c>
      <c r="K813" s="11" t="str">
        <f>IFERROR(IF(B812&lt;&gt;"",J813/(WeightToLoseGain),""),"")</f>
        <v/>
      </c>
      <c r="L813" s="16" t="str">
        <f>IFERROR(IF($D813&lt;&gt;"",L812-(G812/CalsPerPound),""),"")</f>
        <v/>
      </c>
    </row>
    <row r="814" spans="2:12" ht="30" hidden="1" customHeight="1" x14ac:dyDescent="0.35">
      <c r="B814" s="18">
        <f>IFERROR(IF(I813&gt;0,B813+1,""),"")</f>
        <v>45532</v>
      </c>
      <c r="C814" s="17" t="str">
        <f>IFERROR(IF(D814&lt;&gt;"",IF(MOD(D814,7)=1,(D813/7)+1,""),""),"")</f>
        <v/>
      </c>
      <c r="D814" s="17" t="str">
        <f>IFERROR(IF(I813&gt;0,D813+1,""),"")</f>
        <v/>
      </c>
      <c r="E814" s="15" t="str">
        <f>IFERROR(IF(I813&gt;0,#REF!*ActivityFactor+IF(WeightGoal="Maintain",0,IF(WeightGoal="Decrease",-500,IF(WeightGoal="Increase",500))),""),"")</f>
        <v/>
      </c>
      <c r="F814" s="15" t="str">
        <f>IFERROR(#REF!*(ActivityFactor),"")</f>
        <v/>
      </c>
      <c r="G814" s="14" t="str">
        <f>IFERROR(IF(WeightGoal="Increase",E814-F814,F814-E814),"")</f>
        <v/>
      </c>
      <c r="H814" s="14" t="str">
        <f>IFERROR(H813-G814,"")</f>
        <v/>
      </c>
      <c r="I814" s="13" t="str">
        <f>IFERROR(IF(Standard,H814/CalsPerPound,H814/CalsPerPound/2.2),"")</f>
        <v/>
      </c>
      <c r="J814" s="12" t="str">
        <f>IFERROR(WeightToLoseGain-I814,"")</f>
        <v/>
      </c>
      <c r="K814" s="11" t="str">
        <f>IFERROR(IF(B813&lt;&gt;"",J814/(WeightToLoseGain),""),"")</f>
        <v/>
      </c>
      <c r="L814" s="16" t="str">
        <f>IFERROR(IF($D814&lt;&gt;"",L813-(G813/CalsPerPound),""),"")</f>
        <v/>
      </c>
    </row>
    <row r="815" spans="2:12" ht="30" hidden="1" customHeight="1" x14ac:dyDescent="0.35">
      <c r="B815" s="18">
        <f>IFERROR(IF(I814&gt;0,B814+1,""),"")</f>
        <v>45533</v>
      </c>
      <c r="C815" s="17" t="str">
        <f>IFERROR(IF(D815&lt;&gt;"",IF(MOD(D815,7)=1,(D814/7)+1,""),""),"")</f>
        <v/>
      </c>
      <c r="D815" s="17" t="str">
        <f>IFERROR(IF(I814&gt;0,D814+1,""),"")</f>
        <v/>
      </c>
      <c r="E815" s="15" t="str">
        <f>IFERROR(IF(I814&gt;0,#REF!*ActivityFactor+IF(WeightGoal="Maintain",0,IF(WeightGoal="Decrease",-500,IF(WeightGoal="Increase",500))),""),"")</f>
        <v/>
      </c>
      <c r="F815" s="15" t="str">
        <f>IFERROR(#REF!*(ActivityFactor),"")</f>
        <v/>
      </c>
      <c r="G815" s="14" t="str">
        <f>IFERROR(IF(WeightGoal="Increase",E815-F815,F815-E815),"")</f>
        <v/>
      </c>
      <c r="H815" s="14" t="str">
        <f>IFERROR(H814-G815,"")</f>
        <v/>
      </c>
      <c r="I815" s="13" t="str">
        <f>IFERROR(IF(Standard,H815/CalsPerPound,H815/CalsPerPound/2.2),"")</f>
        <v/>
      </c>
      <c r="J815" s="12" t="str">
        <f>IFERROR(WeightToLoseGain-I815,"")</f>
        <v/>
      </c>
      <c r="K815" s="11" t="str">
        <f>IFERROR(IF(B814&lt;&gt;"",J815/(WeightToLoseGain),""),"")</f>
        <v/>
      </c>
      <c r="L815" s="16" t="str">
        <f>IFERROR(IF($D815&lt;&gt;"",L814-(G814/CalsPerPound),""),"")</f>
        <v/>
      </c>
    </row>
    <row r="816" spans="2:12" ht="30" hidden="1" customHeight="1" x14ac:dyDescent="0.35">
      <c r="B816" s="18">
        <f>IFERROR(IF(I815&gt;0,B815+1,""),"")</f>
        <v>45534</v>
      </c>
      <c r="C816" s="17" t="str">
        <f>IFERROR(IF(D816&lt;&gt;"",IF(MOD(D816,7)=1,(D815/7)+1,""),""),"")</f>
        <v/>
      </c>
      <c r="D816" s="17" t="str">
        <f>IFERROR(IF(I815&gt;0,D815+1,""),"")</f>
        <v/>
      </c>
      <c r="E816" s="15" t="str">
        <f>IFERROR(IF(I815&gt;0,#REF!*ActivityFactor+IF(WeightGoal="Maintain",0,IF(WeightGoal="Decrease",-500,IF(WeightGoal="Increase",500))),""),"")</f>
        <v/>
      </c>
      <c r="F816" s="15" t="str">
        <f>IFERROR(#REF!*(ActivityFactor),"")</f>
        <v/>
      </c>
      <c r="G816" s="14" t="str">
        <f>IFERROR(IF(WeightGoal="Increase",E816-F816,F816-E816),"")</f>
        <v/>
      </c>
      <c r="H816" s="14" t="str">
        <f>IFERROR(H815-G816,"")</f>
        <v/>
      </c>
      <c r="I816" s="13" t="str">
        <f>IFERROR(IF(Standard,H816/CalsPerPound,H816/CalsPerPound/2.2),"")</f>
        <v/>
      </c>
      <c r="J816" s="12" t="str">
        <f>IFERROR(WeightToLoseGain-I816,"")</f>
        <v/>
      </c>
      <c r="K816" s="11" t="str">
        <f>IFERROR(IF(B815&lt;&gt;"",J816/(WeightToLoseGain),""),"")</f>
        <v/>
      </c>
      <c r="L816" s="16" t="str">
        <f>IFERROR(IF($D816&lt;&gt;"",L815-(G815/CalsPerPound),""),"")</f>
        <v/>
      </c>
    </row>
    <row r="817" spans="2:12" ht="30" hidden="1" customHeight="1" x14ac:dyDescent="0.35">
      <c r="B817" s="18">
        <f>IFERROR(IF(I816&gt;0,B816+1,""),"")</f>
        <v>45535</v>
      </c>
      <c r="C817" s="17" t="str">
        <f>IFERROR(IF(D817&lt;&gt;"",IF(MOD(D817,7)=1,(D816/7)+1,""),""),"")</f>
        <v/>
      </c>
      <c r="D817" s="17" t="str">
        <f>IFERROR(IF(I816&gt;0,D816+1,""),"")</f>
        <v/>
      </c>
      <c r="E817" s="15" t="str">
        <f>IFERROR(IF(I816&gt;0,#REF!*ActivityFactor+IF(WeightGoal="Maintain",0,IF(WeightGoal="Decrease",-500,IF(WeightGoal="Increase",500))),""),"")</f>
        <v/>
      </c>
      <c r="F817" s="15" t="str">
        <f>IFERROR(#REF!*(ActivityFactor),"")</f>
        <v/>
      </c>
      <c r="G817" s="14" t="str">
        <f>IFERROR(IF(WeightGoal="Increase",E817-F817,F817-E817),"")</f>
        <v/>
      </c>
      <c r="H817" s="14" t="str">
        <f>IFERROR(H816-G817,"")</f>
        <v/>
      </c>
      <c r="I817" s="13" t="str">
        <f>IFERROR(IF(Standard,H817/CalsPerPound,H817/CalsPerPound/2.2),"")</f>
        <v/>
      </c>
      <c r="J817" s="12" t="str">
        <f>IFERROR(WeightToLoseGain-I817,"")</f>
        <v/>
      </c>
      <c r="K817" s="11" t="str">
        <f>IFERROR(IF(B816&lt;&gt;"",J817/(WeightToLoseGain),""),"")</f>
        <v/>
      </c>
      <c r="L817" s="16" t="str">
        <f>IFERROR(IF($D817&lt;&gt;"",L816-(G816/CalsPerPound),""),"")</f>
        <v/>
      </c>
    </row>
    <row r="818" spans="2:12" ht="30" hidden="1" customHeight="1" x14ac:dyDescent="0.35">
      <c r="B818" s="18">
        <f>IFERROR(IF(I817&gt;0,B817+1,""),"")</f>
        <v>45536</v>
      </c>
      <c r="C818" s="17" t="str">
        <f>IFERROR(IF(D818&lt;&gt;"",IF(MOD(D818,7)=1,(D817/7)+1,""),""),"")</f>
        <v/>
      </c>
      <c r="D818" s="17" t="str">
        <f>IFERROR(IF(I817&gt;0,D817+1,""),"")</f>
        <v/>
      </c>
      <c r="E818" s="15" t="str">
        <f>IFERROR(IF(I817&gt;0,#REF!*ActivityFactor+IF(WeightGoal="Maintain",0,IF(WeightGoal="Decrease",-500,IF(WeightGoal="Increase",500))),""),"")</f>
        <v/>
      </c>
      <c r="F818" s="15" t="str">
        <f>IFERROR(#REF!*(ActivityFactor),"")</f>
        <v/>
      </c>
      <c r="G818" s="14" t="str">
        <f>IFERROR(IF(WeightGoal="Increase",E818-F818,F818-E818),"")</f>
        <v/>
      </c>
      <c r="H818" s="14" t="str">
        <f>IFERROR(H817-G818,"")</f>
        <v/>
      </c>
      <c r="I818" s="13" t="str">
        <f>IFERROR(IF(Standard,H818/CalsPerPound,H818/CalsPerPound/2.2),"")</f>
        <v/>
      </c>
      <c r="J818" s="12" t="str">
        <f>IFERROR(WeightToLoseGain-I818,"")</f>
        <v/>
      </c>
      <c r="K818" s="11" t="str">
        <f>IFERROR(IF(B817&lt;&gt;"",J818/(WeightToLoseGain),""),"")</f>
        <v/>
      </c>
      <c r="L818" s="16" t="str">
        <f>IFERROR(IF($D818&lt;&gt;"",L817-(G817/CalsPerPound),""),"")</f>
        <v/>
      </c>
    </row>
    <row r="819" spans="2:12" ht="30" hidden="1" customHeight="1" x14ac:dyDescent="0.35">
      <c r="B819" s="18">
        <f>IFERROR(IF(I818&gt;0,B818+1,""),"")</f>
        <v>45537</v>
      </c>
      <c r="C819" s="17" t="str">
        <f>IFERROR(IF(D819&lt;&gt;"",IF(MOD(D819,7)=1,(D818/7)+1,""),""),"")</f>
        <v/>
      </c>
      <c r="D819" s="17" t="str">
        <f>IFERROR(IF(I818&gt;0,D818+1,""),"")</f>
        <v/>
      </c>
      <c r="E819" s="15" t="str">
        <f>IFERROR(IF(I818&gt;0,#REF!*ActivityFactor+IF(WeightGoal="Maintain",0,IF(WeightGoal="Decrease",-500,IF(WeightGoal="Increase",500))),""),"")</f>
        <v/>
      </c>
      <c r="F819" s="15" t="str">
        <f>IFERROR(#REF!*(ActivityFactor),"")</f>
        <v/>
      </c>
      <c r="G819" s="14" t="str">
        <f>IFERROR(IF(WeightGoal="Increase",E819-F819,F819-E819),"")</f>
        <v/>
      </c>
      <c r="H819" s="14" t="str">
        <f>IFERROR(H818-G819,"")</f>
        <v/>
      </c>
      <c r="I819" s="13" t="str">
        <f>IFERROR(IF(Standard,H819/CalsPerPound,H819/CalsPerPound/2.2),"")</f>
        <v/>
      </c>
      <c r="J819" s="12" t="str">
        <f>IFERROR(WeightToLoseGain-I819,"")</f>
        <v/>
      </c>
      <c r="K819" s="11" t="str">
        <f>IFERROR(IF(B818&lt;&gt;"",J819/(WeightToLoseGain),""),"")</f>
        <v/>
      </c>
      <c r="L819" s="16" t="str">
        <f>IFERROR(IF($D819&lt;&gt;"",L818-(G818/CalsPerPound),""),"")</f>
        <v/>
      </c>
    </row>
    <row r="820" spans="2:12" ht="30" hidden="1" customHeight="1" x14ac:dyDescent="0.35">
      <c r="B820" s="18">
        <f>IFERROR(IF(I819&gt;0,B819+1,""),"")</f>
        <v>45538</v>
      </c>
      <c r="C820" s="17" t="str">
        <f>IFERROR(IF(D820&lt;&gt;"",IF(MOD(D820,7)=1,(D819/7)+1,""),""),"")</f>
        <v/>
      </c>
      <c r="D820" s="17" t="str">
        <f>IFERROR(IF(I819&gt;0,D819+1,""),"")</f>
        <v/>
      </c>
      <c r="E820" s="15" t="str">
        <f>IFERROR(IF(I819&gt;0,#REF!*ActivityFactor+IF(WeightGoal="Maintain",0,IF(WeightGoal="Decrease",-500,IF(WeightGoal="Increase",500))),""),"")</f>
        <v/>
      </c>
      <c r="F820" s="15" t="str">
        <f>IFERROR(#REF!*(ActivityFactor),"")</f>
        <v/>
      </c>
      <c r="G820" s="14" t="str">
        <f>IFERROR(IF(WeightGoal="Increase",E820-F820,F820-E820),"")</f>
        <v/>
      </c>
      <c r="H820" s="14" t="str">
        <f>IFERROR(H819-G820,"")</f>
        <v/>
      </c>
      <c r="I820" s="13" t="str">
        <f>IFERROR(IF(Standard,H820/CalsPerPound,H820/CalsPerPound/2.2),"")</f>
        <v/>
      </c>
      <c r="J820" s="12" t="str">
        <f>IFERROR(WeightToLoseGain-I820,"")</f>
        <v/>
      </c>
      <c r="K820" s="11" t="str">
        <f>IFERROR(IF(B819&lt;&gt;"",J820/(WeightToLoseGain),""),"")</f>
        <v/>
      </c>
      <c r="L820" s="16" t="str">
        <f>IFERROR(IF($D820&lt;&gt;"",L819-(G819/CalsPerPound),""),"")</f>
        <v/>
      </c>
    </row>
    <row r="821" spans="2:12" ht="30" hidden="1" customHeight="1" x14ac:dyDescent="0.35">
      <c r="B821" s="18">
        <f>IFERROR(IF(I820&gt;0,B820+1,""),"")</f>
        <v>45539</v>
      </c>
      <c r="C821" s="17" t="str">
        <f>IFERROR(IF(D821&lt;&gt;"",IF(MOD(D821,7)=1,(D820/7)+1,""),""),"")</f>
        <v/>
      </c>
      <c r="D821" s="17" t="str">
        <f>IFERROR(IF(I820&gt;0,D820+1,""),"")</f>
        <v/>
      </c>
      <c r="E821" s="15" t="str">
        <f>IFERROR(IF(I820&gt;0,#REF!*ActivityFactor+IF(WeightGoal="Maintain",0,IF(WeightGoal="Decrease",-500,IF(WeightGoal="Increase",500))),""),"")</f>
        <v/>
      </c>
      <c r="F821" s="15" t="str">
        <f>IFERROR(#REF!*(ActivityFactor),"")</f>
        <v/>
      </c>
      <c r="G821" s="14" t="str">
        <f>IFERROR(IF(WeightGoal="Increase",E821-F821,F821-E821),"")</f>
        <v/>
      </c>
      <c r="H821" s="14" t="str">
        <f>IFERROR(H820-G821,"")</f>
        <v/>
      </c>
      <c r="I821" s="13" t="str">
        <f>IFERROR(IF(Standard,H821/CalsPerPound,H821/CalsPerPound/2.2),"")</f>
        <v/>
      </c>
      <c r="J821" s="12" t="str">
        <f>IFERROR(WeightToLoseGain-I821,"")</f>
        <v/>
      </c>
      <c r="K821" s="11" t="str">
        <f>IFERROR(IF(B820&lt;&gt;"",J821/(WeightToLoseGain),""),"")</f>
        <v/>
      </c>
      <c r="L821" s="16" t="str">
        <f>IFERROR(IF($D821&lt;&gt;"",L820-(G820/CalsPerPound),""),"")</f>
        <v/>
      </c>
    </row>
    <row r="822" spans="2:12" ht="30" hidden="1" customHeight="1" x14ac:dyDescent="0.35">
      <c r="B822" s="18">
        <f>IFERROR(IF(I821&gt;0,B821+1,""),"")</f>
        <v>45540</v>
      </c>
      <c r="C822" s="17" t="str">
        <f>IFERROR(IF(D822&lt;&gt;"",IF(MOD(D822,7)=1,(D821/7)+1,""),""),"")</f>
        <v/>
      </c>
      <c r="D822" s="17" t="str">
        <f>IFERROR(IF(I821&gt;0,D821+1,""),"")</f>
        <v/>
      </c>
      <c r="E822" s="15" t="str">
        <f>IFERROR(IF(I821&gt;0,#REF!*ActivityFactor+IF(WeightGoal="Maintain",0,IF(WeightGoal="Decrease",-500,IF(WeightGoal="Increase",500))),""),"")</f>
        <v/>
      </c>
      <c r="F822" s="15" t="str">
        <f>IFERROR(#REF!*(ActivityFactor),"")</f>
        <v/>
      </c>
      <c r="G822" s="14" t="str">
        <f>IFERROR(IF(WeightGoal="Increase",E822-F822,F822-E822),"")</f>
        <v/>
      </c>
      <c r="H822" s="14" t="str">
        <f>IFERROR(H821-G822,"")</f>
        <v/>
      </c>
      <c r="I822" s="13" t="str">
        <f>IFERROR(IF(Standard,H822/CalsPerPound,H822/CalsPerPound/2.2),"")</f>
        <v/>
      </c>
      <c r="J822" s="12" t="str">
        <f>IFERROR(WeightToLoseGain-I822,"")</f>
        <v/>
      </c>
      <c r="K822" s="11" t="str">
        <f>IFERROR(IF(B821&lt;&gt;"",J822/(WeightToLoseGain),""),"")</f>
        <v/>
      </c>
      <c r="L822" s="16" t="str">
        <f>IFERROR(IF($D822&lt;&gt;"",L821-(G821/CalsPerPound),""),"")</f>
        <v/>
      </c>
    </row>
    <row r="823" spans="2:12" ht="30" hidden="1" customHeight="1" x14ac:dyDescent="0.35">
      <c r="B823" s="18">
        <f>IFERROR(IF(I822&gt;0,B822+1,""),"")</f>
        <v>45541</v>
      </c>
      <c r="C823" s="17" t="str">
        <f>IFERROR(IF(D823&lt;&gt;"",IF(MOD(D823,7)=1,(D822/7)+1,""),""),"")</f>
        <v/>
      </c>
      <c r="D823" s="17" t="str">
        <f>IFERROR(IF(I822&gt;0,D822+1,""),"")</f>
        <v/>
      </c>
      <c r="E823" s="15" t="str">
        <f>IFERROR(IF(I822&gt;0,#REF!*ActivityFactor+IF(WeightGoal="Maintain",0,IF(WeightGoal="Decrease",-500,IF(WeightGoal="Increase",500))),""),"")</f>
        <v/>
      </c>
      <c r="F823" s="15" t="str">
        <f>IFERROR(#REF!*(ActivityFactor),"")</f>
        <v/>
      </c>
      <c r="G823" s="14" t="str">
        <f>IFERROR(IF(WeightGoal="Increase",E823-F823,F823-E823),"")</f>
        <v/>
      </c>
      <c r="H823" s="14" t="str">
        <f>IFERROR(H822-G823,"")</f>
        <v/>
      </c>
      <c r="I823" s="13" t="str">
        <f>IFERROR(IF(Standard,H823/CalsPerPound,H823/CalsPerPound/2.2),"")</f>
        <v/>
      </c>
      <c r="J823" s="12" t="str">
        <f>IFERROR(WeightToLoseGain-I823,"")</f>
        <v/>
      </c>
      <c r="K823" s="11" t="str">
        <f>IFERROR(IF(B822&lt;&gt;"",J823/(WeightToLoseGain),""),"")</f>
        <v/>
      </c>
      <c r="L823" s="16" t="str">
        <f>IFERROR(IF($D823&lt;&gt;"",L822-(G822/CalsPerPound),""),"")</f>
        <v/>
      </c>
    </row>
    <row r="824" spans="2:12" ht="30" hidden="1" customHeight="1" x14ac:dyDescent="0.35">
      <c r="B824" s="18">
        <f>IFERROR(IF(I823&gt;0,B823+1,""),"")</f>
        <v>45542</v>
      </c>
      <c r="C824" s="17" t="str">
        <f>IFERROR(IF(D824&lt;&gt;"",IF(MOD(D824,7)=1,(D823/7)+1,""),""),"")</f>
        <v/>
      </c>
      <c r="D824" s="17" t="str">
        <f>IFERROR(IF(I823&gt;0,D823+1,""),"")</f>
        <v/>
      </c>
      <c r="E824" s="15" t="str">
        <f>IFERROR(IF(I823&gt;0,#REF!*ActivityFactor+IF(WeightGoal="Maintain",0,IF(WeightGoal="Decrease",-500,IF(WeightGoal="Increase",500))),""),"")</f>
        <v/>
      </c>
      <c r="F824" s="15" t="str">
        <f>IFERROR(#REF!*(ActivityFactor),"")</f>
        <v/>
      </c>
      <c r="G824" s="14" t="str">
        <f>IFERROR(IF(WeightGoal="Increase",E824-F824,F824-E824),"")</f>
        <v/>
      </c>
      <c r="H824" s="14" t="str">
        <f>IFERROR(H823-G824,"")</f>
        <v/>
      </c>
      <c r="I824" s="13" t="str">
        <f>IFERROR(IF(Standard,H824/CalsPerPound,H824/CalsPerPound/2.2),"")</f>
        <v/>
      </c>
      <c r="J824" s="12" t="str">
        <f>IFERROR(WeightToLoseGain-I824,"")</f>
        <v/>
      </c>
      <c r="K824" s="11" t="str">
        <f>IFERROR(IF(B823&lt;&gt;"",J824/(WeightToLoseGain),""),"")</f>
        <v/>
      </c>
      <c r="L824" s="16" t="str">
        <f>IFERROR(IF($D824&lt;&gt;"",L823-(G823/CalsPerPound),""),"")</f>
        <v/>
      </c>
    </row>
    <row r="825" spans="2:12" ht="30" hidden="1" customHeight="1" x14ac:dyDescent="0.35">
      <c r="B825" s="18">
        <f>IFERROR(IF(I824&gt;0,B824+1,""),"")</f>
        <v>45543</v>
      </c>
      <c r="C825" s="17" t="str">
        <f>IFERROR(IF(D825&lt;&gt;"",IF(MOD(D825,7)=1,(D824/7)+1,""),""),"")</f>
        <v/>
      </c>
      <c r="D825" s="17" t="str">
        <f>IFERROR(IF(I824&gt;0,D824+1,""),"")</f>
        <v/>
      </c>
      <c r="E825" s="15" t="str">
        <f>IFERROR(IF(I824&gt;0,#REF!*ActivityFactor+IF(WeightGoal="Maintain",0,IF(WeightGoal="Decrease",-500,IF(WeightGoal="Increase",500))),""),"")</f>
        <v/>
      </c>
      <c r="F825" s="15" t="str">
        <f>IFERROR(#REF!*(ActivityFactor),"")</f>
        <v/>
      </c>
      <c r="G825" s="14" t="str">
        <f>IFERROR(IF(WeightGoal="Increase",E825-F825,F825-E825),"")</f>
        <v/>
      </c>
      <c r="H825" s="14" t="str">
        <f>IFERROR(H824-G825,"")</f>
        <v/>
      </c>
      <c r="I825" s="13" t="str">
        <f>IFERROR(IF(Standard,H825/CalsPerPound,H825/CalsPerPound/2.2),"")</f>
        <v/>
      </c>
      <c r="J825" s="12" t="str">
        <f>IFERROR(WeightToLoseGain-I825,"")</f>
        <v/>
      </c>
      <c r="K825" s="11" t="str">
        <f>IFERROR(IF(B824&lt;&gt;"",J825/(WeightToLoseGain),""),"")</f>
        <v/>
      </c>
      <c r="L825" s="16" t="str">
        <f>IFERROR(IF($D825&lt;&gt;"",L824-(G824/CalsPerPound),""),"")</f>
        <v/>
      </c>
    </row>
    <row r="826" spans="2:12" ht="30" hidden="1" customHeight="1" x14ac:dyDescent="0.35">
      <c r="B826" s="18">
        <f>IFERROR(IF(I825&gt;0,B825+1,""),"")</f>
        <v>45544</v>
      </c>
      <c r="C826" s="17" t="str">
        <f>IFERROR(IF(D826&lt;&gt;"",IF(MOD(D826,7)=1,(D825/7)+1,""),""),"")</f>
        <v/>
      </c>
      <c r="D826" s="17" t="str">
        <f>IFERROR(IF(I825&gt;0,D825+1,""),"")</f>
        <v/>
      </c>
      <c r="E826" s="15" t="str">
        <f>IFERROR(IF(I825&gt;0,#REF!*ActivityFactor+IF(WeightGoal="Maintain",0,IF(WeightGoal="Decrease",-500,IF(WeightGoal="Increase",500))),""),"")</f>
        <v/>
      </c>
      <c r="F826" s="15" t="str">
        <f>IFERROR(#REF!*(ActivityFactor),"")</f>
        <v/>
      </c>
      <c r="G826" s="14" t="str">
        <f>IFERROR(IF(WeightGoal="Increase",E826-F826,F826-E826),"")</f>
        <v/>
      </c>
      <c r="H826" s="14" t="str">
        <f>IFERROR(H825-G826,"")</f>
        <v/>
      </c>
      <c r="I826" s="13" t="str">
        <f>IFERROR(IF(Standard,H826/CalsPerPound,H826/CalsPerPound/2.2),"")</f>
        <v/>
      </c>
      <c r="J826" s="12" t="str">
        <f>IFERROR(WeightToLoseGain-I826,"")</f>
        <v/>
      </c>
      <c r="K826" s="11" t="str">
        <f>IFERROR(IF(B825&lt;&gt;"",J826/(WeightToLoseGain),""),"")</f>
        <v/>
      </c>
      <c r="L826" s="16" t="str">
        <f>IFERROR(IF($D826&lt;&gt;"",L825-(G825/CalsPerPound),""),"")</f>
        <v/>
      </c>
    </row>
    <row r="827" spans="2:12" ht="30" hidden="1" customHeight="1" x14ac:dyDescent="0.35">
      <c r="B827" s="18">
        <f>IFERROR(IF(I826&gt;0,B826+1,""),"")</f>
        <v>45545</v>
      </c>
      <c r="C827" s="17" t="str">
        <f>IFERROR(IF(D827&lt;&gt;"",IF(MOD(D827,7)=1,(D826/7)+1,""),""),"")</f>
        <v/>
      </c>
      <c r="D827" s="17" t="str">
        <f>IFERROR(IF(I826&gt;0,D826+1,""),"")</f>
        <v/>
      </c>
      <c r="E827" s="15" t="str">
        <f>IFERROR(IF(I826&gt;0,#REF!*ActivityFactor+IF(WeightGoal="Maintain",0,IF(WeightGoal="Decrease",-500,IF(WeightGoal="Increase",500))),""),"")</f>
        <v/>
      </c>
      <c r="F827" s="15" t="str">
        <f>IFERROR(#REF!*(ActivityFactor),"")</f>
        <v/>
      </c>
      <c r="G827" s="14" t="str">
        <f>IFERROR(IF(WeightGoal="Increase",E827-F827,F827-E827),"")</f>
        <v/>
      </c>
      <c r="H827" s="14" t="str">
        <f>IFERROR(H826-G827,"")</f>
        <v/>
      </c>
      <c r="I827" s="13" t="str">
        <f>IFERROR(IF(Standard,H827/CalsPerPound,H827/CalsPerPound/2.2),"")</f>
        <v/>
      </c>
      <c r="J827" s="12" t="str">
        <f>IFERROR(WeightToLoseGain-I827,"")</f>
        <v/>
      </c>
      <c r="K827" s="11" t="str">
        <f>IFERROR(IF(B826&lt;&gt;"",J827/(WeightToLoseGain),""),"")</f>
        <v/>
      </c>
      <c r="L827" s="16" t="str">
        <f>IFERROR(IF($D827&lt;&gt;"",L826-(G826/CalsPerPound),""),"")</f>
        <v/>
      </c>
    </row>
    <row r="828" spans="2:12" ht="30" hidden="1" customHeight="1" x14ac:dyDescent="0.35">
      <c r="B828" s="18">
        <f>IFERROR(IF(I827&gt;0,B827+1,""),"")</f>
        <v>45546</v>
      </c>
      <c r="C828" s="17" t="str">
        <f>IFERROR(IF(D828&lt;&gt;"",IF(MOD(D828,7)=1,(D827/7)+1,""),""),"")</f>
        <v/>
      </c>
      <c r="D828" s="17" t="str">
        <f>IFERROR(IF(I827&gt;0,D827+1,""),"")</f>
        <v/>
      </c>
      <c r="E828" s="15" t="str">
        <f>IFERROR(IF(I827&gt;0,#REF!*ActivityFactor+IF(WeightGoal="Maintain",0,IF(WeightGoal="Decrease",-500,IF(WeightGoal="Increase",500))),""),"")</f>
        <v/>
      </c>
      <c r="F828" s="15" t="str">
        <f>IFERROR(#REF!*(ActivityFactor),"")</f>
        <v/>
      </c>
      <c r="G828" s="14" t="str">
        <f>IFERROR(IF(WeightGoal="Increase",E828-F828,F828-E828),"")</f>
        <v/>
      </c>
      <c r="H828" s="14" t="str">
        <f>IFERROR(H827-G828,"")</f>
        <v/>
      </c>
      <c r="I828" s="13" t="str">
        <f>IFERROR(IF(Standard,H828/CalsPerPound,H828/CalsPerPound/2.2),"")</f>
        <v/>
      </c>
      <c r="J828" s="12" t="str">
        <f>IFERROR(WeightToLoseGain-I828,"")</f>
        <v/>
      </c>
      <c r="K828" s="11" t="str">
        <f>IFERROR(IF(B827&lt;&gt;"",J828/(WeightToLoseGain),""),"")</f>
        <v/>
      </c>
      <c r="L828" s="16" t="str">
        <f>IFERROR(IF($D828&lt;&gt;"",L827-(G827/CalsPerPound),""),"")</f>
        <v/>
      </c>
    </row>
    <row r="829" spans="2:12" ht="30" hidden="1" customHeight="1" x14ac:dyDescent="0.35">
      <c r="B829" s="18">
        <f>IFERROR(IF(I828&gt;0,B828+1,""),"")</f>
        <v>45547</v>
      </c>
      <c r="C829" s="17" t="str">
        <f>IFERROR(IF(D829&lt;&gt;"",IF(MOD(D829,7)=1,(D828/7)+1,""),""),"")</f>
        <v/>
      </c>
      <c r="D829" s="17" t="str">
        <f>IFERROR(IF(I828&gt;0,D828+1,""),"")</f>
        <v/>
      </c>
      <c r="E829" s="15" t="str">
        <f>IFERROR(IF(I828&gt;0,#REF!*ActivityFactor+IF(WeightGoal="Maintain",0,IF(WeightGoal="Decrease",-500,IF(WeightGoal="Increase",500))),""),"")</f>
        <v/>
      </c>
      <c r="F829" s="15" t="str">
        <f>IFERROR(#REF!*(ActivityFactor),"")</f>
        <v/>
      </c>
      <c r="G829" s="14" t="str">
        <f>IFERROR(IF(WeightGoal="Increase",E829-F829,F829-E829),"")</f>
        <v/>
      </c>
      <c r="H829" s="14" t="str">
        <f>IFERROR(H828-G829,"")</f>
        <v/>
      </c>
      <c r="I829" s="13" t="str">
        <f>IFERROR(IF(Standard,H829/CalsPerPound,H829/CalsPerPound/2.2),"")</f>
        <v/>
      </c>
      <c r="J829" s="12" t="str">
        <f>IFERROR(WeightToLoseGain-I829,"")</f>
        <v/>
      </c>
      <c r="K829" s="11" t="str">
        <f>IFERROR(IF(B828&lt;&gt;"",J829/(WeightToLoseGain),""),"")</f>
        <v/>
      </c>
      <c r="L829" s="16" t="str">
        <f>IFERROR(IF($D829&lt;&gt;"",L828-(G828/CalsPerPound),""),"")</f>
        <v/>
      </c>
    </row>
    <row r="830" spans="2:12" ht="30" hidden="1" customHeight="1" x14ac:dyDescent="0.35">
      <c r="B830" s="18">
        <f>IFERROR(IF(I829&gt;0,B829+1,""),"")</f>
        <v>45548</v>
      </c>
      <c r="C830" s="17" t="str">
        <f>IFERROR(IF(D830&lt;&gt;"",IF(MOD(D830,7)=1,(D829/7)+1,""),""),"")</f>
        <v/>
      </c>
      <c r="D830" s="17" t="str">
        <f>IFERROR(IF(I829&gt;0,D829+1,""),"")</f>
        <v/>
      </c>
      <c r="E830" s="15" t="str">
        <f>IFERROR(IF(I829&gt;0,#REF!*ActivityFactor+IF(WeightGoal="Maintain",0,IF(WeightGoal="Decrease",-500,IF(WeightGoal="Increase",500))),""),"")</f>
        <v/>
      </c>
      <c r="F830" s="15" t="str">
        <f>IFERROR(#REF!*(ActivityFactor),"")</f>
        <v/>
      </c>
      <c r="G830" s="14" t="str">
        <f>IFERROR(IF(WeightGoal="Increase",E830-F830,F830-E830),"")</f>
        <v/>
      </c>
      <c r="H830" s="14" t="str">
        <f>IFERROR(H829-G830,"")</f>
        <v/>
      </c>
      <c r="I830" s="13" t="str">
        <f>IFERROR(IF(Standard,H830/CalsPerPound,H830/CalsPerPound/2.2),"")</f>
        <v/>
      </c>
      <c r="J830" s="12" t="str">
        <f>IFERROR(WeightToLoseGain-I830,"")</f>
        <v/>
      </c>
      <c r="K830" s="11" t="str">
        <f>IFERROR(IF(B829&lt;&gt;"",J830/(WeightToLoseGain),""),"")</f>
        <v/>
      </c>
      <c r="L830" s="16" t="str">
        <f>IFERROR(IF($D830&lt;&gt;"",L829-(G829/CalsPerPound),""),"")</f>
        <v/>
      </c>
    </row>
    <row r="831" spans="2:12" ht="30" hidden="1" customHeight="1" x14ac:dyDescent="0.35">
      <c r="B831" s="18">
        <f>IFERROR(IF(I830&gt;0,B830+1,""),"")</f>
        <v>45549</v>
      </c>
      <c r="C831" s="17" t="str">
        <f>IFERROR(IF(D831&lt;&gt;"",IF(MOD(D831,7)=1,(D830/7)+1,""),""),"")</f>
        <v/>
      </c>
      <c r="D831" s="17" t="str">
        <f>IFERROR(IF(I830&gt;0,D830+1,""),"")</f>
        <v/>
      </c>
      <c r="E831" s="15" t="str">
        <f>IFERROR(IF(I830&gt;0,#REF!*ActivityFactor+IF(WeightGoal="Maintain",0,IF(WeightGoal="Decrease",-500,IF(WeightGoal="Increase",500))),""),"")</f>
        <v/>
      </c>
      <c r="F831" s="15" t="str">
        <f>IFERROR(#REF!*(ActivityFactor),"")</f>
        <v/>
      </c>
      <c r="G831" s="14" t="str">
        <f>IFERROR(IF(WeightGoal="Increase",E831-F831,F831-E831),"")</f>
        <v/>
      </c>
      <c r="H831" s="14" t="str">
        <f>IFERROR(H830-G831,"")</f>
        <v/>
      </c>
      <c r="I831" s="13" t="str">
        <f>IFERROR(IF(Standard,H831/CalsPerPound,H831/CalsPerPound/2.2),"")</f>
        <v/>
      </c>
      <c r="J831" s="12" t="str">
        <f>IFERROR(WeightToLoseGain-I831,"")</f>
        <v/>
      </c>
      <c r="K831" s="11" t="str">
        <f>IFERROR(IF(B830&lt;&gt;"",J831/(WeightToLoseGain),""),"")</f>
        <v/>
      </c>
      <c r="L831" s="16" t="str">
        <f>IFERROR(IF($D831&lt;&gt;"",L830-(G830/CalsPerPound),""),"")</f>
        <v/>
      </c>
    </row>
    <row r="832" spans="2:12" ht="30" hidden="1" customHeight="1" x14ac:dyDescent="0.35">
      <c r="B832" s="18">
        <f>IFERROR(IF(I831&gt;0,B831+1,""),"")</f>
        <v>45550</v>
      </c>
      <c r="C832" s="17" t="str">
        <f>IFERROR(IF(D832&lt;&gt;"",IF(MOD(D832,7)=1,(D831/7)+1,""),""),"")</f>
        <v/>
      </c>
      <c r="D832" s="17" t="str">
        <f>IFERROR(IF(I831&gt;0,D831+1,""),"")</f>
        <v/>
      </c>
      <c r="E832" s="15" t="str">
        <f>IFERROR(IF(I831&gt;0,#REF!*ActivityFactor+IF(WeightGoal="Maintain",0,IF(WeightGoal="Decrease",-500,IF(WeightGoal="Increase",500))),""),"")</f>
        <v/>
      </c>
      <c r="F832" s="15" t="str">
        <f>IFERROR(#REF!*(ActivityFactor),"")</f>
        <v/>
      </c>
      <c r="G832" s="14" t="str">
        <f>IFERROR(IF(WeightGoal="Increase",E832-F832,F832-E832),"")</f>
        <v/>
      </c>
      <c r="H832" s="14" t="str">
        <f>IFERROR(H831-G832,"")</f>
        <v/>
      </c>
      <c r="I832" s="13" t="str">
        <f>IFERROR(IF(Standard,H832/CalsPerPound,H832/CalsPerPound/2.2),"")</f>
        <v/>
      </c>
      <c r="J832" s="12" t="str">
        <f>IFERROR(WeightToLoseGain-I832,"")</f>
        <v/>
      </c>
      <c r="K832" s="11" t="str">
        <f>IFERROR(IF(B831&lt;&gt;"",J832/(WeightToLoseGain),""),"")</f>
        <v/>
      </c>
      <c r="L832" s="16" t="str">
        <f>IFERROR(IF($D832&lt;&gt;"",L831-(G831/CalsPerPound),""),"")</f>
        <v/>
      </c>
    </row>
    <row r="833" spans="2:12" ht="30" hidden="1" customHeight="1" x14ac:dyDescent="0.35">
      <c r="B833" s="18">
        <f>IFERROR(IF(I832&gt;0,B832+1,""),"")</f>
        <v>45551</v>
      </c>
      <c r="C833" s="17" t="str">
        <f>IFERROR(IF(D833&lt;&gt;"",IF(MOD(D833,7)=1,(D832/7)+1,""),""),"")</f>
        <v/>
      </c>
      <c r="D833" s="17" t="str">
        <f>IFERROR(IF(I832&gt;0,D832+1,""),"")</f>
        <v/>
      </c>
      <c r="E833" s="15" t="str">
        <f>IFERROR(IF(I832&gt;0,#REF!*ActivityFactor+IF(WeightGoal="Maintain",0,IF(WeightGoal="Decrease",-500,IF(WeightGoal="Increase",500))),""),"")</f>
        <v/>
      </c>
      <c r="F833" s="15" t="str">
        <f>IFERROR(#REF!*(ActivityFactor),"")</f>
        <v/>
      </c>
      <c r="G833" s="14" t="str">
        <f>IFERROR(IF(WeightGoal="Increase",E833-F833,F833-E833),"")</f>
        <v/>
      </c>
      <c r="H833" s="14" t="str">
        <f>IFERROR(H832-G833,"")</f>
        <v/>
      </c>
      <c r="I833" s="13" t="str">
        <f>IFERROR(IF(Standard,H833/CalsPerPound,H833/CalsPerPound/2.2),"")</f>
        <v/>
      </c>
      <c r="J833" s="12" t="str">
        <f>IFERROR(WeightToLoseGain-I833,"")</f>
        <v/>
      </c>
      <c r="K833" s="11" t="str">
        <f>IFERROR(IF(B832&lt;&gt;"",J833/(WeightToLoseGain),""),"")</f>
        <v/>
      </c>
      <c r="L833" s="16" t="str">
        <f>IFERROR(IF($D833&lt;&gt;"",L832-(G832/CalsPerPound),""),"")</f>
        <v/>
      </c>
    </row>
    <row r="834" spans="2:12" ht="30" hidden="1" customHeight="1" x14ac:dyDescent="0.35">
      <c r="B834" s="18">
        <f>IFERROR(IF(I833&gt;0,B833+1,""),"")</f>
        <v>45552</v>
      </c>
      <c r="C834" s="17" t="str">
        <f>IFERROR(IF(D834&lt;&gt;"",IF(MOD(D834,7)=1,(D833/7)+1,""),""),"")</f>
        <v/>
      </c>
      <c r="D834" s="17" t="str">
        <f>IFERROR(IF(I833&gt;0,D833+1,""),"")</f>
        <v/>
      </c>
      <c r="E834" s="15" t="str">
        <f>IFERROR(IF(I833&gt;0,#REF!*ActivityFactor+IF(WeightGoal="Maintain",0,IF(WeightGoal="Decrease",-500,IF(WeightGoal="Increase",500))),""),"")</f>
        <v/>
      </c>
      <c r="F834" s="15" t="str">
        <f>IFERROR(#REF!*(ActivityFactor),"")</f>
        <v/>
      </c>
      <c r="G834" s="14" t="str">
        <f>IFERROR(IF(WeightGoal="Increase",E834-F834,F834-E834),"")</f>
        <v/>
      </c>
      <c r="H834" s="14" t="str">
        <f>IFERROR(H833-G834,"")</f>
        <v/>
      </c>
      <c r="I834" s="13" t="str">
        <f>IFERROR(IF(Standard,H834/CalsPerPound,H834/CalsPerPound/2.2),"")</f>
        <v/>
      </c>
      <c r="J834" s="12" t="str">
        <f>IFERROR(WeightToLoseGain-I834,"")</f>
        <v/>
      </c>
      <c r="K834" s="11" t="str">
        <f>IFERROR(IF(B833&lt;&gt;"",J834/(WeightToLoseGain),""),"")</f>
        <v/>
      </c>
      <c r="L834" s="16" t="str">
        <f>IFERROR(IF($D834&lt;&gt;"",L833-(G833/CalsPerPound),""),"")</f>
        <v/>
      </c>
    </row>
    <row r="835" spans="2:12" ht="30" hidden="1" customHeight="1" x14ac:dyDescent="0.35">
      <c r="B835" s="18">
        <f>IFERROR(IF(I834&gt;0,B834+1,""),"")</f>
        <v>45553</v>
      </c>
      <c r="C835" s="17" t="str">
        <f>IFERROR(IF(D835&lt;&gt;"",IF(MOD(D835,7)=1,(D834/7)+1,""),""),"")</f>
        <v/>
      </c>
      <c r="D835" s="17" t="str">
        <f>IFERROR(IF(I834&gt;0,D834+1,""),"")</f>
        <v/>
      </c>
      <c r="E835" s="15" t="str">
        <f>IFERROR(IF(I834&gt;0,#REF!*ActivityFactor+IF(WeightGoal="Maintain",0,IF(WeightGoal="Decrease",-500,IF(WeightGoal="Increase",500))),""),"")</f>
        <v/>
      </c>
      <c r="F835" s="15" t="str">
        <f>IFERROR(#REF!*(ActivityFactor),"")</f>
        <v/>
      </c>
      <c r="G835" s="14" t="str">
        <f>IFERROR(IF(WeightGoal="Increase",E835-F835,F835-E835),"")</f>
        <v/>
      </c>
      <c r="H835" s="14" t="str">
        <f>IFERROR(H834-G835,"")</f>
        <v/>
      </c>
      <c r="I835" s="13" t="str">
        <f>IFERROR(IF(Standard,H835/CalsPerPound,H835/CalsPerPound/2.2),"")</f>
        <v/>
      </c>
      <c r="J835" s="12" t="str">
        <f>IFERROR(WeightToLoseGain-I835,"")</f>
        <v/>
      </c>
      <c r="K835" s="11" t="str">
        <f>IFERROR(IF(B834&lt;&gt;"",J835/(WeightToLoseGain),""),"")</f>
        <v/>
      </c>
      <c r="L835" s="16" t="str">
        <f>IFERROR(IF($D835&lt;&gt;"",L834-(G834/CalsPerPound),""),"")</f>
        <v/>
      </c>
    </row>
    <row r="836" spans="2:12" ht="30" hidden="1" customHeight="1" x14ac:dyDescent="0.35">
      <c r="B836" s="18">
        <f>IFERROR(IF(I835&gt;0,B835+1,""),"")</f>
        <v>45554</v>
      </c>
      <c r="C836" s="17" t="str">
        <f>IFERROR(IF(D836&lt;&gt;"",IF(MOD(D836,7)=1,(D835/7)+1,""),""),"")</f>
        <v/>
      </c>
      <c r="D836" s="17" t="str">
        <f>IFERROR(IF(I835&gt;0,D835+1,""),"")</f>
        <v/>
      </c>
      <c r="E836" s="15" t="str">
        <f>IFERROR(IF(I835&gt;0,#REF!*ActivityFactor+IF(WeightGoal="Maintain",0,IF(WeightGoal="Decrease",-500,IF(WeightGoal="Increase",500))),""),"")</f>
        <v/>
      </c>
      <c r="F836" s="15" t="str">
        <f>IFERROR(#REF!*(ActivityFactor),"")</f>
        <v/>
      </c>
      <c r="G836" s="14" t="str">
        <f>IFERROR(IF(WeightGoal="Increase",E836-F836,F836-E836),"")</f>
        <v/>
      </c>
      <c r="H836" s="14" t="str">
        <f>IFERROR(H835-G836,"")</f>
        <v/>
      </c>
      <c r="I836" s="13" t="str">
        <f>IFERROR(IF(Standard,H836/CalsPerPound,H836/CalsPerPound/2.2),"")</f>
        <v/>
      </c>
      <c r="J836" s="12" t="str">
        <f>IFERROR(WeightToLoseGain-I836,"")</f>
        <v/>
      </c>
      <c r="K836" s="11" t="str">
        <f>IFERROR(IF(B835&lt;&gt;"",J836/(WeightToLoseGain),""),"")</f>
        <v/>
      </c>
      <c r="L836" s="16" t="str">
        <f>IFERROR(IF($D836&lt;&gt;"",L835-(G835/CalsPerPound),""),"")</f>
        <v/>
      </c>
    </row>
    <row r="837" spans="2:12" ht="30" hidden="1" customHeight="1" x14ac:dyDescent="0.35">
      <c r="B837" s="18">
        <f>IFERROR(IF(I836&gt;0,B836+1,""),"")</f>
        <v>45555</v>
      </c>
      <c r="C837" s="17" t="str">
        <f>IFERROR(IF(D837&lt;&gt;"",IF(MOD(D837,7)=1,(D836/7)+1,""),""),"")</f>
        <v/>
      </c>
      <c r="D837" s="17" t="str">
        <f>IFERROR(IF(I836&gt;0,D836+1,""),"")</f>
        <v/>
      </c>
      <c r="E837" s="15" t="str">
        <f>IFERROR(IF(I836&gt;0,#REF!*ActivityFactor+IF(WeightGoal="Maintain",0,IF(WeightGoal="Decrease",-500,IF(WeightGoal="Increase",500))),""),"")</f>
        <v/>
      </c>
      <c r="F837" s="15" t="str">
        <f>IFERROR(#REF!*(ActivityFactor),"")</f>
        <v/>
      </c>
      <c r="G837" s="14" t="str">
        <f>IFERROR(IF(WeightGoal="Increase",E837-F837,F837-E837),"")</f>
        <v/>
      </c>
      <c r="H837" s="14" t="str">
        <f>IFERROR(H836-G837,"")</f>
        <v/>
      </c>
      <c r="I837" s="13" t="str">
        <f>IFERROR(IF(Standard,H837/CalsPerPound,H837/CalsPerPound/2.2),"")</f>
        <v/>
      </c>
      <c r="J837" s="12" t="str">
        <f>IFERROR(WeightToLoseGain-I837,"")</f>
        <v/>
      </c>
      <c r="K837" s="11" t="str">
        <f>IFERROR(IF(B836&lt;&gt;"",J837/(WeightToLoseGain),""),"")</f>
        <v/>
      </c>
      <c r="L837" s="16" t="str">
        <f>IFERROR(IF($D837&lt;&gt;"",L836-(G836/CalsPerPound),""),"")</f>
        <v/>
      </c>
    </row>
    <row r="838" spans="2:12" ht="30" hidden="1" customHeight="1" x14ac:dyDescent="0.35">
      <c r="B838" s="18">
        <f>IFERROR(IF(I837&gt;0,B837+1,""),"")</f>
        <v>45556</v>
      </c>
      <c r="C838" s="17" t="str">
        <f>IFERROR(IF(D838&lt;&gt;"",IF(MOD(D838,7)=1,(D837/7)+1,""),""),"")</f>
        <v/>
      </c>
      <c r="D838" s="17" t="str">
        <f>IFERROR(IF(I837&gt;0,D837+1,""),"")</f>
        <v/>
      </c>
      <c r="E838" s="15" t="str">
        <f>IFERROR(IF(I837&gt;0,#REF!*ActivityFactor+IF(WeightGoal="Maintain",0,IF(WeightGoal="Decrease",-500,IF(WeightGoal="Increase",500))),""),"")</f>
        <v/>
      </c>
      <c r="F838" s="15" t="str">
        <f>IFERROR(#REF!*(ActivityFactor),"")</f>
        <v/>
      </c>
      <c r="G838" s="14" t="str">
        <f>IFERROR(IF(WeightGoal="Increase",E838-F838,F838-E838),"")</f>
        <v/>
      </c>
      <c r="H838" s="14" t="str">
        <f>IFERROR(H837-G838,"")</f>
        <v/>
      </c>
      <c r="I838" s="13" t="str">
        <f>IFERROR(IF(Standard,H838/CalsPerPound,H838/CalsPerPound/2.2),"")</f>
        <v/>
      </c>
      <c r="J838" s="12" t="str">
        <f>IFERROR(WeightToLoseGain-I838,"")</f>
        <v/>
      </c>
      <c r="K838" s="11" t="str">
        <f>IFERROR(IF(B837&lt;&gt;"",J838/(WeightToLoseGain),""),"")</f>
        <v/>
      </c>
      <c r="L838" s="16" t="str">
        <f>IFERROR(IF($D838&lt;&gt;"",L837-(G837/CalsPerPound),""),"")</f>
        <v/>
      </c>
    </row>
    <row r="839" spans="2:12" ht="30" hidden="1" customHeight="1" x14ac:dyDescent="0.35">
      <c r="B839" s="18">
        <f>IFERROR(IF(I838&gt;0,B838+1,""),"")</f>
        <v>45557</v>
      </c>
      <c r="C839" s="17" t="str">
        <f>IFERROR(IF(D839&lt;&gt;"",IF(MOD(D839,7)=1,(D838/7)+1,""),""),"")</f>
        <v/>
      </c>
      <c r="D839" s="17" t="str">
        <f>IFERROR(IF(I838&gt;0,D838+1,""),"")</f>
        <v/>
      </c>
      <c r="E839" s="15" t="str">
        <f>IFERROR(IF(I838&gt;0,#REF!*ActivityFactor+IF(WeightGoal="Maintain",0,IF(WeightGoal="Decrease",-500,IF(WeightGoal="Increase",500))),""),"")</f>
        <v/>
      </c>
      <c r="F839" s="15" t="str">
        <f>IFERROR(#REF!*(ActivityFactor),"")</f>
        <v/>
      </c>
      <c r="G839" s="14" t="str">
        <f>IFERROR(IF(WeightGoal="Increase",E839-F839,F839-E839),"")</f>
        <v/>
      </c>
      <c r="H839" s="14" t="str">
        <f>IFERROR(H838-G839,"")</f>
        <v/>
      </c>
      <c r="I839" s="13" t="str">
        <f>IFERROR(IF(Standard,H839/CalsPerPound,H839/CalsPerPound/2.2),"")</f>
        <v/>
      </c>
      <c r="J839" s="12" t="str">
        <f>IFERROR(WeightToLoseGain-I839,"")</f>
        <v/>
      </c>
      <c r="K839" s="11" t="str">
        <f>IFERROR(IF(B838&lt;&gt;"",J839/(WeightToLoseGain),""),"")</f>
        <v/>
      </c>
      <c r="L839" s="16" t="str">
        <f>IFERROR(IF($D839&lt;&gt;"",L838-(G838/CalsPerPound),""),"")</f>
        <v/>
      </c>
    </row>
    <row r="840" spans="2:12" ht="30" hidden="1" customHeight="1" x14ac:dyDescent="0.35">
      <c r="B840" s="18">
        <f>IFERROR(IF(I839&gt;0,B839+1,""),"")</f>
        <v>45558</v>
      </c>
      <c r="C840" s="17" t="str">
        <f>IFERROR(IF(D840&lt;&gt;"",IF(MOD(D840,7)=1,(D839/7)+1,""),""),"")</f>
        <v/>
      </c>
      <c r="D840" s="17" t="str">
        <f>IFERROR(IF(I839&gt;0,D839+1,""),"")</f>
        <v/>
      </c>
      <c r="E840" s="15" t="str">
        <f>IFERROR(IF(I839&gt;0,#REF!*ActivityFactor+IF(WeightGoal="Maintain",0,IF(WeightGoal="Decrease",-500,IF(WeightGoal="Increase",500))),""),"")</f>
        <v/>
      </c>
      <c r="F840" s="15" t="str">
        <f>IFERROR(#REF!*(ActivityFactor),"")</f>
        <v/>
      </c>
      <c r="G840" s="14" t="str">
        <f>IFERROR(IF(WeightGoal="Increase",E840-F840,F840-E840),"")</f>
        <v/>
      </c>
      <c r="H840" s="14" t="str">
        <f>IFERROR(H839-G840,"")</f>
        <v/>
      </c>
      <c r="I840" s="13" t="str">
        <f>IFERROR(IF(Standard,H840/CalsPerPound,H840/CalsPerPound/2.2),"")</f>
        <v/>
      </c>
      <c r="J840" s="12" t="str">
        <f>IFERROR(WeightToLoseGain-I840,"")</f>
        <v/>
      </c>
      <c r="K840" s="11" t="str">
        <f>IFERROR(IF(B839&lt;&gt;"",J840/(WeightToLoseGain),""),"")</f>
        <v/>
      </c>
      <c r="L840" s="16" t="str">
        <f>IFERROR(IF($D840&lt;&gt;"",L839-(G839/CalsPerPound),""),"")</f>
        <v/>
      </c>
    </row>
    <row r="841" spans="2:12" ht="30" hidden="1" customHeight="1" x14ac:dyDescent="0.35">
      <c r="B841" s="18">
        <f>IFERROR(IF(I840&gt;0,B840+1,""),"")</f>
        <v>45559</v>
      </c>
      <c r="C841" s="17" t="str">
        <f>IFERROR(IF(D841&lt;&gt;"",IF(MOD(D841,7)=1,(D840/7)+1,""),""),"")</f>
        <v/>
      </c>
      <c r="D841" s="17" t="str">
        <f>IFERROR(IF(I840&gt;0,D840+1,""),"")</f>
        <v/>
      </c>
      <c r="E841" s="15" t="str">
        <f>IFERROR(IF(I840&gt;0,#REF!*ActivityFactor+IF(WeightGoal="Maintain",0,IF(WeightGoal="Decrease",-500,IF(WeightGoal="Increase",500))),""),"")</f>
        <v/>
      </c>
      <c r="F841" s="15" t="str">
        <f>IFERROR(#REF!*(ActivityFactor),"")</f>
        <v/>
      </c>
      <c r="G841" s="14" t="str">
        <f>IFERROR(IF(WeightGoal="Increase",E841-F841,F841-E841),"")</f>
        <v/>
      </c>
      <c r="H841" s="14" t="str">
        <f>IFERROR(H840-G841,"")</f>
        <v/>
      </c>
      <c r="I841" s="13" t="str">
        <f>IFERROR(IF(Standard,H841/CalsPerPound,H841/CalsPerPound/2.2),"")</f>
        <v/>
      </c>
      <c r="J841" s="12" t="str">
        <f>IFERROR(WeightToLoseGain-I841,"")</f>
        <v/>
      </c>
      <c r="K841" s="11" t="str">
        <f>IFERROR(IF(B840&lt;&gt;"",J841/(WeightToLoseGain),""),"")</f>
        <v/>
      </c>
      <c r="L841" s="16" t="str">
        <f>IFERROR(IF($D841&lt;&gt;"",L840-(G840/CalsPerPound),""),"")</f>
        <v/>
      </c>
    </row>
    <row r="842" spans="2:12" ht="30" hidden="1" customHeight="1" x14ac:dyDescent="0.35">
      <c r="B842" s="18">
        <f>IFERROR(IF(I841&gt;0,B841+1,""),"")</f>
        <v>45560</v>
      </c>
      <c r="C842" s="17" t="str">
        <f>IFERROR(IF(D842&lt;&gt;"",IF(MOD(D842,7)=1,(D841/7)+1,""),""),"")</f>
        <v/>
      </c>
      <c r="D842" s="17" t="str">
        <f>IFERROR(IF(I841&gt;0,D841+1,""),"")</f>
        <v/>
      </c>
      <c r="E842" s="15" t="str">
        <f>IFERROR(IF(I841&gt;0,#REF!*ActivityFactor+IF(WeightGoal="Maintain",0,IF(WeightGoal="Decrease",-500,IF(WeightGoal="Increase",500))),""),"")</f>
        <v/>
      </c>
      <c r="F842" s="15" t="str">
        <f>IFERROR(#REF!*(ActivityFactor),"")</f>
        <v/>
      </c>
      <c r="G842" s="14" t="str">
        <f>IFERROR(IF(WeightGoal="Increase",E842-F842,F842-E842),"")</f>
        <v/>
      </c>
      <c r="H842" s="14" t="str">
        <f>IFERROR(H841-G842,"")</f>
        <v/>
      </c>
      <c r="I842" s="13" t="str">
        <f>IFERROR(IF(Standard,H842/CalsPerPound,H842/CalsPerPound/2.2),"")</f>
        <v/>
      </c>
      <c r="J842" s="12" t="str">
        <f>IFERROR(WeightToLoseGain-I842,"")</f>
        <v/>
      </c>
      <c r="K842" s="11" t="str">
        <f>IFERROR(IF(B841&lt;&gt;"",J842/(WeightToLoseGain),""),"")</f>
        <v/>
      </c>
      <c r="L842" s="16" t="str">
        <f>IFERROR(IF($D842&lt;&gt;"",L841-(G841/CalsPerPound),""),"")</f>
        <v/>
      </c>
    </row>
    <row r="843" spans="2:12" ht="30" hidden="1" customHeight="1" x14ac:dyDescent="0.35">
      <c r="B843" s="18">
        <f>IFERROR(IF(I842&gt;0,B842+1,""),"")</f>
        <v>45561</v>
      </c>
      <c r="C843" s="17" t="str">
        <f>IFERROR(IF(D843&lt;&gt;"",IF(MOD(D843,7)=1,(D842/7)+1,""),""),"")</f>
        <v/>
      </c>
      <c r="D843" s="17" t="str">
        <f>IFERROR(IF(I842&gt;0,D842+1,""),"")</f>
        <v/>
      </c>
      <c r="E843" s="15" t="str">
        <f>IFERROR(IF(I842&gt;0,#REF!*ActivityFactor+IF(WeightGoal="Maintain",0,IF(WeightGoal="Decrease",-500,IF(WeightGoal="Increase",500))),""),"")</f>
        <v/>
      </c>
      <c r="F843" s="15" t="str">
        <f>IFERROR(#REF!*(ActivityFactor),"")</f>
        <v/>
      </c>
      <c r="G843" s="14" t="str">
        <f>IFERROR(IF(WeightGoal="Increase",E843-F843,F843-E843),"")</f>
        <v/>
      </c>
      <c r="H843" s="14" t="str">
        <f>IFERROR(H842-G843,"")</f>
        <v/>
      </c>
      <c r="I843" s="13" t="str">
        <f>IFERROR(IF(Standard,H843/CalsPerPound,H843/CalsPerPound/2.2),"")</f>
        <v/>
      </c>
      <c r="J843" s="12" t="str">
        <f>IFERROR(WeightToLoseGain-I843,"")</f>
        <v/>
      </c>
      <c r="K843" s="11" t="str">
        <f>IFERROR(IF(B842&lt;&gt;"",J843/(WeightToLoseGain),""),"")</f>
        <v/>
      </c>
      <c r="L843" s="16" t="str">
        <f>IFERROR(IF($D843&lt;&gt;"",L842-(G842/CalsPerPound),""),"")</f>
        <v/>
      </c>
    </row>
    <row r="844" spans="2:12" ht="30" hidden="1" customHeight="1" x14ac:dyDescent="0.35">
      <c r="B844" s="18">
        <f>IFERROR(IF(I843&gt;0,B843+1,""),"")</f>
        <v>45562</v>
      </c>
      <c r="C844" s="17" t="str">
        <f>IFERROR(IF(D844&lt;&gt;"",IF(MOD(D844,7)=1,(D843/7)+1,""),""),"")</f>
        <v/>
      </c>
      <c r="D844" s="17" t="str">
        <f>IFERROR(IF(I843&gt;0,D843+1,""),"")</f>
        <v/>
      </c>
      <c r="E844" s="15" t="str">
        <f>IFERROR(IF(I843&gt;0,#REF!*ActivityFactor+IF(WeightGoal="Maintain",0,IF(WeightGoal="Decrease",-500,IF(WeightGoal="Increase",500))),""),"")</f>
        <v/>
      </c>
      <c r="F844" s="15" t="str">
        <f>IFERROR(#REF!*(ActivityFactor),"")</f>
        <v/>
      </c>
      <c r="G844" s="14" t="str">
        <f>IFERROR(IF(WeightGoal="Increase",E844-F844,F844-E844),"")</f>
        <v/>
      </c>
      <c r="H844" s="14" t="str">
        <f>IFERROR(H843-G844,"")</f>
        <v/>
      </c>
      <c r="I844" s="13" t="str">
        <f>IFERROR(IF(Standard,H844/CalsPerPound,H844/CalsPerPound/2.2),"")</f>
        <v/>
      </c>
      <c r="J844" s="12" t="str">
        <f>IFERROR(WeightToLoseGain-I844,"")</f>
        <v/>
      </c>
      <c r="K844" s="11" t="str">
        <f>IFERROR(IF(B843&lt;&gt;"",J844/(WeightToLoseGain),""),"")</f>
        <v/>
      </c>
      <c r="L844" s="16" t="str">
        <f>IFERROR(IF($D844&lt;&gt;"",L843-(G843/CalsPerPound),""),"")</f>
        <v/>
      </c>
    </row>
    <row r="845" spans="2:12" ht="30" hidden="1" customHeight="1" x14ac:dyDescent="0.35">
      <c r="B845" s="18">
        <f>IFERROR(IF(I844&gt;0,B844+1,""),"")</f>
        <v>45563</v>
      </c>
      <c r="C845" s="17" t="str">
        <f>IFERROR(IF(D845&lt;&gt;"",IF(MOD(D845,7)=1,(D844/7)+1,""),""),"")</f>
        <v/>
      </c>
      <c r="D845" s="17" t="str">
        <f>IFERROR(IF(I844&gt;0,D844+1,""),"")</f>
        <v/>
      </c>
      <c r="E845" s="15" t="str">
        <f>IFERROR(IF(I844&gt;0,#REF!*ActivityFactor+IF(WeightGoal="Maintain",0,IF(WeightGoal="Decrease",-500,IF(WeightGoal="Increase",500))),""),"")</f>
        <v/>
      </c>
      <c r="F845" s="15" t="str">
        <f>IFERROR(#REF!*(ActivityFactor),"")</f>
        <v/>
      </c>
      <c r="G845" s="14" t="str">
        <f>IFERROR(IF(WeightGoal="Increase",E845-F845,F845-E845),"")</f>
        <v/>
      </c>
      <c r="H845" s="14" t="str">
        <f>IFERROR(H844-G845,"")</f>
        <v/>
      </c>
      <c r="I845" s="13" t="str">
        <f>IFERROR(IF(Standard,H845/CalsPerPound,H845/CalsPerPound/2.2),"")</f>
        <v/>
      </c>
      <c r="J845" s="12" t="str">
        <f>IFERROR(WeightToLoseGain-I845,"")</f>
        <v/>
      </c>
      <c r="K845" s="11" t="str">
        <f>IFERROR(IF(B844&lt;&gt;"",J845/(WeightToLoseGain),""),"")</f>
        <v/>
      </c>
      <c r="L845" s="16" t="str">
        <f>IFERROR(IF($D845&lt;&gt;"",L844-(G844/CalsPerPound),""),"")</f>
        <v/>
      </c>
    </row>
    <row r="846" spans="2:12" ht="30" hidden="1" customHeight="1" x14ac:dyDescent="0.35">
      <c r="B846" s="18">
        <f>IFERROR(IF(I845&gt;0,B845+1,""),"")</f>
        <v>45564</v>
      </c>
      <c r="C846" s="17" t="str">
        <f>IFERROR(IF(D846&lt;&gt;"",IF(MOD(D846,7)=1,(D845/7)+1,""),""),"")</f>
        <v/>
      </c>
      <c r="D846" s="17" t="str">
        <f>IFERROR(IF(I845&gt;0,D845+1,""),"")</f>
        <v/>
      </c>
      <c r="E846" s="15" t="str">
        <f>IFERROR(IF(I845&gt;0,#REF!*ActivityFactor+IF(WeightGoal="Maintain",0,IF(WeightGoal="Decrease",-500,IF(WeightGoal="Increase",500))),""),"")</f>
        <v/>
      </c>
      <c r="F846" s="15" t="str">
        <f>IFERROR(#REF!*(ActivityFactor),"")</f>
        <v/>
      </c>
      <c r="G846" s="14" t="str">
        <f>IFERROR(IF(WeightGoal="Increase",E846-F846,F846-E846),"")</f>
        <v/>
      </c>
      <c r="H846" s="14" t="str">
        <f>IFERROR(H845-G846,"")</f>
        <v/>
      </c>
      <c r="I846" s="13" t="str">
        <f>IFERROR(IF(Standard,H846/CalsPerPound,H846/CalsPerPound/2.2),"")</f>
        <v/>
      </c>
      <c r="J846" s="12" t="str">
        <f>IFERROR(WeightToLoseGain-I846,"")</f>
        <v/>
      </c>
      <c r="K846" s="11" t="str">
        <f>IFERROR(IF(B845&lt;&gt;"",J846/(WeightToLoseGain),""),"")</f>
        <v/>
      </c>
      <c r="L846" s="16" t="str">
        <f>IFERROR(IF($D846&lt;&gt;"",L845-(G845/CalsPerPound),""),"")</f>
        <v/>
      </c>
    </row>
    <row r="847" spans="2:12" ht="30" hidden="1" customHeight="1" x14ac:dyDescent="0.35">
      <c r="B847" s="18">
        <f>IFERROR(IF(I846&gt;0,B846+1,""),"")</f>
        <v>45565</v>
      </c>
      <c r="C847" s="17" t="str">
        <f>IFERROR(IF(D847&lt;&gt;"",IF(MOD(D847,7)=1,(D846/7)+1,""),""),"")</f>
        <v/>
      </c>
      <c r="D847" s="17" t="str">
        <f>IFERROR(IF(I846&gt;0,D846+1,""),"")</f>
        <v/>
      </c>
      <c r="E847" s="15" t="str">
        <f>IFERROR(IF(I846&gt;0,#REF!*ActivityFactor+IF(WeightGoal="Maintain",0,IF(WeightGoal="Decrease",-500,IF(WeightGoal="Increase",500))),""),"")</f>
        <v/>
      </c>
      <c r="F847" s="15" t="str">
        <f>IFERROR(#REF!*(ActivityFactor),"")</f>
        <v/>
      </c>
      <c r="G847" s="14" t="str">
        <f>IFERROR(IF(WeightGoal="Increase",E847-F847,F847-E847),"")</f>
        <v/>
      </c>
      <c r="H847" s="14" t="str">
        <f>IFERROR(H846-G847,"")</f>
        <v/>
      </c>
      <c r="I847" s="13" t="str">
        <f>IFERROR(IF(Standard,H847/CalsPerPound,H847/CalsPerPound/2.2),"")</f>
        <v/>
      </c>
      <c r="J847" s="12" t="str">
        <f>IFERROR(WeightToLoseGain-I847,"")</f>
        <v/>
      </c>
      <c r="K847" s="11" t="str">
        <f>IFERROR(IF(B846&lt;&gt;"",J847/(WeightToLoseGain),""),"")</f>
        <v/>
      </c>
      <c r="L847" s="16" t="str">
        <f>IFERROR(IF($D847&lt;&gt;"",L846-(G846/CalsPerPound),""),"")</f>
        <v/>
      </c>
    </row>
    <row r="848" spans="2:12" ht="30" hidden="1" customHeight="1" x14ac:dyDescent="0.35">
      <c r="B848" s="18">
        <f>IFERROR(IF(I847&gt;0,B847+1,""),"")</f>
        <v>45566</v>
      </c>
      <c r="C848" s="17" t="str">
        <f>IFERROR(IF(D848&lt;&gt;"",IF(MOD(D848,7)=1,(D847/7)+1,""),""),"")</f>
        <v/>
      </c>
      <c r="D848" s="17" t="str">
        <f>IFERROR(IF(I847&gt;0,D847+1,""),"")</f>
        <v/>
      </c>
      <c r="E848" s="15" t="str">
        <f>IFERROR(IF(I847&gt;0,#REF!*ActivityFactor+IF(WeightGoal="Maintain",0,IF(WeightGoal="Decrease",-500,IF(WeightGoal="Increase",500))),""),"")</f>
        <v/>
      </c>
      <c r="F848" s="15" t="str">
        <f>IFERROR(#REF!*(ActivityFactor),"")</f>
        <v/>
      </c>
      <c r="G848" s="14" t="str">
        <f>IFERROR(IF(WeightGoal="Increase",E848-F848,F848-E848),"")</f>
        <v/>
      </c>
      <c r="H848" s="14" t="str">
        <f>IFERROR(H847-G848,"")</f>
        <v/>
      </c>
      <c r="I848" s="13" t="str">
        <f>IFERROR(IF(Standard,H848/CalsPerPound,H848/CalsPerPound/2.2),"")</f>
        <v/>
      </c>
      <c r="J848" s="12" t="str">
        <f>IFERROR(WeightToLoseGain-I848,"")</f>
        <v/>
      </c>
      <c r="K848" s="11" t="str">
        <f>IFERROR(IF(B847&lt;&gt;"",J848/(WeightToLoseGain),""),"")</f>
        <v/>
      </c>
      <c r="L848" s="16" t="str">
        <f>IFERROR(IF($D848&lt;&gt;"",L847-(G847/CalsPerPound),""),"")</f>
        <v/>
      </c>
    </row>
    <row r="849" spans="2:12" ht="30" hidden="1" customHeight="1" x14ac:dyDescent="0.35">
      <c r="B849" s="18">
        <f>IFERROR(IF(I848&gt;0,B848+1,""),"")</f>
        <v>45567</v>
      </c>
      <c r="C849" s="17" t="str">
        <f>IFERROR(IF(D849&lt;&gt;"",IF(MOD(D849,7)=1,(D848/7)+1,""),""),"")</f>
        <v/>
      </c>
      <c r="D849" s="17" t="str">
        <f>IFERROR(IF(I848&gt;0,D848+1,""),"")</f>
        <v/>
      </c>
      <c r="E849" s="15" t="str">
        <f>IFERROR(IF(I848&gt;0,#REF!*ActivityFactor+IF(WeightGoal="Maintain",0,IF(WeightGoal="Decrease",-500,IF(WeightGoal="Increase",500))),""),"")</f>
        <v/>
      </c>
      <c r="F849" s="15" t="str">
        <f>IFERROR(#REF!*(ActivityFactor),"")</f>
        <v/>
      </c>
      <c r="G849" s="14" t="str">
        <f>IFERROR(IF(WeightGoal="Increase",E849-F849,F849-E849),"")</f>
        <v/>
      </c>
      <c r="H849" s="14" t="str">
        <f>IFERROR(H848-G849,"")</f>
        <v/>
      </c>
      <c r="I849" s="13" t="str">
        <f>IFERROR(IF(Standard,H849/CalsPerPound,H849/CalsPerPound/2.2),"")</f>
        <v/>
      </c>
      <c r="J849" s="12" t="str">
        <f>IFERROR(WeightToLoseGain-I849,"")</f>
        <v/>
      </c>
      <c r="K849" s="11" t="str">
        <f>IFERROR(IF(B848&lt;&gt;"",J849/(WeightToLoseGain),""),"")</f>
        <v/>
      </c>
      <c r="L849" s="16" t="str">
        <f>IFERROR(IF($D849&lt;&gt;"",L848-(G848/CalsPerPound),""),"")</f>
        <v/>
      </c>
    </row>
    <row r="850" spans="2:12" ht="30" hidden="1" customHeight="1" x14ac:dyDescent="0.35">
      <c r="B850" s="18">
        <f>IFERROR(IF(I849&gt;0,B849+1,""),"")</f>
        <v>45568</v>
      </c>
      <c r="C850" s="17" t="str">
        <f>IFERROR(IF(D850&lt;&gt;"",IF(MOD(D850,7)=1,(D849/7)+1,""),""),"")</f>
        <v/>
      </c>
      <c r="D850" s="17" t="str">
        <f>IFERROR(IF(I849&gt;0,D849+1,""),"")</f>
        <v/>
      </c>
      <c r="E850" s="15" t="str">
        <f>IFERROR(IF(I849&gt;0,#REF!*ActivityFactor+IF(WeightGoal="Maintain",0,IF(WeightGoal="Decrease",-500,IF(WeightGoal="Increase",500))),""),"")</f>
        <v/>
      </c>
      <c r="F850" s="15" t="str">
        <f>IFERROR(#REF!*(ActivityFactor),"")</f>
        <v/>
      </c>
      <c r="G850" s="14" t="str">
        <f>IFERROR(IF(WeightGoal="Increase",E850-F850,F850-E850),"")</f>
        <v/>
      </c>
      <c r="H850" s="14" t="str">
        <f>IFERROR(H849-G850,"")</f>
        <v/>
      </c>
      <c r="I850" s="13" t="str">
        <f>IFERROR(IF(Standard,H850/CalsPerPound,H850/CalsPerPound/2.2),"")</f>
        <v/>
      </c>
      <c r="J850" s="12" t="str">
        <f>IFERROR(WeightToLoseGain-I850,"")</f>
        <v/>
      </c>
      <c r="K850" s="11" t="str">
        <f>IFERROR(IF(B849&lt;&gt;"",J850/(WeightToLoseGain),""),"")</f>
        <v/>
      </c>
      <c r="L850" s="16" t="str">
        <f>IFERROR(IF($D850&lt;&gt;"",L849-(G849/CalsPerPound),""),"")</f>
        <v/>
      </c>
    </row>
    <row r="851" spans="2:12" ht="30" hidden="1" customHeight="1" x14ac:dyDescent="0.35">
      <c r="B851" s="18">
        <f>IFERROR(IF(I850&gt;0,B850+1,""),"")</f>
        <v>45569</v>
      </c>
      <c r="C851" s="17" t="str">
        <f>IFERROR(IF(D851&lt;&gt;"",IF(MOD(D851,7)=1,(D850/7)+1,""),""),"")</f>
        <v/>
      </c>
      <c r="D851" s="17" t="str">
        <f>IFERROR(IF(I850&gt;0,D850+1,""),"")</f>
        <v/>
      </c>
      <c r="E851" s="15" t="str">
        <f>IFERROR(IF(I850&gt;0,#REF!*ActivityFactor+IF(WeightGoal="Maintain",0,IF(WeightGoal="Decrease",-500,IF(WeightGoal="Increase",500))),""),"")</f>
        <v/>
      </c>
      <c r="F851" s="15" t="str">
        <f>IFERROR(#REF!*(ActivityFactor),"")</f>
        <v/>
      </c>
      <c r="G851" s="14" t="str">
        <f>IFERROR(IF(WeightGoal="Increase",E851-F851,F851-E851),"")</f>
        <v/>
      </c>
      <c r="H851" s="14" t="str">
        <f>IFERROR(H850-G851,"")</f>
        <v/>
      </c>
      <c r="I851" s="13" t="str">
        <f>IFERROR(IF(Standard,H851/CalsPerPound,H851/CalsPerPound/2.2),"")</f>
        <v/>
      </c>
      <c r="J851" s="12" t="str">
        <f>IFERROR(WeightToLoseGain-I851,"")</f>
        <v/>
      </c>
      <c r="K851" s="11" t="str">
        <f>IFERROR(IF(B850&lt;&gt;"",J851/(WeightToLoseGain),""),"")</f>
        <v/>
      </c>
      <c r="L851" s="16" t="str">
        <f>IFERROR(IF($D851&lt;&gt;"",L850-(G850/CalsPerPound),""),"")</f>
        <v/>
      </c>
    </row>
    <row r="852" spans="2:12" ht="30" hidden="1" customHeight="1" x14ac:dyDescent="0.35">
      <c r="B852" s="18">
        <f>IFERROR(IF(I851&gt;0,B851+1,""),"")</f>
        <v>45570</v>
      </c>
      <c r="C852" s="17" t="str">
        <f>IFERROR(IF(D852&lt;&gt;"",IF(MOD(D852,7)=1,(D851/7)+1,""),""),"")</f>
        <v/>
      </c>
      <c r="D852" s="17" t="str">
        <f>IFERROR(IF(I851&gt;0,D851+1,""),"")</f>
        <v/>
      </c>
      <c r="E852" s="15" t="str">
        <f>IFERROR(IF(I851&gt;0,#REF!*ActivityFactor+IF(WeightGoal="Maintain",0,IF(WeightGoal="Decrease",-500,IF(WeightGoal="Increase",500))),""),"")</f>
        <v/>
      </c>
      <c r="F852" s="15" t="str">
        <f>IFERROR(#REF!*(ActivityFactor),"")</f>
        <v/>
      </c>
      <c r="G852" s="14" t="str">
        <f>IFERROR(IF(WeightGoal="Increase",E852-F852,F852-E852),"")</f>
        <v/>
      </c>
      <c r="H852" s="14" t="str">
        <f>IFERROR(H851-G852,"")</f>
        <v/>
      </c>
      <c r="I852" s="13" t="str">
        <f>IFERROR(IF(Standard,H852/CalsPerPound,H852/CalsPerPound/2.2),"")</f>
        <v/>
      </c>
      <c r="J852" s="12" t="str">
        <f>IFERROR(WeightToLoseGain-I852,"")</f>
        <v/>
      </c>
      <c r="K852" s="11" t="str">
        <f>IFERROR(IF(B851&lt;&gt;"",J852/(WeightToLoseGain),""),"")</f>
        <v/>
      </c>
      <c r="L852" s="16" t="str">
        <f>IFERROR(IF($D852&lt;&gt;"",L851-(G851/CalsPerPound),""),"")</f>
        <v/>
      </c>
    </row>
    <row r="853" spans="2:12" ht="30" hidden="1" customHeight="1" x14ac:dyDescent="0.35">
      <c r="B853" s="18">
        <f>IFERROR(IF(I852&gt;0,B852+1,""),"")</f>
        <v>45571</v>
      </c>
      <c r="C853" s="17" t="str">
        <f>IFERROR(IF(D853&lt;&gt;"",IF(MOD(D853,7)=1,(D852/7)+1,""),""),"")</f>
        <v/>
      </c>
      <c r="D853" s="17" t="str">
        <f>IFERROR(IF(I852&gt;0,D852+1,""),"")</f>
        <v/>
      </c>
      <c r="E853" s="15" t="str">
        <f>IFERROR(IF(I852&gt;0,#REF!*ActivityFactor+IF(WeightGoal="Maintain",0,IF(WeightGoal="Decrease",-500,IF(WeightGoal="Increase",500))),""),"")</f>
        <v/>
      </c>
      <c r="F853" s="15" t="str">
        <f>IFERROR(#REF!*(ActivityFactor),"")</f>
        <v/>
      </c>
      <c r="G853" s="14" t="str">
        <f>IFERROR(IF(WeightGoal="Increase",E853-F853,F853-E853),"")</f>
        <v/>
      </c>
      <c r="H853" s="14" t="str">
        <f>IFERROR(H852-G853,"")</f>
        <v/>
      </c>
      <c r="I853" s="13" t="str">
        <f>IFERROR(IF(Standard,H853/CalsPerPound,H853/CalsPerPound/2.2),"")</f>
        <v/>
      </c>
      <c r="J853" s="12" t="str">
        <f>IFERROR(WeightToLoseGain-I853,"")</f>
        <v/>
      </c>
      <c r="K853" s="11" t="str">
        <f>IFERROR(IF(B852&lt;&gt;"",J853/(WeightToLoseGain),""),"")</f>
        <v/>
      </c>
      <c r="L853" s="16" t="str">
        <f>IFERROR(IF($D853&lt;&gt;"",L852-(G852/CalsPerPound),""),"")</f>
        <v/>
      </c>
    </row>
    <row r="854" spans="2:12" ht="30" hidden="1" customHeight="1" x14ac:dyDescent="0.35">
      <c r="B854" s="18">
        <f>IFERROR(IF(I853&gt;0,B853+1,""),"")</f>
        <v>45572</v>
      </c>
      <c r="C854" s="17" t="str">
        <f>IFERROR(IF(D854&lt;&gt;"",IF(MOD(D854,7)=1,(D853/7)+1,""),""),"")</f>
        <v/>
      </c>
      <c r="D854" s="17" t="str">
        <f>IFERROR(IF(I853&gt;0,D853+1,""),"")</f>
        <v/>
      </c>
      <c r="E854" s="15" t="str">
        <f>IFERROR(IF(I853&gt;0,#REF!*ActivityFactor+IF(WeightGoal="Maintain",0,IF(WeightGoal="Decrease",-500,IF(WeightGoal="Increase",500))),""),"")</f>
        <v/>
      </c>
      <c r="F854" s="15" t="str">
        <f>IFERROR(#REF!*(ActivityFactor),"")</f>
        <v/>
      </c>
      <c r="G854" s="14" t="str">
        <f>IFERROR(IF(WeightGoal="Increase",E854-F854,F854-E854),"")</f>
        <v/>
      </c>
      <c r="H854" s="14" t="str">
        <f>IFERROR(H853-G854,"")</f>
        <v/>
      </c>
      <c r="I854" s="13" t="str">
        <f>IFERROR(IF(Standard,H854/CalsPerPound,H854/CalsPerPound/2.2),"")</f>
        <v/>
      </c>
      <c r="J854" s="12" t="str">
        <f>IFERROR(WeightToLoseGain-I854,"")</f>
        <v/>
      </c>
      <c r="K854" s="11" t="str">
        <f>IFERROR(IF(B853&lt;&gt;"",J854/(WeightToLoseGain),""),"")</f>
        <v/>
      </c>
      <c r="L854" s="16" t="str">
        <f>IFERROR(IF($D854&lt;&gt;"",L853-(G853/CalsPerPound),""),"")</f>
        <v/>
      </c>
    </row>
    <row r="855" spans="2:12" ht="30" hidden="1" customHeight="1" x14ac:dyDescent="0.35">
      <c r="B855" s="18">
        <f>IFERROR(IF(I854&gt;0,B854+1,""),"")</f>
        <v>45573</v>
      </c>
      <c r="C855" s="17" t="str">
        <f>IFERROR(IF(D855&lt;&gt;"",IF(MOD(D855,7)=1,(D854/7)+1,""),""),"")</f>
        <v/>
      </c>
      <c r="D855" s="17" t="str">
        <f>IFERROR(IF(I854&gt;0,D854+1,""),"")</f>
        <v/>
      </c>
      <c r="E855" s="15" t="str">
        <f>IFERROR(IF(I854&gt;0,#REF!*ActivityFactor+IF(WeightGoal="Maintain",0,IF(WeightGoal="Decrease",-500,IF(WeightGoal="Increase",500))),""),"")</f>
        <v/>
      </c>
      <c r="F855" s="15" t="str">
        <f>IFERROR(#REF!*(ActivityFactor),"")</f>
        <v/>
      </c>
      <c r="G855" s="14" t="str">
        <f>IFERROR(IF(WeightGoal="Increase",E855-F855,F855-E855),"")</f>
        <v/>
      </c>
      <c r="H855" s="14" t="str">
        <f>IFERROR(H854-G855,"")</f>
        <v/>
      </c>
      <c r="I855" s="13" t="str">
        <f>IFERROR(IF(Standard,H855/CalsPerPound,H855/CalsPerPound/2.2),"")</f>
        <v/>
      </c>
      <c r="J855" s="12" t="str">
        <f>IFERROR(WeightToLoseGain-I855,"")</f>
        <v/>
      </c>
      <c r="K855" s="11" t="str">
        <f>IFERROR(IF(B854&lt;&gt;"",J855/(WeightToLoseGain),""),"")</f>
        <v/>
      </c>
      <c r="L855" s="16" t="str">
        <f>IFERROR(IF($D855&lt;&gt;"",L854-(G854/CalsPerPound),""),"")</f>
        <v/>
      </c>
    </row>
    <row r="856" spans="2:12" ht="30" hidden="1" customHeight="1" x14ac:dyDescent="0.35">
      <c r="B856" s="18">
        <f>IFERROR(IF(I855&gt;0,B855+1,""),"")</f>
        <v>45574</v>
      </c>
      <c r="C856" s="17" t="str">
        <f>IFERROR(IF(D856&lt;&gt;"",IF(MOD(D856,7)=1,(D855/7)+1,""),""),"")</f>
        <v/>
      </c>
      <c r="D856" s="17" t="str">
        <f>IFERROR(IF(I855&gt;0,D855+1,""),"")</f>
        <v/>
      </c>
      <c r="E856" s="15" t="str">
        <f>IFERROR(IF(I855&gt;0,#REF!*ActivityFactor+IF(WeightGoal="Maintain",0,IF(WeightGoal="Decrease",-500,IF(WeightGoal="Increase",500))),""),"")</f>
        <v/>
      </c>
      <c r="F856" s="15" t="str">
        <f>IFERROR(#REF!*(ActivityFactor),"")</f>
        <v/>
      </c>
      <c r="G856" s="14" t="str">
        <f>IFERROR(IF(WeightGoal="Increase",E856-F856,F856-E856),"")</f>
        <v/>
      </c>
      <c r="H856" s="14" t="str">
        <f>IFERROR(H855-G856,"")</f>
        <v/>
      </c>
      <c r="I856" s="13" t="str">
        <f>IFERROR(IF(Standard,H856/CalsPerPound,H856/CalsPerPound/2.2),"")</f>
        <v/>
      </c>
      <c r="J856" s="12" t="str">
        <f>IFERROR(WeightToLoseGain-I856,"")</f>
        <v/>
      </c>
      <c r="K856" s="11" t="str">
        <f>IFERROR(IF(B855&lt;&gt;"",J856/(WeightToLoseGain),""),"")</f>
        <v/>
      </c>
      <c r="L856" s="16" t="str">
        <f>IFERROR(IF($D856&lt;&gt;"",L855-(G855/CalsPerPound),""),"")</f>
        <v/>
      </c>
    </row>
    <row r="857" spans="2:12" ht="30" hidden="1" customHeight="1" x14ac:dyDescent="0.35">
      <c r="B857" s="18">
        <f>IFERROR(IF(I856&gt;0,B856+1,""),"")</f>
        <v>45575</v>
      </c>
      <c r="C857" s="17" t="str">
        <f>IFERROR(IF(D857&lt;&gt;"",IF(MOD(D857,7)=1,(D856/7)+1,""),""),"")</f>
        <v/>
      </c>
      <c r="D857" s="17" t="str">
        <f>IFERROR(IF(I856&gt;0,D856+1,""),"")</f>
        <v/>
      </c>
      <c r="E857" s="15" t="str">
        <f>IFERROR(IF(I856&gt;0,#REF!*ActivityFactor+IF(WeightGoal="Maintain",0,IF(WeightGoal="Decrease",-500,IF(WeightGoal="Increase",500))),""),"")</f>
        <v/>
      </c>
      <c r="F857" s="15" t="str">
        <f>IFERROR(#REF!*(ActivityFactor),"")</f>
        <v/>
      </c>
      <c r="G857" s="14" t="str">
        <f>IFERROR(IF(WeightGoal="Increase",E857-F857,F857-E857),"")</f>
        <v/>
      </c>
      <c r="H857" s="14" t="str">
        <f>IFERROR(H856-G857,"")</f>
        <v/>
      </c>
      <c r="I857" s="13" t="str">
        <f>IFERROR(IF(Standard,H857/CalsPerPound,H857/CalsPerPound/2.2),"")</f>
        <v/>
      </c>
      <c r="J857" s="12" t="str">
        <f>IFERROR(WeightToLoseGain-I857,"")</f>
        <v/>
      </c>
      <c r="K857" s="11" t="str">
        <f>IFERROR(IF(B856&lt;&gt;"",J857/(WeightToLoseGain),""),"")</f>
        <v/>
      </c>
      <c r="L857" s="16" t="str">
        <f>IFERROR(IF($D857&lt;&gt;"",L856-(G856/CalsPerPound),""),"")</f>
        <v/>
      </c>
    </row>
    <row r="858" spans="2:12" ht="30" hidden="1" customHeight="1" x14ac:dyDescent="0.35">
      <c r="B858" s="18">
        <f>IFERROR(IF(I857&gt;0,B857+1,""),"")</f>
        <v>45576</v>
      </c>
      <c r="C858" s="17" t="str">
        <f>IFERROR(IF(D858&lt;&gt;"",IF(MOD(D858,7)=1,(D857/7)+1,""),""),"")</f>
        <v/>
      </c>
      <c r="D858" s="17" t="str">
        <f>IFERROR(IF(I857&gt;0,D857+1,""),"")</f>
        <v/>
      </c>
      <c r="E858" s="15" t="str">
        <f>IFERROR(IF(I857&gt;0,#REF!*ActivityFactor+IF(WeightGoal="Maintain",0,IF(WeightGoal="Decrease",-500,IF(WeightGoal="Increase",500))),""),"")</f>
        <v/>
      </c>
      <c r="F858" s="15" t="str">
        <f>IFERROR(#REF!*(ActivityFactor),"")</f>
        <v/>
      </c>
      <c r="G858" s="14" t="str">
        <f>IFERROR(IF(WeightGoal="Increase",E858-F858,F858-E858),"")</f>
        <v/>
      </c>
      <c r="H858" s="14" t="str">
        <f>IFERROR(H857-G858,"")</f>
        <v/>
      </c>
      <c r="I858" s="13" t="str">
        <f>IFERROR(IF(Standard,H858/CalsPerPound,H858/CalsPerPound/2.2),"")</f>
        <v/>
      </c>
      <c r="J858" s="12" t="str">
        <f>IFERROR(WeightToLoseGain-I858,"")</f>
        <v/>
      </c>
      <c r="K858" s="11" t="str">
        <f>IFERROR(IF(B857&lt;&gt;"",J858/(WeightToLoseGain),""),"")</f>
        <v/>
      </c>
      <c r="L858" s="16" t="str">
        <f>IFERROR(IF($D858&lt;&gt;"",L857-(G857/CalsPerPound),""),"")</f>
        <v/>
      </c>
    </row>
    <row r="859" spans="2:12" ht="30" hidden="1" customHeight="1" x14ac:dyDescent="0.35">
      <c r="B859" s="18">
        <f>IFERROR(IF(I858&gt;0,B858+1,""),"")</f>
        <v>45577</v>
      </c>
      <c r="C859" s="17" t="str">
        <f>IFERROR(IF(D859&lt;&gt;"",IF(MOD(D859,7)=1,(D858/7)+1,""),""),"")</f>
        <v/>
      </c>
      <c r="D859" s="17" t="str">
        <f>IFERROR(IF(I858&gt;0,D858+1,""),"")</f>
        <v/>
      </c>
      <c r="E859" s="15" t="str">
        <f>IFERROR(IF(I858&gt;0,#REF!*ActivityFactor+IF(WeightGoal="Maintain",0,IF(WeightGoal="Decrease",-500,IF(WeightGoal="Increase",500))),""),"")</f>
        <v/>
      </c>
      <c r="F859" s="15" t="str">
        <f>IFERROR(#REF!*(ActivityFactor),"")</f>
        <v/>
      </c>
      <c r="G859" s="14" t="str">
        <f>IFERROR(IF(WeightGoal="Increase",E859-F859,F859-E859),"")</f>
        <v/>
      </c>
      <c r="H859" s="14" t="str">
        <f>IFERROR(H858-G859,"")</f>
        <v/>
      </c>
      <c r="I859" s="13" t="str">
        <f>IFERROR(IF(Standard,H859/CalsPerPound,H859/CalsPerPound/2.2),"")</f>
        <v/>
      </c>
      <c r="J859" s="12" t="str">
        <f>IFERROR(WeightToLoseGain-I859,"")</f>
        <v/>
      </c>
      <c r="K859" s="11" t="str">
        <f>IFERROR(IF(B858&lt;&gt;"",J859/(WeightToLoseGain),""),"")</f>
        <v/>
      </c>
      <c r="L859" s="16" t="str">
        <f>IFERROR(IF($D859&lt;&gt;"",L858-(G858/CalsPerPound),""),"")</f>
        <v/>
      </c>
    </row>
    <row r="860" spans="2:12" ht="30" hidden="1" customHeight="1" x14ac:dyDescent="0.35">
      <c r="B860" s="18">
        <f>IFERROR(IF(I859&gt;0,B859+1,""),"")</f>
        <v>45578</v>
      </c>
      <c r="C860" s="17" t="str">
        <f>IFERROR(IF(D860&lt;&gt;"",IF(MOD(D860,7)=1,(D859/7)+1,""),""),"")</f>
        <v/>
      </c>
      <c r="D860" s="17" t="str">
        <f>IFERROR(IF(I859&gt;0,D859+1,""),"")</f>
        <v/>
      </c>
      <c r="E860" s="15" t="str">
        <f>IFERROR(IF(I859&gt;0,#REF!*ActivityFactor+IF(WeightGoal="Maintain",0,IF(WeightGoal="Decrease",-500,IF(WeightGoal="Increase",500))),""),"")</f>
        <v/>
      </c>
      <c r="F860" s="15" t="str">
        <f>IFERROR(#REF!*(ActivityFactor),"")</f>
        <v/>
      </c>
      <c r="G860" s="14" t="str">
        <f>IFERROR(IF(WeightGoal="Increase",E860-F860,F860-E860),"")</f>
        <v/>
      </c>
      <c r="H860" s="14" t="str">
        <f>IFERROR(H859-G860,"")</f>
        <v/>
      </c>
      <c r="I860" s="13" t="str">
        <f>IFERROR(IF(Standard,H860/CalsPerPound,H860/CalsPerPound/2.2),"")</f>
        <v/>
      </c>
      <c r="J860" s="12" t="str">
        <f>IFERROR(WeightToLoseGain-I860,"")</f>
        <v/>
      </c>
      <c r="K860" s="11" t="str">
        <f>IFERROR(IF(B859&lt;&gt;"",J860/(WeightToLoseGain),""),"")</f>
        <v/>
      </c>
      <c r="L860" s="16" t="str">
        <f>IFERROR(IF($D860&lt;&gt;"",L859-(G859/CalsPerPound),""),"")</f>
        <v/>
      </c>
    </row>
    <row r="861" spans="2:12" ht="30" hidden="1" customHeight="1" x14ac:dyDescent="0.35">
      <c r="B861" s="18">
        <f>IFERROR(IF(I860&gt;0,B860+1,""),"")</f>
        <v>45579</v>
      </c>
      <c r="C861" s="17" t="str">
        <f>IFERROR(IF(D861&lt;&gt;"",IF(MOD(D861,7)=1,(D860/7)+1,""),""),"")</f>
        <v/>
      </c>
      <c r="D861" s="17" t="str">
        <f>IFERROR(IF(I860&gt;0,D860+1,""),"")</f>
        <v/>
      </c>
      <c r="E861" s="15" t="str">
        <f>IFERROR(IF(I860&gt;0,#REF!*ActivityFactor+IF(WeightGoal="Maintain",0,IF(WeightGoal="Decrease",-500,IF(WeightGoal="Increase",500))),""),"")</f>
        <v/>
      </c>
      <c r="F861" s="15" t="str">
        <f>IFERROR(#REF!*(ActivityFactor),"")</f>
        <v/>
      </c>
      <c r="G861" s="14" t="str">
        <f>IFERROR(IF(WeightGoal="Increase",E861-F861,F861-E861),"")</f>
        <v/>
      </c>
      <c r="H861" s="14" t="str">
        <f>IFERROR(H860-G861,"")</f>
        <v/>
      </c>
      <c r="I861" s="13" t="str">
        <f>IFERROR(IF(Standard,H861/CalsPerPound,H861/CalsPerPound/2.2),"")</f>
        <v/>
      </c>
      <c r="J861" s="12" t="str">
        <f>IFERROR(WeightToLoseGain-I861,"")</f>
        <v/>
      </c>
      <c r="K861" s="11" t="str">
        <f>IFERROR(IF(B860&lt;&gt;"",J861/(WeightToLoseGain),""),"")</f>
        <v/>
      </c>
      <c r="L861" s="16" t="str">
        <f>IFERROR(IF($D861&lt;&gt;"",L860-(G860/CalsPerPound),""),"")</f>
        <v/>
      </c>
    </row>
    <row r="862" spans="2:12" ht="30" hidden="1" customHeight="1" x14ac:dyDescent="0.35">
      <c r="B862" s="18">
        <f>IFERROR(IF(I861&gt;0,B861+1,""),"")</f>
        <v>45580</v>
      </c>
      <c r="C862" s="17" t="str">
        <f>IFERROR(IF(D862&lt;&gt;"",IF(MOD(D862,7)=1,(D861/7)+1,""),""),"")</f>
        <v/>
      </c>
      <c r="D862" s="17" t="str">
        <f>IFERROR(IF(I861&gt;0,D861+1,""),"")</f>
        <v/>
      </c>
      <c r="E862" s="15" t="str">
        <f>IFERROR(IF(I861&gt;0,#REF!*ActivityFactor+IF(WeightGoal="Maintain",0,IF(WeightGoal="Decrease",-500,IF(WeightGoal="Increase",500))),""),"")</f>
        <v/>
      </c>
      <c r="F862" s="15" t="str">
        <f>IFERROR(#REF!*(ActivityFactor),"")</f>
        <v/>
      </c>
      <c r="G862" s="14" t="str">
        <f>IFERROR(IF(WeightGoal="Increase",E862-F862,F862-E862),"")</f>
        <v/>
      </c>
      <c r="H862" s="14" t="str">
        <f>IFERROR(H861-G862,"")</f>
        <v/>
      </c>
      <c r="I862" s="13" t="str">
        <f>IFERROR(IF(Standard,H862/CalsPerPound,H862/CalsPerPound/2.2),"")</f>
        <v/>
      </c>
      <c r="J862" s="12" t="str">
        <f>IFERROR(WeightToLoseGain-I862,"")</f>
        <v/>
      </c>
      <c r="K862" s="11" t="str">
        <f>IFERROR(IF(B861&lt;&gt;"",J862/(WeightToLoseGain),""),"")</f>
        <v/>
      </c>
      <c r="L862" s="16" t="str">
        <f>IFERROR(IF($D862&lt;&gt;"",L861-(G861/CalsPerPound),""),"")</f>
        <v/>
      </c>
    </row>
    <row r="863" spans="2:12" ht="30" hidden="1" customHeight="1" x14ac:dyDescent="0.35">
      <c r="B863" s="18">
        <f>IFERROR(IF(I862&gt;0,B862+1,""),"")</f>
        <v>45581</v>
      </c>
      <c r="C863" s="17" t="str">
        <f>IFERROR(IF(D863&lt;&gt;"",IF(MOD(D863,7)=1,(D862/7)+1,""),""),"")</f>
        <v/>
      </c>
      <c r="D863" s="17" t="str">
        <f>IFERROR(IF(I862&gt;0,D862+1,""),"")</f>
        <v/>
      </c>
      <c r="E863" s="15" t="str">
        <f>IFERROR(IF(I862&gt;0,#REF!*ActivityFactor+IF(WeightGoal="Maintain",0,IF(WeightGoal="Decrease",-500,IF(WeightGoal="Increase",500))),""),"")</f>
        <v/>
      </c>
      <c r="F863" s="15" t="str">
        <f>IFERROR(#REF!*(ActivityFactor),"")</f>
        <v/>
      </c>
      <c r="G863" s="14" t="str">
        <f>IFERROR(IF(WeightGoal="Increase",E863-F863,F863-E863),"")</f>
        <v/>
      </c>
      <c r="H863" s="14" t="str">
        <f>IFERROR(H862-G863,"")</f>
        <v/>
      </c>
      <c r="I863" s="13" t="str">
        <f>IFERROR(IF(Standard,H863/CalsPerPound,H863/CalsPerPound/2.2),"")</f>
        <v/>
      </c>
      <c r="J863" s="12" t="str">
        <f>IFERROR(WeightToLoseGain-I863,"")</f>
        <v/>
      </c>
      <c r="K863" s="11" t="str">
        <f>IFERROR(IF(B862&lt;&gt;"",J863/(WeightToLoseGain),""),"")</f>
        <v/>
      </c>
      <c r="L863" s="16" t="str">
        <f>IFERROR(IF($D863&lt;&gt;"",L862-(G862/CalsPerPound),""),"")</f>
        <v/>
      </c>
    </row>
    <row r="864" spans="2:12" ht="30" hidden="1" customHeight="1" x14ac:dyDescent="0.35">
      <c r="B864" s="18">
        <f>IFERROR(IF(I863&gt;0,B863+1,""),"")</f>
        <v>45582</v>
      </c>
      <c r="C864" s="17" t="str">
        <f>IFERROR(IF(D864&lt;&gt;"",IF(MOD(D864,7)=1,(D863/7)+1,""),""),"")</f>
        <v/>
      </c>
      <c r="D864" s="17" t="str">
        <f>IFERROR(IF(I863&gt;0,D863+1,""),"")</f>
        <v/>
      </c>
      <c r="E864" s="15" t="str">
        <f>IFERROR(IF(I863&gt;0,#REF!*ActivityFactor+IF(WeightGoal="Maintain",0,IF(WeightGoal="Decrease",-500,IF(WeightGoal="Increase",500))),""),"")</f>
        <v/>
      </c>
      <c r="F864" s="15" t="str">
        <f>IFERROR(#REF!*(ActivityFactor),"")</f>
        <v/>
      </c>
      <c r="G864" s="14" t="str">
        <f>IFERROR(IF(WeightGoal="Increase",E864-F864,F864-E864),"")</f>
        <v/>
      </c>
      <c r="H864" s="14" t="str">
        <f>IFERROR(H863-G864,"")</f>
        <v/>
      </c>
      <c r="I864" s="13" t="str">
        <f>IFERROR(IF(Standard,H864/CalsPerPound,H864/CalsPerPound/2.2),"")</f>
        <v/>
      </c>
      <c r="J864" s="12" t="str">
        <f>IFERROR(WeightToLoseGain-I864,"")</f>
        <v/>
      </c>
      <c r="K864" s="11" t="str">
        <f>IFERROR(IF(B863&lt;&gt;"",J864/(WeightToLoseGain),""),"")</f>
        <v/>
      </c>
      <c r="L864" s="16" t="str">
        <f>IFERROR(IF($D864&lt;&gt;"",L863-(G863/CalsPerPound),""),"")</f>
        <v/>
      </c>
    </row>
    <row r="865" spans="2:12" ht="30" hidden="1" customHeight="1" x14ac:dyDescent="0.35">
      <c r="B865" s="18">
        <f>IFERROR(IF(I864&gt;0,B864+1,""),"")</f>
        <v>45583</v>
      </c>
      <c r="C865" s="17" t="str">
        <f>IFERROR(IF(D865&lt;&gt;"",IF(MOD(D865,7)=1,(D864/7)+1,""),""),"")</f>
        <v/>
      </c>
      <c r="D865" s="17" t="str">
        <f>IFERROR(IF(I864&gt;0,D864+1,""),"")</f>
        <v/>
      </c>
      <c r="E865" s="15" t="str">
        <f>IFERROR(IF(I864&gt;0,#REF!*ActivityFactor+IF(WeightGoal="Maintain",0,IF(WeightGoal="Decrease",-500,IF(WeightGoal="Increase",500))),""),"")</f>
        <v/>
      </c>
      <c r="F865" s="15" t="str">
        <f>IFERROR(#REF!*(ActivityFactor),"")</f>
        <v/>
      </c>
      <c r="G865" s="14" t="str">
        <f>IFERROR(IF(WeightGoal="Increase",E865-F865,F865-E865),"")</f>
        <v/>
      </c>
      <c r="H865" s="14" t="str">
        <f>IFERROR(H864-G865,"")</f>
        <v/>
      </c>
      <c r="I865" s="13" t="str">
        <f>IFERROR(IF(Standard,H865/CalsPerPound,H865/CalsPerPound/2.2),"")</f>
        <v/>
      </c>
      <c r="J865" s="12" t="str">
        <f>IFERROR(WeightToLoseGain-I865,"")</f>
        <v/>
      </c>
      <c r="K865" s="11" t="str">
        <f>IFERROR(IF(B864&lt;&gt;"",J865/(WeightToLoseGain),""),"")</f>
        <v/>
      </c>
      <c r="L865" s="16" t="str">
        <f>IFERROR(IF($D865&lt;&gt;"",L864-(G864/CalsPerPound),""),"")</f>
        <v/>
      </c>
    </row>
    <row r="866" spans="2:12" ht="30" hidden="1" customHeight="1" x14ac:dyDescent="0.35">
      <c r="B866" s="18">
        <f>IFERROR(IF(I865&gt;0,B865+1,""),"")</f>
        <v>45584</v>
      </c>
      <c r="C866" s="17" t="str">
        <f>IFERROR(IF(D866&lt;&gt;"",IF(MOD(D866,7)=1,(D865/7)+1,""),""),"")</f>
        <v/>
      </c>
      <c r="D866" s="17" t="str">
        <f>IFERROR(IF(I865&gt;0,D865+1,""),"")</f>
        <v/>
      </c>
      <c r="E866" s="15" t="str">
        <f>IFERROR(IF(I865&gt;0,#REF!*ActivityFactor+IF(WeightGoal="Maintain",0,IF(WeightGoal="Decrease",-500,IF(WeightGoal="Increase",500))),""),"")</f>
        <v/>
      </c>
      <c r="F866" s="15" t="str">
        <f>IFERROR(#REF!*(ActivityFactor),"")</f>
        <v/>
      </c>
      <c r="G866" s="14" t="str">
        <f>IFERROR(IF(WeightGoal="Increase",E866-F866,F866-E866),"")</f>
        <v/>
      </c>
      <c r="H866" s="14" t="str">
        <f>IFERROR(H865-G866,"")</f>
        <v/>
      </c>
      <c r="I866" s="13" t="str">
        <f>IFERROR(IF(Standard,H866/CalsPerPound,H866/CalsPerPound/2.2),"")</f>
        <v/>
      </c>
      <c r="J866" s="12" t="str">
        <f>IFERROR(WeightToLoseGain-I866,"")</f>
        <v/>
      </c>
      <c r="K866" s="11" t="str">
        <f>IFERROR(IF(B865&lt;&gt;"",J866/(WeightToLoseGain),""),"")</f>
        <v/>
      </c>
      <c r="L866" s="16" t="str">
        <f>IFERROR(IF($D866&lt;&gt;"",L865-(G865/CalsPerPound),""),"")</f>
        <v/>
      </c>
    </row>
    <row r="867" spans="2:12" ht="30" hidden="1" customHeight="1" x14ac:dyDescent="0.35">
      <c r="B867" s="18">
        <f>IFERROR(IF(I866&gt;0,B866+1,""),"")</f>
        <v>45585</v>
      </c>
      <c r="C867" s="17" t="str">
        <f>IFERROR(IF(D867&lt;&gt;"",IF(MOD(D867,7)=1,(D866/7)+1,""),""),"")</f>
        <v/>
      </c>
      <c r="D867" s="17" t="str">
        <f>IFERROR(IF(I866&gt;0,D866+1,""),"")</f>
        <v/>
      </c>
      <c r="E867" s="15" t="str">
        <f>IFERROR(IF(I866&gt;0,#REF!*ActivityFactor+IF(WeightGoal="Maintain",0,IF(WeightGoal="Decrease",-500,IF(WeightGoal="Increase",500))),""),"")</f>
        <v/>
      </c>
      <c r="F867" s="15" t="str">
        <f>IFERROR(#REF!*(ActivityFactor),"")</f>
        <v/>
      </c>
      <c r="G867" s="14" t="str">
        <f>IFERROR(IF(WeightGoal="Increase",E867-F867,F867-E867),"")</f>
        <v/>
      </c>
      <c r="H867" s="14" t="str">
        <f>IFERROR(H866-G867,"")</f>
        <v/>
      </c>
      <c r="I867" s="13" t="str">
        <f>IFERROR(IF(Standard,H867/CalsPerPound,H867/CalsPerPound/2.2),"")</f>
        <v/>
      </c>
      <c r="J867" s="12" t="str">
        <f>IFERROR(WeightToLoseGain-I867,"")</f>
        <v/>
      </c>
      <c r="K867" s="11" t="str">
        <f>IFERROR(IF(B866&lt;&gt;"",J867/(WeightToLoseGain),""),"")</f>
        <v/>
      </c>
      <c r="L867" s="16" t="str">
        <f>IFERROR(IF($D867&lt;&gt;"",L866-(G866/CalsPerPound),""),"")</f>
        <v/>
      </c>
    </row>
    <row r="868" spans="2:12" ht="30" hidden="1" customHeight="1" x14ac:dyDescent="0.35">
      <c r="B868" s="18">
        <f>IFERROR(IF(I867&gt;0,B867+1,""),"")</f>
        <v>45586</v>
      </c>
      <c r="C868" s="17" t="str">
        <f>IFERROR(IF(D868&lt;&gt;"",IF(MOD(D868,7)=1,(D867/7)+1,""),""),"")</f>
        <v/>
      </c>
      <c r="D868" s="17" t="str">
        <f>IFERROR(IF(I867&gt;0,D867+1,""),"")</f>
        <v/>
      </c>
      <c r="E868" s="15" t="str">
        <f>IFERROR(IF(I867&gt;0,#REF!*ActivityFactor+IF(WeightGoal="Maintain",0,IF(WeightGoal="Decrease",-500,IF(WeightGoal="Increase",500))),""),"")</f>
        <v/>
      </c>
      <c r="F868" s="15" t="str">
        <f>IFERROR(#REF!*(ActivityFactor),"")</f>
        <v/>
      </c>
      <c r="G868" s="14" t="str">
        <f>IFERROR(IF(WeightGoal="Increase",E868-F868,F868-E868),"")</f>
        <v/>
      </c>
      <c r="H868" s="14" t="str">
        <f>IFERROR(H867-G868,"")</f>
        <v/>
      </c>
      <c r="I868" s="13" t="str">
        <f>IFERROR(IF(Standard,H868/CalsPerPound,H868/CalsPerPound/2.2),"")</f>
        <v/>
      </c>
      <c r="J868" s="12" t="str">
        <f>IFERROR(WeightToLoseGain-I868,"")</f>
        <v/>
      </c>
      <c r="K868" s="11" t="str">
        <f>IFERROR(IF(B867&lt;&gt;"",J868/(WeightToLoseGain),""),"")</f>
        <v/>
      </c>
      <c r="L868" s="16" t="str">
        <f>IFERROR(IF($D868&lt;&gt;"",L867-(G867/CalsPerPound),""),"")</f>
        <v/>
      </c>
    </row>
    <row r="869" spans="2:12" ht="30" hidden="1" customHeight="1" x14ac:dyDescent="0.35">
      <c r="B869" s="18">
        <f>IFERROR(IF(I868&gt;0,B868+1,""),"")</f>
        <v>45587</v>
      </c>
      <c r="C869" s="17" t="str">
        <f>IFERROR(IF(D869&lt;&gt;"",IF(MOD(D869,7)=1,(D868/7)+1,""),""),"")</f>
        <v/>
      </c>
      <c r="D869" s="17" t="str">
        <f>IFERROR(IF(I868&gt;0,D868+1,""),"")</f>
        <v/>
      </c>
      <c r="E869" s="15" t="str">
        <f>IFERROR(IF(I868&gt;0,#REF!*ActivityFactor+IF(WeightGoal="Maintain",0,IF(WeightGoal="Decrease",-500,IF(WeightGoal="Increase",500))),""),"")</f>
        <v/>
      </c>
      <c r="F869" s="15" t="str">
        <f>IFERROR(#REF!*(ActivityFactor),"")</f>
        <v/>
      </c>
      <c r="G869" s="14" t="str">
        <f>IFERROR(IF(WeightGoal="Increase",E869-F869,F869-E869),"")</f>
        <v/>
      </c>
      <c r="H869" s="14" t="str">
        <f>IFERROR(H868-G869,"")</f>
        <v/>
      </c>
      <c r="I869" s="13" t="str">
        <f>IFERROR(IF(Standard,H869/CalsPerPound,H869/CalsPerPound/2.2),"")</f>
        <v/>
      </c>
      <c r="J869" s="12" t="str">
        <f>IFERROR(WeightToLoseGain-I869,"")</f>
        <v/>
      </c>
      <c r="K869" s="11" t="str">
        <f>IFERROR(IF(B868&lt;&gt;"",J869/(WeightToLoseGain),""),"")</f>
        <v/>
      </c>
      <c r="L869" s="16" t="str">
        <f>IFERROR(IF($D869&lt;&gt;"",L868-(G868/CalsPerPound),""),"")</f>
        <v/>
      </c>
    </row>
    <row r="870" spans="2:12" ht="30" hidden="1" customHeight="1" x14ac:dyDescent="0.35">
      <c r="B870" s="18">
        <f>IFERROR(IF(I869&gt;0,B869+1,""),"")</f>
        <v>45588</v>
      </c>
      <c r="C870" s="17" t="str">
        <f>IFERROR(IF(D870&lt;&gt;"",IF(MOD(D870,7)=1,(D869/7)+1,""),""),"")</f>
        <v/>
      </c>
      <c r="D870" s="17" t="str">
        <f>IFERROR(IF(I869&gt;0,D869+1,""),"")</f>
        <v/>
      </c>
      <c r="E870" s="15" t="str">
        <f>IFERROR(IF(I869&gt;0,#REF!*ActivityFactor+IF(WeightGoal="Maintain",0,IF(WeightGoal="Decrease",-500,IF(WeightGoal="Increase",500))),""),"")</f>
        <v/>
      </c>
      <c r="F870" s="15" t="str">
        <f>IFERROR(#REF!*(ActivityFactor),"")</f>
        <v/>
      </c>
      <c r="G870" s="14" t="str">
        <f>IFERROR(IF(WeightGoal="Increase",E870-F870,F870-E870),"")</f>
        <v/>
      </c>
      <c r="H870" s="14" t="str">
        <f>IFERROR(H869-G870,"")</f>
        <v/>
      </c>
      <c r="I870" s="13" t="str">
        <f>IFERROR(IF(Standard,H870/CalsPerPound,H870/CalsPerPound/2.2),"")</f>
        <v/>
      </c>
      <c r="J870" s="12" t="str">
        <f>IFERROR(WeightToLoseGain-I870,"")</f>
        <v/>
      </c>
      <c r="K870" s="11" t="str">
        <f>IFERROR(IF(B869&lt;&gt;"",J870/(WeightToLoseGain),""),"")</f>
        <v/>
      </c>
      <c r="L870" s="16" t="str">
        <f>IFERROR(IF($D870&lt;&gt;"",L869-(G869/CalsPerPound),""),"")</f>
        <v/>
      </c>
    </row>
    <row r="871" spans="2:12" ht="30" hidden="1" customHeight="1" x14ac:dyDescent="0.35">
      <c r="B871" s="18">
        <f>IFERROR(IF(I870&gt;0,B870+1,""),"")</f>
        <v>45589</v>
      </c>
      <c r="C871" s="17" t="str">
        <f>IFERROR(IF(D871&lt;&gt;"",IF(MOD(D871,7)=1,(D870/7)+1,""),""),"")</f>
        <v/>
      </c>
      <c r="D871" s="17" t="str">
        <f>IFERROR(IF(I870&gt;0,D870+1,""),"")</f>
        <v/>
      </c>
      <c r="E871" s="15" t="str">
        <f>IFERROR(IF(I870&gt;0,#REF!*ActivityFactor+IF(WeightGoal="Maintain",0,IF(WeightGoal="Decrease",-500,IF(WeightGoal="Increase",500))),""),"")</f>
        <v/>
      </c>
      <c r="F871" s="15" t="str">
        <f>IFERROR(#REF!*(ActivityFactor),"")</f>
        <v/>
      </c>
      <c r="G871" s="14" t="str">
        <f>IFERROR(IF(WeightGoal="Increase",E871-F871,F871-E871),"")</f>
        <v/>
      </c>
      <c r="H871" s="14" t="str">
        <f>IFERROR(H870-G871,"")</f>
        <v/>
      </c>
      <c r="I871" s="13" t="str">
        <f>IFERROR(IF(Standard,H871/CalsPerPound,H871/CalsPerPound/2.2),"")</f>
        <v/>
      </c>
      <c r="J871" s="12" t="str">
        <f>IFERROR(WeightToLoseGain-I871,"")</f>
        <v/>
      </c>
      <c r="K871" s="11" t="str">
        <f>IFERROR(IF(B870&lt;&gt;"",J871/(WeightToLoseGain),""),"")</f>
        <v/>
      </c>
      <c r="L871" s="16" t="str">
        <f>IFERROR(IF($D871&lt;&gt;"",L870-(G870/CalsPerPound),""),"")</f>
        <v/>
      </c>
    </row>
    <row r="872" spans="2:12" ht="30" hidden="1" customHeight="1" x14ac:dyDescent="0.35">
      <c r="B872" s="18">
        <f>IFERROR(IF(I871&gt;0,B871+1,""),"")</f>
        <v>45590</v>
      </c>
      <c r="C872" s="17" t="str">
        <f>IFERROR(IF(D872&lt;&gt;"",IF(MOD(D872,7)=1,(D871/7)+1,""),""),"")</f>
        <v/>
      </c>
      <c r="D872" s="17" t="str">
        <f>IFERROR(IF(I871&gt;0,D871+1,""),"")</f>
        <v/>
      </c>
      <c r="E872" s="15" t="str">
        <f>IFERROR(IF(I871&gt;0,#REF!*ActivityFactor+IF(WeightGoal="Maintain",0,IF(WeightGoal="Decrease",-500,IF(WeightGoal="Increase",500))),""),"")</f>
        <v/>
      </c>
      <c r="F872" s="15" t="str">
        <f>IFERROR(#REF!*(ActivityFactor),"")</f>
        <v/>
      </c>
      <c r="G872" s="14" t="str">
        <f>IFERROR(IF(WeightGoal="Increase",E872-F872,F872-E872),"")</f>
        <v/>
      </c>
      <c r="H872" s="14" t="str">
        <f>IFERROR(H871-G872,"")</f>
        <v/>
      </c>
      <c r="I872" s="13" t="str">
        <f>IFERROR(IF(Standard,H872/CalsPerPound,H872/CalsPerPound/2.2),"")</f>
        <v/>
      </c>
      <c r="J872" s="12" t="str">
        <f>IFERROR(WeightToLoseGain-I872,"")</f>
        <v/>
      </c>
      <c r="K872" s="11" t="str">
        <f>IFERROR(IF(B871&lt;&gt;"",J872/(WeightToLoseGain),""),"")</f>
        <v/>
      </c>
      <c r="L872" s="16" t="str">
        <f>IFERROR(IF($D872&lt;&gt;"",L871-(G871/CalsPerPound),""),"")</f>
        <v/>
      </c>
    </row>
    <row r="873" spans="2:12" ht="30" hidden="1" customHeight="1" x14ac:dyDescent="0.35">
      <c r="B873" s="18">
        <f>IFERROR(IF(I872&gt;0,B872+1,""),"")</f>
        <v>45591</v>
      </c>
      <c r="C873" s="17" t="str">
        <f>IFERROR(IF(D873&lt;&gt;"",IF(MOD(D873,7)=1,(D872/7)+1,""),""),"")</f>
        <v/>
      </c>
      <c r="D873" s="17" t="str">
        <f>IFERROR(IF(I872&gt;0,D872+1,""),"")</f>
        <v/>
      </c>
      <c r="E873" s="15" t="str">
        <f>IFERROR(IF(I872&gt;0,#REF!*ActivityFactor+IF(WeightGoal="Maintain",0,IF(WeightGoal="Decrease",-500,IF(WeightGoal="Increase",500))),""),"")</f>
        <v/>
      </c>
      <c r="F873" s="15" t="str">
        <f>IFERROR(#REF!*(ActivityFactor),"")</f>
        <v/>
      </c>
      <c r="G873" s="14" t="str">
        <f>IFERROR(IF(WeightGoal="Increase",E873-F873,F873-E873),"")</f>
        <v/>
      </c>
      <c r="H873" s="14" t="str">
        <f>IFERROR(H872-G873,"")</f>
        <v/>
      </c>
      <c r="I873" s="13" t="str">
        <f>IFERROR(IF(Standard,H873/CalsPerPound,H873/CalsPerPound/2.2),"")</f>
        <v/>
      </c>
      <c r="J873" s="12" t="str">
        <f>IFERROR(WeightToLoseGain-I873,"")</f>
        <v/>
      </c>
      <c r="K873" s="11" t="str">
        <f>IFERROR(IF(B872&lt;&gt;"",J873/(WeightToLoseGain),""),"")</f>
        <v/>
      </c>
      <c r="L873" s="16" t="str">
        <f>IFERROR(IF($D873&lt;&gt;"",L872-(G872/CalsPerPound),""),"")</f>
        <v/>
      </c>
    </row>
    <row r="874" spans="2:12" ht="30" hidden="1" customHeight="1" x14ac:dyDescent="0.35">
      <c r="B874" s="18">
        <f>IFERROR(IF(I873&gt;0,B873+1,""),"")</f>
        <v>45592</v>
      </c>
      <c r="C874" s="17" t="str">
        <f>IFERROR(IF(D874&lt;&gt;"",IF(MOD(D874,7)=1,(D873/7)+1,""),""),"")</f>
        <v/>
      </c>
      <c r="D874" s="17" t="str">
        <f>IFERROR(IF(I873&gt;0,D873+1,""),"")</f>
        <v/>
      </c>
      <c r="E874" s="15" t="str">
        <f>IFERROR(IF(I873&gt;0,#REF!*ActivityFactor+IF(WeightGoal="Maintain",0,IF(WeightGoal="Decrease",-500,IF(WeightGoal="Increase",500))),""),"")</f>
        <v/>
      </c>
      <c r="F874" s="15" t="str">
        <f>IFERROR(#REF!*(ActivityFactor),"")</f>
        <v/>
      </c>
      <c r="G874" s="14" t="str">
        <f>IFERROR(IF(WeightGoal="Increase",E874-F874,F874-E874),"")</f>
        <v/>
      </c>
      <c r="H874" s="14" t="str">
        <f>IFERROR(H873-G874,"")</f>
        <v/>
      </c>
      <c r="I874" s="13" t="str">
        <f>IFERROR(IF(Standard,H874/CalsPerPound,H874/CalsPerPound/2.2),"")</f>
        <v/>
      </c>
      <c r="J874" s="12" t="str">
        <f>IFERROR(WeightToLoseGain-I874,"")</f>
        <v/>
      </c>
      <c r="K874" s="11" t="str">
        <f>IFERROR(IF(B873&lt;&gt;"",J874/(WeightToLoseGain),""),"")</f>
        <v/>
      </c>
      <c r="L874" s="16" t="str">
        <f>IFERROR(IF($D874&lt;&gt;"",L873-(G873/CalsPerPound),""),"")</f>
        <v/>
      </c>
    </row>
    <row r="875" spans="2:12" ht="30" hidden="1" customHeight="1" x14ac:dyDescent="0.35">
      <c r="B875" s="18">
        <f>IFERROR(IF(I874&gt;0,B874+1,""),"")</f>
        <v>45593</v>
      </c>
      <c r="C875" s="17" t="str">
        <f>IFERROR(IF(D875&lt;&gt;"",IF(MOD(D875,7)=1,(D874/7)+1,""),""),"")</f>
        <v/>
      </c>
      <c r="D875" s="17" t="str">
        <f>IFERROR(IF(I874&gt;0,D874+1,""),"")</f>
        <v/>
      </c>
      <c r="E875" s="15" t="str">
        <f>IFERROR(IF(I874&gt;0,#REF!*ActivityFactor+IF(WeightGoal="Maintain",0,IF(WeightGoal="Decrease",-500,IF(WeightGoal="Increase",500))),""),"")</f>
        <v/>
      </c>
      <c r="F875" s="15" t="str">
        <f>IFERROR(#REF!*(ActivityFactor),"")</f>
        <v/>
      </c>
      <c r="G875" s="14" t="str">
        <f>IFERROR(IF(WeightGoal="Increase",E875-F875,F875-E875),"")</f>
        <v/>
      </c>
      <c r="H875" s="14" t="str">
        <f>IFERROR(H874-G875,"")</f>
        <v/>
      </c>
      <c r="I875" s="13" t="str">
        <f>IFERROR(IF(Standard,H875/CalsPerPound,H875/CalsPerPound/2.2),"")</f>
        <v/>
      </c>
      <c r="J875" s="12" t="str">
        <f>IFERROR(WeightToLoseGain-I875,"")</f>
        <v/>
      </c>
      <c r="K875" s="11" t="str">
        <f>IFERROR(IF(B874&lt;&gt;"",J875/(WeightToLoseGain),""),"")</f>
        <v/>
      </c>
      <c r="L875" s="16" t="str">
        <f>IFERROR(IF($D875&lt;&gt;"",L874-(G874/CalsPerPound),""),"")</f>
        <v/>
      </c>
    </row>
    <row r="876" spans="2:12" ht="30" hidden="1" customHeight="1" x14ac:dyDescent="0.35">
      <c r="B876" s="18">
        <f>IFERROR(IF(I875&gt;0,B875+1,""),"")</f>
        <v>45594</v>
      </c>
      <c r="C876" s="17" t="str">
        <f>IFERROR(IF(D876&lt;&gt;"",IF(MOD(D876,7)=1,(D875/7)+1,""),""),"")</f>
        <v/>
      </c>
      <c r="D876" s="17" t="str">
        <f>IFERROR(IF(I875&gt;0,D875+1,""),"")</f>
        <v/>
      </c>
      <c r="E876" s="15" t="str">
        <f>IFERROR(IF(I875&gt;0,#REF!*ActivityFactor+IF(WeightGoal="Maintain",0,IF(WeightGoal="Decrease",-500,IF(WeightGoal="Increase",500))),""),"")</f>
        <v/>
      </c>
      <c r="F876" s="15" t="str">
        <f>IFERROR(#REF!*(ActivityFactor),"")</f>
        <v/>
      </c>
      <c r="G876" s="14" t="str">
        <f>IFERROR(IF(WeightGoal="Increase",E876-F876,F876-E876),"")</f>
        <v/>
      </c>
      <c r="H876" s="14" t="str">
        <f>IFERROR(H875-G876,"")</f>
        <v/>
      </c>
      <c r="I876" s="13" t="str">
        <f>IFERROR(IF(Standard,H876/CalsPerPound,H876/CalsPerPound/2.2),"")</f>
        <v/>
      </c>
      <c r="J876" s="12" t="str">
        <f>IFERROR(WeightToLoseGain-I876,"")</f>
        <v/>
      </c>
      <c r="K876" s="11" t="str">
        <f>IFERROR(IF(B875&lt;&gt;"",J876/(WeightToLoseGain),""),"")</f>
        <v/>
      </c>
      <c r="L876" s="16" t="str">
        <f>IFERROR(IF($D876&lt;&gt;"",L875-(G875/CalsPerPound),""),"")</f>
        <v/>
      </c>
    </row>
    <row r="877" spans="2:12" ht="30" hidden="1" customHeight="1" x14ac:dyDescent="0.35">
      <c r="B877" s="18">
        <f>IFERROR(IF(I876&gt;0,B876+1,""),"")</f>
        <v>45595</v>
      </c>
      <c r="C877" s="17" t="str">
        <f>IFERROR(IF(D877&lt;&gt;"",IF(MOD(D877,7)=1,(D876/7)+1,""),""),"")</f>
        <v/>
      </c>
      <c r="D877" s="17" t="str">
        <f>IFERROR(IF(I876&gt;0,D876+1,""),"")</f>
        <v/>
      </c>
      <c r="E877" s="15" t="str">
        <f>IFERROR(IF(I876&gt;0,#REF!*ActivityFactor+IF(WeightGoal="Maintain",0,IF(WeightGoal="Decrease",-500,IF(WeightGoal="Increase",500))),""),"")</f>
        <v/>
      </c>
      <c r="F877" s="15" t="str">
        <f>IFERROR(#REF!*(ActivityFactor),"")</f>
        <v/>
      </c>
      <c r="G877" s="14" t="str">
        <f>IFERROR(IF(WeightGoal="Increase",E877-F877,F877-E877),"")</f>
        <v/>
      </c>
      <c r="H877" s="14" t="str">
        <f>IFERROR(H876-G877,"")</f>
        <v/>
      </c>
      <c r="I877" s="13" t="str">
        <f>IFERROR(IF(Standard,H877/CalsPerPound,H877/CalsPerPound/2.2),"")</f>
        <v/>
      </c>
      <c r="J877" s="12" t="str">
        <f>IFERROR(WeightToLoseGain-I877,"")</f>
        <v/>
      </c>
      <c r="K877" s="11" t="str">
        <f>IFERROR(IF(B876&lt;&gt;"",J877/(WeightToLoseGain),""),"")</f>
        <v/>
      </c>
      <c r="L877" s="16" t="str">
        <f>IFERROR(IF($D877&lt;&gt;"",L876-(G876/CalsPerPound),""),"")</f>
        <v/>
      </c>
    </row>
    <row r="878" spans="2:12" ht="30" hidden="1" customHeight="1" x14ac:dyDescent="0.35">
      <c r="B878" s="18">
        <f>IFERROR(IF(I877&gt;0,B877+1,""),"")</f>
        <v>45596</v>
      </c>
      <c r="C878" s="17" t="str">
        <f>IFERROR(IF(D878&lt;&gt;"",IF(MOD(D878,7)=1,(D877/7)+1,""),""),"")</f>
        <v/>
      </c>
      <c r="D878" s="17" t="str">
        <f>IFERROR(IF(I877&gt;0,D877+1,""),"")</f>
        <v/>
      </c>
      <c r="E878" s="15" t="str">
        <f>IFERROR(IF(I877&gt;0,#REF!*ActivityFactor+IF(WeightGoal="Maintain",0,IF(WeightGoal="Decrease",-500,IF(WeightGoal="Increase",500))),""),"")</f>
        <v/>
      </c>
      <c r="F878" s="15" t="str">
        <f>IFERROR(#REF!*(ActivityFactor),"")</f>
        <v/>
      </c>
      <c r="G878" s="14" t="str">
        <f>IFERROR(IF(WeightGoal="Increase",E878-F878,F878-E878),"")</f>
        <v/>
      </c>
      <c r="H878" s="14" t="str">
        <f>IFERROR(H877-G878,"")</f>
        <v/>
      </c>
      <c r="I878" s="13" t="str">
        <f>IFERROR(IF(Standard,H878/CalsPerPound,H878/CalsPerPound/2.2),"")</f>
        <v/>
      </c>
      <c r="J878" s="12" t="str">
        <f>IFERROR(WeightToLoseGain-I878,"")</f>
        <v/>
      </c>
      <c r="K878" s="11" t="str">
        <f>IFERROR(IF(B877&lt;&gt;"",J878/(WeightToLoseGain),""),"")</f>
        <v/>
      </c>
      <c r="L878" s="16" t="str">
        <f>IFERROR(IF($D878&lt;&gt;"",L877-(G877/CalsPerPound),""),"")</f>
        <v/>
      </c>
    </row>
    <row r="879" spans="2:12" ht="30" hidden="1" customHeight="1" x14ac:dyDescent="0.35">
      <c r="B879" s="18">
        <f>IFERROR(IF(I878&gt;0,B878+1,""),"")</f>
        <v>45597</v>
      </c>
      <c r="C879" s="17" t="str">
        <f>IFERROR(IF(D879&lt;&gt;"",IF(MOD(D879,7)=1,(D878/7)+1,""),""),"")</f>
        <v/>
      </c>
      <c r="D879" s="17" t="str">
        <f>IFERROR(IF(I878&gt;0,D878+1,""),"")</f>
        <v/>
      </c>
      <c r="E879" s="15" t="str">
        <f>IFERROR(IF(I878&gt;0,#REF!*ActivityFactor+IF(WeightGoal="Maintain",0,IF(WeightGoal="Decrease",-500,IF(WeightGoal="Increase",500))),""),"")</f>
        <v/>
      </c>
      <c r="F879" s="15" t="str">
        <f>IFERROR(#REF!*(ActivityFactor),"")</f>
        <v/>
      </c>
      <c r="G879" s="14" t="str">
        <f>IFERROR(IF(WeightGoal="Increase",E879-F879,F879-E879),"")</f>
        <v/>
      </c>
      <c r="H879" s="14" t="str">
        <f>IFERROR(H878-G879,"")</f>
        <v/>
      </c>
      <c r="I879" s="13" t="str">
        <f>IFERROR(IF(Standard,H879/CalsPerPound,H879/CalsPerPound/2.2),"")</f>
        <v/>
      </c>
      <c r="J879" s="12" t="str">
        <f>IFERROR(WeightToLoseGain-I879,"")</f>
        <v/>
      </c>
      <c r="K879" s="11" t="str">
        <f>IFERROR(IF(B878&lt;&gt;"",J879/(WeightToLoseGain),""),"")</f>
        <v/>
      </c>
      <c r="L879" s="16" t="str">
        <f>IFERROR(IF($D879&lt;&gt;"",L878-(G878/CalsPerPound),""),"")</f>
        <v/>
      </c>
    </row>
    <row r="880" spans="2:12" ht="30" hidden="1" customHeight="1" x14ac:dyDescent="0.35">
      <c r="B880" s="18">
        <f>IFERROR(IF(I879&gt;0,B879+1,""),"")</f>
        <v>45598</v>
      </c>
      <c r="C880" s="17" t="str">
        <f>IFERROR(IF(D880&lt;&gt;"",IF(MOD(D880,7)=1,(D879/7)+1,""),""),"")</f>
        <v/>
      </c>
      <c r="D880" s="17" t="str">
        <f>IFERROR(IF(I879&gt;0,D879+1,""),"")</f>
        <v/>
      </c>
      <c r="E880" s="15" t="str">
        <f>IFERROR(IF(I879&gt;0,#REF!*ActivityFactor+IF(WeightGoal="Maintain",0,IF(WeightGoal="Decrease",-500,IF(WeightGoal="Increase",500))),""),"")</f>
        <v/>
      </c>
      <c r="F880" s="15" t="str">
        <f>IFERROR(#REF!*(ActivityFactor),"")</f>
        <v/>
      </c>
      <c r="G880" s="14" t="str">
        <f>IFERROR(IF(WeightGoal="Increase",E880-F880,F880-E880),"")</f>
        <v/>
      </c>
      <c r="H880" s="14" t="str">
        <f>IFERROR(H879-G880,"")</f>
        <v/>
      </c>
      <c r="I880" s="13" t="str">
        <f>IFERROR(IF(Standard,H880/CalsPerPound,H880/CalsPerPound/2.2),"")</f>
        <v/>
      </c>
      <c r="J880" s="12" t="str">
        <f>IFERROR(WeightToLoseGain-I880,"")</f>
        <v/>
      </c>
      <c r="K880" s="11" t="str">
        <f>IFERROR(IF(B879&lt;&gt;"",J880/(WeightToLoseGain),""),"")</f>
        <v/>
      </c>
      <c r="L880" s="16" t="str">
        <f>IFERROR(IF($D880&lt;&gt;"",L879-(G879/CalsPerPound),""),"")</f>
        <v/>
      </c>
    </row>
    <row r="881" spans="2:12" ht="30" hidden="1" customHeight="1" x14ac:dyDescent="0.35">
      <c r="B881" s="18">
        <f>IFERROR(IF(I880&gt;0,B880+1,""),"")</f>
        <v>45599</v>
      </c>
      <c r="C881" s="17" t="str">
        <f>IFERROR(IF(D881&lt;&gt;"",IF(MOD(D881,7)=1,(D880/7)+1,""),""),"")</f>
        <v/>
      </c>
      <c r="D881" s="17" t="str">
        <f>IFERROR(IF(I880&gt;0,D880+1,""),"")</f>
        <v/>
      </c>
      <c r="E881" s="15" t="str">
        <f>IFERROR(IF(I880&gt;0,#REF!*ActivityFactor+IF(WeightGoal="Maintain",0,IF(WeightGoal="Decrease",-500,IF(WeightGoal="Increase",500))),""),"")</f>
        <v/>
      </c>
      <c r="F881" s="15" t="str">
        <f>IFERROR(#REF!*(ActivityFactor),"")</f>
        <v/>
      </c>
      <c r="G881" s="14" t="str">
        <f>IFERROR(IF(WeightGoal="Increase",E881-F881,F881-E881),"")</f>
        <v/>
      </c>
      <c r="H881" s="14" t="str">
        <f>IFERROR(H880-G881,"")</f>
        <v/>
      </c>
      <c r="I881" s="13" t="str">
        <f>IFERROR(IF(Standard,H881/CalsPerPound,H881/CalsPerPound/2.2),"")</f>
        <v/>
      </c>
      <c r="J881" s="12" t="str">
        <f>IFERROR(WeightToLoseGain-I881,"")</f>
        <v/>
      </c>
      <c r="K881" s="11" t="str">
        <f>IFERROR(IF(B880&lt;&gt;"",J881/(WeightToLoseGain),""),"")</f>
        <v/>
      </c>
      <c r="L881" s="16" t="str">
        <f>IFERROR(IF($D881&lt;&gt;"",L880-(G880/CalsPerPound),""),"")</f>
        <v/>
      </c>
    </row>
    <row r="882" spans="2:12" ht="30" hidden="1" customHeight="1" x14ac:dyDescent="0.35">
      <c r="B882" s="18">
        <f>IFERROR(IF(I881&gt;0,B881+1,""),"")</f>
        <v>45600</v>
      </c>
      <c r="C882" s="17" t="str">
        <f>IFERROR(IF(D882&lt;&gt;"",IF(MOD(D882,7)=1,(D881/7)+1,""),""),"")</f>
        <v/>
      </c>
      <c r="D882" s="17" t="str">
        <f>IFERROR(IF(I881&gt;0,D881+1,""),"")</f>
        <v/>
      </c>
      <c r="E882" s="15" t="str">
        <f>IFERROR(IF(I881&gt;0,#REF!*ActivityFactor+IF(WeightGoal="Maintain",0,IF(WeightGoal="Decrease",-500,IF(WeightGoal="Increase",500))),""),"")</f>
        <v/>
      </c>
      <c r="F882" s="15" t="str">
        <f>IFERROR(#REF!*(ActivityFactor),"")</f>
        <v/>
      </c>
      <c r="G882" s="14" t="str">
        <f>IFERROR(IF(WeightGoal="Increase",E882-F882,F882-E882),"")</f>
        <v/>
      </c>
      <c r="H882" s="14" t="str">
        <f>IFERROR(H881-G882,"")</f>
        <v/>
      </c>
      <c r="I882" s="13" t="str">
        <f>IFERROR(IF(Standard,H882/CalsPerPound,H882/CalsPerPound/2.2),"")</f>
        <v/>
      </c>
      <c r="J882" s="12" t="str">
        <f>IFERROR(WeightToLoseGain-I882,"")</f>
        <v/>
      </c>
      <c r="K882" s="11" t="str">
        <f>IFERROR(IF(B881&lt;&gt;"",J882/(WeightToLoseGain),""),"")</f>
        <v/>
      </c>
      <c r="L882" s="16" t="str">
        <f>IFERROR(IF($D882&lt;&gt;"",L881-(G881/CalsPerPound),""),"")</f>
        <v/>
      </c>
    </row>
    <row r="883" spans="2:12" ht="30" hidden="1" customHeight="1" x14ac:dyDescent="0.35">
      <c r="B883" s="18">
        <f>IFERROR(IF(I882&gt;0,B882+1,""),"")</f>
        <v>45601</v>
      </c>
      <c r="C883" s="17" t="str">
        <f>IFERROR(IF(D883&lt;&gt;"",IF(MOD(D883,7)=1,(D882/7)+1,""),""),"")</f>
        <v/>
      </c>
      <c r="D883" s="17" t="str">
        <f>IFERROR(IF(I882&gt;0,D882+1,""),"")</f>
        <v/>
      </c>
      <c r="E883" s="15" t="str">
        <f>IFERROR(IF(I882&gt;0,#REF!*ActivityFactor+IF(WeightGoal="Maintain",0,IF(WeightGoal="Decrease",-500,IF(WeightGoal="Increase",500))),""),"")</f>
        <v/>
      </c>
      <c r="F883" s="15" t="str">
        <f>IFERROR(#REF!*(ActivityFactor),"")</f>
        <v/>
      </c>
      <c r="G883" s="14" t="str">
        <f>IFERROR(IF(WeightGoal="Increase",E883-F883,F883-E883),"")</f>
        <v/>
      </c>
      <c r="H883" s="14" t="str">
        <f>IFERROR(H882-G883,"")</f>
        <v/>
      </c>
      <c r="I883" s="13" t="str">
        <f>IFERROR(IF(Standard,H883/CalsPerPound,H883/CalsPerPound/2.2),"")</f>
        <v/>
      </c>
      <c r="J883" s="12" t="str">
        <f>IFERROR(WeightToLoseGain-I883,"")</f>
        <v/>
      </c>
      <c r="K883" s="11" t="str">
        <f>IFERROR(IF(B882&lt;&gt;"",J883/(WeightToLoseGain),""),"")</f>
        <v/>
      </c>
      <c r="L883" s="16" t="str">
        <f>IFERROR(IF($D883&lt;&gt;"",L882-(G882/CalsPerPound),""),"")</f>
        <v/>
      </c>
    </row>
    <row r="884" spans="2:12" ht="30" hidden="1" customHeight="1" x14ac:dyDescent="0.35">
      <c r="B884" s="18">
        <f>IFERROR(IF(I883&gt;0,B883+1,""),"")</f>
        <v>45602</v>
      </c>
      <c r="C884" s="17" t="str">
        <f>IFERROR(IF(D884&lt;&gt;"",IF(MOD(D884,7)=1,(D883/7)+1,""),""),"")</f>
        <v/>
      </c>
      <c r="D884" s="17" t="str">
        <f>IFERROR(IF(I883&gt;0,D883+1,""),"")</f>
        <v/>
      </c>
      <c r="E884" s="15" t="str">
        <f>IFERROR(IF(I883&gt;0,#REF!*ActivityFactor+IF(WeightGoal="Maintain",0,IF(WeightGoal="Decrease",-500,IF(WeightGoal="Increase",500))),""),"")</f>
        <v/>
      </c>
      <c r="F884" s="15" t="str">
        <f>IFERROR(#REF!*(ActivityFactor),"")</f>
        <v/>
      </c>
      <c r="G884" s="14" t="str">
        <f>IFERROR(IF(WeightGoal="Increase",E884-F884,F884-E884),"")</f>
        <v/>
      </c>
      <c r="H884" s="14" t="str">
        <f>IFERROR(H883-G884,"")</f>
        <v/>
      </c>
      <c r="I884" s="13" t="str">
        <f>IFERROR(IF(Standard,H884/CalsPerPound,H884/CalsPerPound/2.2),"")</f>
        <v/>
      </c>
      <c r="J884" s="12" t="str">
        <f>IFERROR(WeightToLoseGain-I884,"")</f>
        <v/>
      </c>
      <c r="K884" s="11" t="str">
        <f>IFERROR(IF(B883&lt;&gt;"",J884/(WeightToLoseGain),""),"")</f>
        <v/>
      </c>
      <c r="L884" s="16" t="str">
        <f>IFERROR(IF($D884&lt;&gt;"",L883-(G883/CalsPerPound),""),"")</f>
        <v/>
      </c>
    </row>
    <row r="885" spans="2:12" ht="30" hidden="1" customHeight="1" x14ac:dyDescent="0.35">
      <c r="B885" s="18">
        <f>IFERROR(IF(I884&gt;0,B884+1,""),"")</f>
        <v>45603</v>
      </c>
      <c r="C885" s="17" t="str">
        <f>IFERROR(IF(D885&lt;&gt;"",IF(MOD(D885,7)=1,(D884/7)+1,""),""),"")</f>
        <v/>
      </c>
      <c r="D885" s="17" t="str">
        <f>IFERROR(IF(I884&gt;0,D884+1,""),"")</f>
        <v/>
      </c>
      <c r="E885" s="15" t="str">
        <f>IFERROR(IF(I884&gt;0,#REF!*ActivityFactor+IF(WeightGoal="Maintain",0,IF(WeightGoal="Decrease",-500,IF(WeightGoal="Increase",500))),""),"")</f>
        <v/>
      </c>
      <c r="F885" s="15" t="str">
        <f>IFERROR(#REF!*(ActivityFactor),"")</f>
        <v/>
      </c>
      <c r="G885" s="14" t="str">
        <f>IFERROR(IF(WeightGoal="Increase",E885-F885,F885-E885),"")</f>
        <v/>
      </c>
      <c r="H885" s="14" t="str">
        <f>IFERROR(H884-G885,"")</f>
        <v/>
      </c>
      <c r="I885" s="13" t="str">
        <f>IFERROR(IF(Standard,H885/CalsPerPound,H885/CalsPerPound/2.2),"")</f>
        <v/>
      </c>
      <c r="J885" s="12" t="str">
        <f>IFERROR(WeightToLoseGain-I885,"")</f>
        <v/>
      </c>
      <c r="K885" s="11" t="str">
        <f>IFERROR(IF(B884&lt;&gt;"",J885/(WeightToLoseGain),""),"")</f>
        <v/>
      </c>
      <c r="L885" s="16" t="str">
        <f>IFERROR(IF($D885&lt;&gt;"",L884-(G884/CalsPerPound),""),"")</f>
        <v/>
      </c>
    </row>
    <row r="886" spans="2:12" ht="30" hidden="1" customHeight="1" x14ac:dyDescent="0.35">
      <c r="B886" s="18">
        <f>IFERROR(IF(I885&gt;0,B885+1,""),"")</f>
        <v>45604</v>
      </c>
      <c r="C886" s="17" t="str">
        <f>IFERROR(IF(D886&lt;&gt;"",IF(MOD(D886,7)=1,(D885/7)+1,""),""),"")</f>
        <v/>
      </c>
      <c r="D886" s="17" t="str">
        <f>IFERROR(IF(I885&gt;0,D885+1,""),"")</f>
        <v/>
      </c>
      <c r="E886" s="15" t="str">
        <f>IFERROR(IF(I885&gt;0,#REF!*ActivityFactor+IF(WeightGoal="Maintain",0,IF(WeightGoal="Decrease",-500,IF(WeightGoal="Increase",500))),""),"")</f>
        <v/>
      </c>
      <c r="F886" s="15" t="str">
        <f>IFERROR(#REF!*(ActivityFactor),"")</f>
        <v/>
      </c>
      <c r="G886" s="14" t="str">
        <f>IFERROR(IF(WeightGoal="Increase",E886-F886,F886-E886),"")</f>
        <v/>
      </c>
      <c r="H886" s="14" t="str">
        <f>IFERROR(H885-G886,"")</f>
        <v/>
      </c>
      <c r="I886" s="13" t="str">
        <f>IFERROR(IF(Standard,H886/CalsPerPound,H886/CalsPerPound/2.2),"")</f>
        <v/>
      </c>
      <c r="J886" s="12" t="str">
        <f>IFERROR(WeightToLoseGain-I886,"")</f>
        <v/>
      </c>
      <c r="K886" s="11" t="str">
        <f>IFERROR(IF(B885&lt;&gt;"",J886/(WeightToLoseGain),""),"")</f>
        <v/>
      </c>
      <c r="L886" s="16" t="str">
        <f>IFERROR(IF($D886&lt;&gt;"",L885-(G885/CalsPerPound),""),"")</f>
        <v/>
      </c>
    </row>
    <row r="887" spans="2:12" ht="30" hidden="1" customHeight="1" x14ac:dyDescent="0.35">
      <c r="B887" s="18">
        <f>IFERROR(IF(I886&gt;0,B886+1,""),"")</f>
        <v>45605</v>
      </c>
      <c r="C887" s="17" t="str">
        <f>IFERROR(IF(D887&lt;&gt;"",IF(MOD(D887,7)=1,(D886/7)+1,""),""),"")</f>
        <v/>
      </c>
      <c r="D887" s="17" t="str">
        <f>IFERROR(IF(I886&gt;0,D886+1,""),"")</f>
        <v/>
      </c>
      <c r="E887" s="15" t="str">
        <f>IFERROR(IF(I886&gt;0,#REF!*ActivityFactor+IF(WeightGoal="Maintain",0,IF(WeightGoal="Decrease",-500,IF(WeightGoal="Increase",500))),""),"")</f>
        <v/>
      </c>
      <c r="F887" s="15" t="str">
        <f>IFERROR(#REF!*(ActivityFactor),"")</f>
        <v/>
      </c>
      <c r="G887" s="14" t="str">
        <f>IFERROR(IF(WeightGoal="Increase",E887-F887,F887-E887),"")</f>
        <v/>
      </c>
      <c r="H887" s="14" t="str">
        <f>IFERROR(H886-G887,"")</f>
        <v/>
      </c>
      <c r="I887" s="13" t="str">
        <f>IFERROR(IF(Standard,H887/CalsPerPound,H887/CalsPerPound/2.2),"")</f>
        <v/>
      </c>
      <c r="J887" s="12" t="str">
        <f>IFERROR(WeightToLoseGain-I887,"")</f>
        <v/>
      </c>
      <c r="K887" s="11" t="str">
        <f>IFERROR(IF(B886&lt;&gt;"",J887/(WeightToLoseGain),""),"")</f>
        <v/>
      </c>
      <c r="L887" s="16" t="str">
        <f>IFERROR(IF($D887&lt;&gt;"",L886-(G886/CalsPerPound),""),"")</f>
        <v/>
      </c>
    </row>
    <row r="888" spans="2:12" ht="30" hidden="1" customHeight="1" x14ac:dyDescent="0.35">
      <c r="B888" s="18">
        <f>IFERROR(IF(I887&gt;0,B887+1,""),"")</f>
        <v>45606</v>
      </c>
      <c r="C888" s="17" t="str">
        <f>IFERROR(IF(D888&lt;&gt;"",IF(MOD(D888,7)=1,(D887/7)+1,""),""),"")</f>
        <v/>
      </c>
      <c r="D888" s="17" t="str">
        <f>IFERROR(IF(I887&gt;0,D887+1,""),"")</f>
        <v/>
      </c>
      <c r="E888" s="15" t="str">
        <f>IFERROR(IF(I887&gt;0,#REF!*ActivityFactor+IF(WeightGoal="Maintain",0,IF(WeightGoal="Decrease",-500,IF(WeightGoal="Increase",500))),""),"")</f>
        <v/>
      </c>
      <c r="F888" s="15" t="str">
        <f>IFERROR(#REF!*(ActivityFactor),"")</f>
        <v/>
      </c>
      <c r="G888" s="14" t="str">
        <f>IFERROR(IF(WeightGoal="Increase",E888-F888,F888-E888),"")</f>
        <v/>
      </c>
      <c r="H888" s="14" t="str">
        <f>IFERROR(H887-G888,"")</f>
        <v/>
      </c>
      <c r="I888" s="13" t="str">
        <f>IFERROR(IF(Standard,H888/CalsPerPound,H888/CalsPerPound/2.2),"")</f>
        <v/>
      </c>
      <c r="J888" s="12" t="str">
        <f>IFERROR(WeightToLoseGain-I888,"")</f>
        <v/>
      </c>
      <c r="K888" s="11" t="str">
        <f>IFERROR(IF(B887&lt;&gt;"",J888/(WeightToLoseGain),""),"")</f>
        <v/>
      </c>
      <c r="L888" s="16" t="str">
        <f>IFERROR(IF($D888&lt;&gt;"",L887-(G887/CalsPerPound),""),"")</f>
        <v/>
      </c>
    </row>
    <row r="889" spans="2:12" ht="30" hidden="1" customHeight="1" x14ac:dyDescent="0.35">
      <c r="B889" s="18">
        <f>IFERROR(IF(I888&gt;0,B888+1,""),"")</f>
        <v>45607</v>
      </c>
      <c r="C889" s="17" t="str">
        <f>IFERROR(IF(D889&lt;&gt;"",IF(MOD(D889,7)=1,(D888/7)+1,""),""),"")</f>
        <v/>
      </c>
      <c r="D889" s="17" t="str">
        <f>IFERROR(IF(I888&gt;0,D888+1,""),"")</f>
        <v/>
      </c>
      <c r="E889" s="15" t="str">
        <f>IFERROR(IF(I888&gt;0,#REF!*ActivityFactor+IF(WeightGoal="Maintain",0,IF(WeightGoal="Decrease",-500,IF(WeightGoal="Increase",500))),""),"")</f>
        <v/>
      </c>
      <c r="F889" s="15" t="str">
        <f>IFERROR(#REF!*(ActivityFactor),"")</f>
        <v/>
      </c>
      <c r="G889" s="14" t="str">
        <f>IFERROR(IF(WeightGoal="Increase",E889-F889,F889-E889),"")</f>
        <v/>
      </c>
      <c r="H889" s="14" t="str">
        <f>IFERROR(H888-G889,"")</f>
        <v/>
      </c>
      <c r="I889" s="13" t="str">
        <f>IFERROR(IF(Standard,H889/CalsPerPound,H889/CalsPerPound/2.2),"")</f>
        <v/>
      </c>
      <c r="J889" s="12" t="str">
        <f>IFERROR(WeightToLoseGain-I889,"")</f>
        <v/>
      </c>
      <c r="K889" s="11" t="str">
        <f>IFERROR(IF(B888&lt;&gt;"",J889/(WeightToLoseGain),""),"")</f>
        <v/>
      </c>
      <c r="L889" s="16" t="str">
        <f>IFERROR(IF($D889&lt;&gt;"",L888-(G888/CalsPerPound),""),"")</f>
        <v/>
      </c>
    </row>
    <row r="890" spans="2:12" ht="30" hidden="1" customHeight="1" x14ac:dyDescent="0.35">
      <c r="B890" s="18">
        <f>IFERROR(IF(I889&gt;0,B889+1,""),"")</f>
        <v>45608</v>
      </c>
      <c r="C890" s="17" t="str">
        <f>IFERROR(IF(D890&lt;&gt;"",IF(MOD(D890,7)=1,(D889/7)+1,""),""),"")</f>
        <v/>
      </c>
      <c r="D890" s="17" t="str">
        <f>IFERROR(IF(I889&gt;0,D889+1,""),"")</f>
        <v/>
      </c>
      <c r="E890" s="15" t="str">
        <f>IFERROR(IF(I889&gt;0,#REF!*ActivityFactor+IF(WeightGoal="Maintain",0,IF(WeightGoal="Decrease",-500,IF(WeightGoal="Increase",500))),""),"")</f>
        <v/>
      </c>
      <c r="F890" s="15" t="str">
        <f>IFERROR(#REF!*(ActivityFactor),"")</f>
        <v/>
      </c>
      <c r="G890" s="14" t="str">
        <f>IFERROR(IF(WeightGoal="Increase",E890-F890,F890-E890),"")</f>
        <v/>
      </c>
      <c r="H890" s="14" t="str">
        <f>IFERROR(H889-G890,"")</f>
        <v/>
      </c>
      <c r="I890" s="13" t="str">
        <f>IFERROR(IF(Standard,H890/CalsPerPound,H890/CalsPerPound/2.2),"")</f>
        <v/>
      </c>
      <c r="J890" s="12" t="str">
        <f>IFERROR(WeightToLoseGain-I890,"")</f>
        <v/>
      </c>
      <c r="K890" s="11" t="str">
        <f>IFERROR(IF(B889&lt;&gt;"",J890/(WeightToLoseGain),""),"")</f>
        <v/>
      </c>
      <c r="L890" s="16" t="str">
        <f>IFERROR(IF($D890&lt;&gt;"",L889-(G889/CalsPerPound),""),"")</f>
        <v/>
      </c>
    </row>
    <row r="891" spans="2:12" ht="30" hidden="1" customHeight="1" x14ac:dyDescent="0.35">
      <c r="B891" s="18">
        <f>IFERROR(IF(I890&gt;0,B890+1,""),"")</f>
        <v>45609</v>
      </c>
      <c r="C891" s="17" t="str">
        <f>IFERROR(IF(D891&lt;&gt;"",IF(MOD(D891,7)=1,(D890/7)+1,""),""),"")</f>
        <v/>
      </c>
      <c r="D891" s="17" t="str">
        <f>IFERROR(IF(I890&gt;0,D890+1,""),"")</f>
        <v/>
      </c>
      <c r="E891" s="15" t="str">
        <f>IFERROR(IF(I890&gt;0,#REF!*ActivityFactor+IF(WeightGoal="Maintain",0,IF(WeightGoal="Decrease",-500,IF(WeightGoal="Increase",500))),""),"")</f>
        <v/>
      </c>
      <c r="F891" s="15" t="str">
        <f>IFERROR(#REF!*(ActivityFactor),"")</f>
        <v/>
      </c>
      <c r="G891" s="14" t="str">
        <f>IFERROR(IF(WeightGoal="Increase",E891-F891,F891-E891),"")</f>
        <v/>
      </c>
      <c r="H891" s="14" t="str">
        <f>IFERROR(H890-G891,"")</f>
        <v/>
      </c>
      <c r="I891" s="13" t="str">
        <f>IFERROR(IF(Standard,H891/CalsPerPound,H891/CalsPerPound/2.2),"")</f>
        <v/>
      </c>
      <c r="J891" s="12" t="str">
        <f>IFERROR(WeightToLoseGain-I891,"")</f>
        <v/>
      </c>
      <c r="K891" s="11" t="str">
        <f>IFERROR(IF(B890&lt;&gt;"",J891/(WeightToLoseGain),""),"")</f>
        <v/>
      </c>
      <c r="L891" s="16" t="str">
        <f>IFERROR(IF($D891&lt;&gt;"",L890-(G890/CalsPerPound),""),"")</f>
        <v/>
      </c>
    </row>
    <row r="892" spans="2:12" ht="30" hidden="1" customHeight="1" x14ac:dyDescent="0.35">
      <c r="B892" s="18">
        <f>IFERROR(IF(I891&gt;0,B891+1,""),"")</f>
        <v>45610</v>
      </c>
      <c r="C892" s="17" t="str">
        <f>IFERROR(IF(D892&lt;&gt;"",IF(MOD(D892,7)=1,(D891/7)+1,""),""),"")</f>
        <v/>
      </c>
      <c r="D892" s="17" t="str">
        <f>IFERROR(IF(I891&gt;0,D891+1,""),"")</f>
        <v/>
      </c>
      <c r="E892" s="15" t="str">
        <f>IFERROR(IF(I891&gt;0,#REF!*ActivityFactor+IF(WeightGoal="Maintain",0,IF(WeightGoal="Decrease",-500,IF(WeightGoal="Increase",500))),""),"")</f>
        <v/>
      </c>
      <c r="F892" s="15" t="str">
        <f>IFERROR(#REF!*(ActivityFactor),"")</f>
        <v/>
      </c>
      <c r="G892" s="14" t="str">
        <f>IFERROR(IF(WeightGoal="Increase",E892-F892,F892-E892),"")</f>
        <v/>
      </c>
      <c r="H892" s="14" t="str">
        <f>IFERROR(H891-G892,"")</f>
        <v/>
      </c>
      <c r="I892" s="13" t="str">
        <f>IFERROR(IF(Standard,H892/CalsPerPound,H892/CalsPerPound/2.2),"")</f>
        <v/>
      </c>
      <c r="J892" s="12" t="str">
        <f>IFERROR(WeightToLoseGain-I892,"")</f>
        <v/>
      </c>
      <c r="K892" s="11" t="str">
        <f>IFERROR(IF(B891&lt;&gt;"",J892/(WeightToLoseGain),""),"")</f>
        <v/>
      </c>
      <c r="L892" s="16" t="str">
        <f>IFERROR(IF($D892&lt;&gt;"",L891-(G891/CalsPerPound),""),"")</f>
        <v/>
      </c>
    </row>
    <row r="893" spans="2:12" ht="30" hidden="1" customHeight="1" x14ac:dyDescent="0.35">
      <c r="B893" s="18">
        <f>IFERROR(IF(I892&gt;0,B892+1,""),"")</f>
        <v>45611</v>
      </c>
      <c r="C893" s="17" t="str">
        <f>IFERROR(IF(D893&lt;&gt;"",IF(MOD(D893,7)=1,(D892/7)+1,""),""),"")</f>
        <v/>
      </c>
      <c r="D893" s="17" t="str">
        <f>IFERROR(IF(I892&gt;0,D892+1,""),"")</f>
        <v/>
      </c>
      <c r="E893" s="15" t="str">
        <f>IFERROR(IF(I892&gt;0,#REF!*ActivityFactor+IF(WeightGoal="Maintain",0,IF(WeightGoal="Decrease",-500,IF(WeightGoal="Increase",500))),""),"")</f>
        <v/>
      </c>
      <c r="F893" s="15" t="str">
        <f>IFERROR(#REF!*(ActivityFactor),"")</f>
        <v/>
      </c>
      <c r="G893" s="14" t="str">
        <f>IFERROR(IF(WeightGoal="Increase",E893-F893,F893-E893),"")</f>
        <v/>
      </c>
      <c r="H893" s="14" t="str">
        <f>IFERROR(H892-G893,"")</f>
        <v/>
      </c>
      <c r="I893" s="13" t="str">
        <f>IFERROR(IF(Standard,H893/CalsPerPound,H893/CalsPerPound/2.2),"")</f>
        <v/>
      </c>
      <c r="J893" s="12" t="str">
        <f>IFERROR(WeightToLoseGain-I893,"")</f>
        <v/>
      </c>
      <c r="K893" s="11" t="str">
        <f>IFERROR(IF(B892&lt;&gt;"",J893/(WeightToLoseGain),""),"")</f>
        <v/>
      </c>
      <c r="L893" s="16" t="str">
        <f>IFERROR(IF($D893&lt;&gt;"",L892-(G892/CalsPerPound),""),"")</f>
        <v/>
      </c>
    </row>
    <row r="894" spans="2:12" ht="30" hidden="1" customHeight="1" x14ac:dyDescent="0.35">
      <c r="B894" s="18">
        <f>IFERROR(IF(I893&gt;0,B893+1,""),"")</f>
        <v>45612</v>
      </c>
      <c r="C894" s="17" t="str">
        <f>IFERROR(IF(D894&lt;&gt;"",IF(MOD(D894,7)=1,(D893/7)+1,""),""),"")</f>
        <v/>
      </c>
      <c r="D894" s="17" t="str">
        <f>IFERROR(IF(I893&gt;0,D893+1,""),"")</f>
        <v/>
      </c>
      <c r="E894" s="15" t="str">
        <f>IFERROR(IF(I893&gt;0,#REF!*ActivityFactor+IF(WeightGoal="Maintain",0,IF(WeightGoal="Decrease",-500,IF(WeightGoal="Increase",500))),""),"")</f>
        <v/>
      </c>
      <c r="F894" s="15" t="str">
        <f>IFERROR(#REF!*(ActivityFactor),"")</f>
        <v/>
      </c>
      <c r="G894" s="14" t="str">
        <f>IFERROR(IF(WeightGoal="Increase",E894-F894,F894-E894),"")</f>
        <v/>
      </c>
      <c r="H894" s="14" t="str">
        <f>IFERROR(H893-G894,"")</f>
        <v/>
      </c>
      <c r="I894" s="13" t="str">
        <f>IFERROR(IF(Standard,H894/CalsPerPound,H894/CalsPerPound/2.2),"")</f>
        <v/>
      </c>
      <c r="J894" s="12" t="str">
        <f>IFERROR(WeightToLoseGain-I894,"")</f>
        <v/>
      </c>
      <c r="K894" s="11" t="str">
        <f>IFERROR(IF(B893&lt;&gt;"",J894/(WeightToLoseGain),""),"")</f>
        <v/>
      </c>
      <c r="L894" s="16" t="str">
        <f>IFERROR(IF($D894&lt;&gt;"",L893-(G893/CalsPerPound),""),"")</f>
        <v/>
      </c>
    </row>
    <row r="895" spans="2:12" ht="30" hidden="1" customHeight="1" x14ac:dyDescent="0.35">
      <c r="B895" s="18">
        <f>IFERROR(IF(I894&gt;0,B894+1,""),"")</f>
        <v>45613</v>
      </c>
      <c r="C895" s="17" t="str">
        <f>IFERROR(IF(D895&lt;&gt;"",IF(MOD(D895,7)=1,(D894/7)+1,""),""),"")</f>
        <v/>
      </c>
      <c r="D895" s="17" t="str">
        <f>IFERROR(IF(I894&gt;0,D894+1,""),"")</f>
        <v/>
      </c>
      <c r="E895" s="15" t="str">
        <f>IFERROR(IF(I894&gt;0,#REF!*ActivityFactor+IF(WeightGoal="Maintain",0,IF(WeightGoal="Decrease",-500,IF(WeightGoal="Increase",500))),""),"")</f>
        <v/>
      </c>
      <c r="F895" s="15" t="str">
        <f>IFERROR(#REF!*(ActivityFactor),"")</f>
        <v/>
      </c>
      <c r="G895" s="14" t="str">
        <f>IFERROR(IF(WeightGoal="Increase",E895-F895,F895-E895),"")</f>
        <v/>
      </c>
      <c r="H895" s="14" t="str">
        <f>IFERROR(H894-G895,"")</f>
        <v/>
      </c>
      <c r="I895" s="13" t="str">
        <f>IFERROR(IF(Standard,H895/CalsPerPound,H895/CalsPerPound/2.2),"")</f>
        <v/>
      </c>
      <c r="J895" s="12" t="str">
        <f>IFERROR(WeightToLoseGain-I895,"")</f>
        <v/>
      </c>
      <c r="K895" s="11" t="str">
        <f>IFERROR(IF(B894&lt;&gt;"",J895/(WeightToLoseGain),""),"")</f>
        <v/>
      </c>
      <c r="L895" s="16" t="str">
        <f>IFERROR(IF($D895&lt;&gt;"",L894-(G894/CalsPerPound),""),"")</f>
        <v/>
      </c>
    </row>
    <row r="896" spans="2:12" ht="30" hidden="1" customHeight="1" x14ac:dyDescent="0.35">
      <c r="B896" s="18">
        <f>IFERROR(IF(I895&gt;0,B895+1,""),"")</f>
        <v>45614</v>
      </c>
      <c r="C896" s="17" t="str">
        <f>IFERROR(IF(D896&lt;&gt;"",IF(MOD(D896,7)=1,(D895/7)+1,""),""),"")</f>
        <v/>
      </c>
      <c r="D896" s="17" t="str">
        <f>IFERROR(IF(I895&gt;0,D895+1,""),"")</f>
        <v/>
      </c>
      <c r="E896" s="15" t="str">
        <f>IFERROR(IF(I895&gt;0,#REF!*ActivityFactor+IF(WeightGoal="Maintain",0,IF(WeightGoal="Decrease",-500,IF(WeightGoal="Increase",500))),""),"")</f>
        <v/>
      </c>
      <c r="F896" s="15" t="str">
        <f>IFERROR(#REF!*(ActivityFactor),"")</f>
        <v/>
      </c>
      <c r="G896" s="14" t="str">
        <f>IFERROR(IF(WeightGoal="Increase",E896-F896,F896-E896),"")</f>
        <v/>
      </c>
      <c r="H896" s="14" t="str">
        <f>IFERROR(H895-G896,"")</f>
        <v/>
      </c>
      <c r="I896" s="13" t="str">
        <f>IFERROR(IF(Standard,H896/CalsPerPound,H896/CalsPerPound/2.2),"")</f>
        <v/>
      </c>
      <c r="J896" s="12" t="str">
        <f>IFERROR(WeightToLoseGain-I896,"")</f>
        <v/>
      </c>
      <c r="K896" s="11" t="str">
        <f>IFERROR(IF(B895&lt;&gt;"",J896/(WeightToLoseGain),""),"")</f>
        <v/>
      </c>
      <c r="L896" s="16" t="str">
        <f>IFERROR(IF($D896&lt;&gt;"",L895-(G895/CalsPerPound),""),"")</f>
        <v/>
      </c>
    </row>
    <row r="897" spans="2:12" ht="30" hidden="1" customHeight="1" x14ac:dyDescent="0.35">
      <c r="B897" s="18">
        <f>IFERROR(IF(I896&gt;0,B896+1,""),"")</f>
        <v>45615</v>
      </c>
      <c r="C897" s="17" t="str">
        <f>IFERROR(IF(D897&lt;&gt;"",IF(MOD(D897,7)=1,(D896/7)+1,""),""),"")</f>
        <v/>
      </c>
      <c r="D897" s="17" t="str">
        <f>IFERROR(IF(I896&gt;0,D896+1,""),"")</f>
        <v/>
      </c>
      <c r="E897" s="15" t="str">
        <f>IFERROR(IF(I896&gt;0,#REF!*ActivityFactor+IF(WeightGoal="Maintain",0,IF(WeightGoal="Decrease",-500,IF(WeightGoal="Increase",500))),""),"")</f>
        <v/>
      </c>
      <c r="F897" s="15" t="str">
        <f>IFERROR(#REF!*(ActivityFactor),"")</f>
        <v/>
      </c>
      <c r="G897" s="14" t="str">
        <f>IFERROR(IF(WeightGoal="Increase",E897-F897,F897-E897),"")</f>
        <v/>
      </c>
      <c r="H897" s="14" t="str">
        <f>IFERROR(H896-G897,"")</f>
        <v/>
      </c>
      <c r="I897" s="13" t="str">
        <f>IFERROR(IF(Standard,H897/CalsPerPound,H897/CalsPerPound/2.2),"")</f>
        <v/>
      </c>
      <c r="J897" s="12" t="str">
        <f>IFERROR(WeightToLoseGain-I897,"")</f>
        <v/>
      </c>
      <c r="K897" s="11" t="str">
        <f>IFERROR(IF(B896&lt;&gt;"",J897/(WeightToLoseGain),""),"")</f>
        <v/>
      </c>
      <c r="L897" s="16" t="str">
        <f>IFERROR(IF($D897&lt;&gt;"",L896-(G896/CalsPerPound),""),"")</f>
        <v/>
      </c>
    </row>
    <row r="898" spans="2:12" ht="30" hidden="1" customHeight="1" x14ac:dyDescent="0.35">
      <c r="B898" s="18">
        <f>IFERROR(IF(I897&gt;0,B897+1,""),"")</f>
        <v>45616</v>
      </c>
      <c r="C898" s="17" t="str">
        <f>IFERROR(IF(D898&lt;&gt;"",IF(MOD(D898,7)=1,(D897/7)+1,""),""),"")</f>
        <v/>
      </c>
      <c r="D898" s="17" t="str">
        <f>IFERROR(IF(I897&gt;0,D897+1,""),"")</f>
        <v/>
      </c>
      <c r="E898" s="15" t="str">
        <f>IFERROR(IF(I897&gt;0,#REF!*ActivityFactor+IF(WeightGoal="Maintain",0,IF(WeightGoal="Decrease",-500,IF(WeightGoal="Increase",500))),""),"")</f>
        <v/>
      </c>
      <c r="F898" s="15" t="str">
        <f>IFERROR(#REF!*(ActivityFactor),"")</f>
        <v/>
      </c>
      <c r="G898" s="14" t="str">
        <f>IFERROR(IF(WeightGoal="Increase",E898-F898,F898-E898),"")</f>
        <v/>
      </c>
      <c r="H898" s="14" t="str">
        <f>IFERROR(H897-G898,"")</f>
        <v/>
      </c>
      <c r="I898" s="13" t="str">
        <f>IFERROR(IF(Standard,H898/CalsPerPound,H898/CalsPerPound/2.2),"")</f>
        <v/>
      </c>
      <c r="J898" s="12" t="str">
        <f>IFERROR(WeightToLoseGain-I898,"")</f>
        <v/>
      </c>
      <c r="K898" s="11" t="str">
        <f>IFERROR(IF(B897&lt;&gt;"",J898/(WeightToLoseGain),""),"")</f>
        <v/>
      </c>
      <c r="L898" s="16" t="str">
        <f>IFERROR(IF($D898&lt;&gt;"",L897-(G897/CalsPerPound),""),"")</f>
        <v/>
      </c>
    </row>
    <row r="899" spans="2:12" ht="30" hidden="1" customHeight="1" x14ac:dyDescent="0.35">
      <c r="B899" s="18">
        <f>IFERROR(IF(I898&gt;0,B898+1,""),"")</f>
        <v>45617</v>
      </c>
      <c r="C899" s="17" t="str">
        <f>IFERROR(IF(D899&lt;&gt;"",IF(MOD(D899,7)=1,(D898/7)+1,""),""),"")</f>
        <v/>
      </c>
      <c r="D899" s="17" t="str">
        <f>IFERROR(IF(I898&gt;0,D898+1,""),"")</f>
        <v/>
      </c>
      <c r="E899" s="15" t="str">
        <f>IFERROR(IF(I898&gt;0,#REF!*ActivityFactor+IF(WeightGoal="Maintain",0,IF(WeightGoal="Decrease",-500,IF(WeightGoal="Increase",500))),""),"")</f>
        <v/>
      </c>
      <c r="F899" s="15" t="str">
        <f>IFERROR(#REF!*(ActivityFactor),"")</f>
        <v/>
      </c>
      <c r="G899" s="14" t="str">
        <f>IFERROR(IF(WeightGoal="Increase",E899-F899,F899-E899),"")</f>
        <v/>
      </c>
      <c r="H899" s="14" t="str">
        <f>IFERROR(H898-G899,"")</f>
        <v/>
      </c>
      <c r="I899" s="13" t="str">
        <f>IFERROR(IF(Standard,H899/CalsPerPound,H899/CalsPerPound/2.2),"")</f>
        <v/>
      </c>
      <c r="J899" s="12" t="str">
        <f>IFERROR(WeightToLoseGain-I899,"")</f>
        <v/>
      </c>
      <c r="K899" s="11" t="str">
        <f>IFERROR(IF(B898&lt;&gt;"",J899/(WeightToLoseGain),""),"")</f>
        <v/>
      </c>
      <c r="L899" s="16" t="str">
        <f>IFERROR(IF($D899&lt;&gt;"",L898-(G898/CalsPerPound),""),"")</f>
        <v/>
      </c>
    </row>
    <row r="900" spans="2:12" ht="30" hidden="1" customHeight="1" x14ac:dyDescent="0.35">
      <c r="B900" s="18">
        <f>IFERROR(IF(I899&gt;0,B899+1,""),"")</f>
        <v>45618</v>
      </c>
      <c r="C900" s="17" t="str">
        <f>IFERROR(IF(D900&lt;&gt;"",IF(MOD(D900,7)=1,(D899/7)+1,""),""),"")</f>
        <v/>
      </c>
      <c r="D900" s="17" t="str">
        <f>IFERROR(IF(I899&gt;0,D899+1,""),"")</f>
        <v/>
      </c>
      <c r="E900" s="15" t="str">
        <f>IFERROR(IF(I899&gt;0,#REF!*ActivityFactor+IF(WeightGoal="Maintain",0,IF(WeightGoal="Decrease",-500,IF(WeightGoal="Increase",500))),""),"")</f>
        <v/>
      </c>
      <c r="F900" s="15" t="str">
        <f>IFERROR(#REF!*(ActivityFactor),"")</f>
        <v/>
      </c>
      <c r="G900" s="14" t="str">
        <f>IFERROR(IF(WeightGoal="Increase",E900-F900,F900-E900),"")</f>
        <v/>
      </c>
      <c r="H900" s="14" t="str">
        <f>IFERROR(H899-G900,"")</f>
        <v/>
      </c>
      <c r="I900" s="13" t="str">
        <f>IFERROR(IF(Standard,H900/CalsPerPound,H900/CalsPerPound/2.2),"")</f>
        <v/>
      </c>
      <c r="J900" s="12" t="str">
        <f>IFERROR(WeightToLoseGain-I900,"")</f>
        <v/>
      </c>
      <c r="K900" s="11" t="str">
        <f>IFERROR(IF(B899&lt;&gt;"",J900/(WeightToLoseGain),""),"")</f>
        <v/>
      </c>
      <c r="L900" s="16" t="str">
        <f>IFERROR(IF($D900&lt;&gt;"",L899-(G899/CalsPerPound),""),"")</f>
        <v/>
      </c>
    </row>
    <row r="901" spans="2:12" ht="30" hidden="1" customHeight="1" x14ac:dyDescent="0.35">
      <c r="B901" s="18">
        <f>IFERROR(IF(I900&gt;0,B900+1,""),"")</f>
        <v>45619</v>
      </c>
      <c r="C901" s="17" t="str">
        <f>IFERROR(IF(D901&lt;&gt;"",IF(MOD(D901,7)=1,(D900/7)+1,""),""),"")</f>
        <v/>
      </c>
      <c r="D901" s="17" t="str">
        <f>IFERROR(IF(I900&gt;0,D900+1,""),"")</f>
        <v/>
      </c>
      <c r="E901" s="15" t="str">
        <f>IFERROR(IF(I900&gt;0,#REF!*ActivityFactor+IF(WeightGoal="Maintain",0,IF(WeightGoal="Decrease",-500,IF(WeightGoal="Increase",500))),""),"")</f>
        <v/>
      </c>
      <c r="F901" s="15" t="str">
        <f>IFERROR(#REF!*(ActivityFactor),"")</f>
        <v/>
      </c>
      <c r="G901" s="14" t="str">
        <f>IFERROR(IF(WeightGoal="Increase",E901-F901,F901-E901),"")</f>
        <v/>
      </c>
      <c r="H901" s="14" t="str">
        <f>IFERROR(H900-G901,"")</f>
        <v/>
      </c>
      <c r="I901" s="13" t="str">
        <f>IFERROR(IF(Standard,H901/CalsPerPound,H901/CalsPerPound/2.2),"")</f>
        <v/>
      </c>
      <c r="J901" s="12" t="str">
        <f>IFERROR(WeightToLoseGain-I901,"")</f>
        <v/>
      </c>
      <c r="K901" s="11" t="str">
        <f>IFERROR(IF(B900&lt;&gt;"",J901/(WeightToLoseGain),""),"")</f>
        <v/>
      </c>
      <c r="L901" s="16" t="str">
        <f>IFERROR(IF($D901&lt;&gt;"",L900-(G900/CalsPerPound),""),"")</f>
        <v/>
      </c>
    </row>
    <row r="902" spans="2:12" ht="30" hidden="1" customHeight="1" x14ac:dyDescent="0.35">
      <c r="B902" s="18">
        <f>IFERROR(IF(I901&gt;0,B901+1,""),"")</f>
        <v>45620</v>
      </c>
      <c r="C902" s="17" t="str">
        <f>IFERROR(IF(D902&lt;&gt;"",IF(MOD(D902,7)=1,(D901/7)+1,""),""),"")</f>
        <v/>
      </c>
      <c r="D902" s="17" t="str">
        <f>IFERROR(IF(I901&gt;0,D901+1,""),"")</f>
        <v/>
      </c>
      <c r="E902" s="15" t="str">
        <f>IFERROR(IF(I901&gt;0,#REF!*ActivityFactor+IF(WeightGoal="Maintain",0,IF(WeightGoal="Decrease",-500,IF(WeightGoal="Increase",500))),""),"")</f>
        <v/>
      </c>
      <c r="F902" s="15" t="str">
        <f>IFERROR(#REF!*(ActivityFactor),"")</f>
        <v/>
      </c>
      <c r="G902" s="14" t="str">
        <f>IFERROR(IF(WeightGoal="Increase",E902-F902,F902-E902),"")</f>
        <v/>
      </c>
      <c r="H902" s="14" t="str">
        <f>IFERROR(H901-G902,"")</f>
        <v/>
      </c>
      <c r="I902" s="13" t="str">
        <f>IFERROR(IF(Standard,H902/CalsPerPound,H902/CalsPerPound/2.2),"")</f>
        <v/>
      </c>
      <c r="J902" s="12" t="str">
        <f>IFERROR(WeightToLoseGain-I902,"")</f>
        <v/>
      </c>
      <c r="K902" s="11" t="str">
        <f>IFERROR(IF(B901&lt;&gt;"",J902/(WeightToLoseGain),""),"")</f>
        <v/>
      </c>
      <c r="L902" s="16" t="str">
        <f>IFERROR(IF($D902&lt;&gt;"",L901-(G901/CalsPerPound),""),"")</f>
        <v/>
      </c>
    </row>
    <row r="903" spans="2:12" ht="30" hidden="1" customHeight="1" x14ac:dyDescent="0.35">
      <c r="B903" s="18">
        <f>IFERROR(IF(I902&gt;0,B902+1,""),"")</f>
        <v>45621</v>
      </c>
      <c r="C903" s="17" t="str">
        <f>IFERROR(IF(D903&lt;&gt;"",IF(MOD(D903,7)=1,(D902/7)+1,""),""),"")</f>
        <v/>
      </c>
      <c r="D903" s="17" t="str">
        <f>IFERROR(IF(I902&gt;0,D902+1,""),"")</f>
        <v/>
      </c>
      <c r="E903" s="15" t="str">
        <f>IFERROR(IF(I902&gt;0,#REF!*ActivityFactor+IF(WeightGoal="Maintain",0,IF(WeightGoal="Decrease",-500,IF(WeightGoal="Increase",500))),""),"")</f>
        <v/>
      </c>
      <c r="F903" s="15" t="str">
        <f>IFERROR(#REF!*(ActivityFactor),"")</f>
        <v/>
      </c>
      <c r="G903" s="14" t="str">
        <f>IFERROR(IF(WeightGoal="Increase",E903-F903,F903-E903),"")</f>
        <v/>
      </c>
      <c r="H903" s="14" t="str">
        <f>IFERROR(H902-G903,"")</f>
        <v/>
      </c>
      <c r="I903" s="13" t="str">
        <f>IFERROR(IF(Standard,H903/CalsPerPound,H903/CalsPerPound/2.2),"")</f>
        <v/>
      </c>
      <c r="J903" s="12" t="str">
        <f>IFERROR(WeightToLoseGain-I903,"")</f>
        <v/>
      </c>
      <c r="K903" s="11" t="str">
        <f>IFERROR(IF(B902&lt;&gt;"",J903/(WeightToLoseGain),""),"")</f>
        <v/>
      </c>
      <c r="L903" s="16" t="str">
        <f>IFERROR(IF($D903&lt;&gt;"",L902-(G902/CalsPerPound),""),"")</f>
        <v/>
      </c>
    </row>
    <row r="904" spans="2:12" ht="30" hidden="1" customHeight="1" x14ac:dyDescent="0.35">
      <c r="B904" s="18">
        <f>IFERROR(IF(I903&gt;0,B903+1,""),"")</f>
        <v>45622</v>
      </c>
      <c r="C904" s="17" t="str">
        <f>IFERROR(IF(D904&lt;&gt;"",IF(MOD(D904,7)=1,(D903/7)+1,""),""),"")</f>
        <v/>
      </c>
      <c r="D904" s="17" t="str">
        <f>IFERROR(IF(I903&gt;0,D903+1,""),"")</f>
        <v/>
      </c>
      <c r="E904" s="15" t="str">
        <f>IFERROR(IF(I903&gt;0,#REF!*ActivityFactor+IF(WeightGoal="Maintain",0,IF(WeightGoal="Decrease",-500,IF(WeightGoal="Increase",500))),""),"")</f>
        <v/>
      </c>
      <c r="F904" s="15" t="str">
        <f>IFERROR(#REF!*(ActivityFactor),"")</f>
        <v/>
      </c>
      <c r="G904" s="14" t="str">
        <f>IFERROR(IF(WeightGoal="Increase",E904-F904,F904-E904),"")</f>
        <v/>
      </c>
      <c r="H904" s="14" t="str">
        <f>IFERROR(H903-G904,"")</f>
        <v/>
      </c>
      <c r="I904" s="13" t="str">
        <f>IFERROR(IF(Standard,H904/CalsPerPound,H904/CalsPerPound/2.2),"")</f>
        <v/>
      </c>
      <c r="J904" s="12" t="str">
        <f>IFERROR(WeightToLoseGain-I904,"")</f>
        <v/>
      </c>
      <c r="K904" s="11" t="str">
        <f>IFERROR(IF(B903&lt;&gt;"",J904/(WeightToLoseGain),""),"")</f>
        <v/>
      </c>
      <c r="L904" s="16" t="str">
        <f>IFERROR(IF($D904&lt;&gt;"",L903-(G903/CalsPerPound),""),"")</f>
        <v/>
      </c>
    </row>
    <row r="905" spans="2:12" ht="30" hidden="1" customHeight="1" x14ac:dyDescent="0.35">
      <c r="B905" s="18">
        <f>IFERROR(IF(I904&gt;0,B904+1,""),"")</f>
        <v>45623</v>
      </c>
      <c r="C905" s="17" t="str">
        <f>IFERROR(IF(D905&lt;&gt;"",IF(MOD(D905,7)=1,(D904/7)+1,""),""),"")</f>
        <v/>
      </c>
      <c r="D905" s="17" t="str">
        <f>IFERROR(IF(I904&gt;0,D904+1,""),"")</f>
        <v/>
      </c>
      <c r="E905" s="15" t="str">
        <f>IFERROR(IF(I904&gt;0,#REF!*ActivityFactor+IF(WeightGoal="Maintain",0,IF(WeightGoal="Decrease",-500,IF(WeightGoal="Increase",500))),""),"")</f>
        <v/>
      </c>
      <c r="F905" s="15" t="str">
        <f>IFERROR(#REF!*(ActivityFactor),"")</f>
        <v/>
      </c>
      <c r="G905" s="14" t="str">
        <f>IFERROR(IF(WeightGoal="Increase",E905-F905,F905-E905),"")</f>
        <v/>
      </c>
      <c r="H905" s="14" t="str">
        <f>IFERROR(H904-G905,"")</f>
        <v/>
      </c>
      <c r="I905" s="13" t="str">
        <f>IFERROR(IF(Standard,H905/CalsPerPound,H905/CalsPerPound/2.2),"")</f>
        <v/>
      </c>
      <c r="J905" s="12" t="str">
        <f>IFERROR(WeightToLoseGain-I905,"")</f>
        <v/>
      </c>
      <c r="K905" s="11" t="str">
        <f>IFERROR(IF(B904&lt;&gt;"",J905/(WeightToLoseGain),""),"")</f>
        <v/>
      </c>
      <c r="L905" s="16" t="str">
        <f>IFERROR(IF($D905&lt;&gt;"",L904-(G904/CalsPerPound),""),"")</f>
        <v/>
      </c>
    </row>
    <row r="906" spans="2:12" ht="30" hidden="1" customHeight="1" x14ac:dyDescent="0.35">
      <c r="B906" s="18">
        <f>IFERROR(IF(I905&gt;0,B905+1,""),"")</f>
        <v>45624</v>
      </c>
      <c r="C906" s="17" t="str">
        <f>IFERROR(IF(D906&lt;&gt;"",IF(MOD(D906,7)=1,(D905/7)+1,""),""),"")</f>
        <v/>
      </c>
      <c r="D906" s="17" t="str">
        <f>IFERROR(IF(I905&gt;0,D905+1,""),"")</f>
        <v/>
      </c>
      <c r="E906" s="15" t="str">
        <f>IFERROR(IF(I905&gt;0,#REF!*ActivityFactor+IF(WeightGoal="Maintain",0,IF(WeightGoal="Decrease",-500,IF(WeightGoal="Increase",500))),""),"")</f>
        <v/>
      </c>
      <c r="F906" s="15" t="str">
        <f>IFERROR(#REF!*(ActivityFactor),"")</f>
        <v/>
      </c>
      <c r="G906" s="14" t="str">
        <f>IFERROR(IF(WeightGoal="Increase",E906-F906,F906-E906),"")</f>
        <v/>
      </c>
      <c r="H906" s="14" t="str">
        <f>IFERROR(H905-G906,"")</f>
        <v/>
      </c>
      <c r="I906" s="13" t="str">
        <f>IFERROR(IF(Standard,H906/CalsPerPound,H906/CalsPerPound/2.2),"")</f>
        <v/>
      </c>
      <c r="J906" s="12" t="str">
        <f>IFERROR(WeightToLoseGain-I906,"")</f>
        <v/>
      </c>
      <c r="K906" s="11" t="str">
        <f>IFERROR(IF(B905&lt;&gt;"",J906/(WeightToLoseGain),""),"")</f>
        <v/>
      </c>
      <c r="L906" s="16" t="str">
        <f>IFERROR(IF($D906&lt;&gt;"",L905-(G905/CalsPerPound),""),"")</f>
        <v/>
      </c>
    </row>
    <row r="907" spans="2:12" ht="30" hidden="1" customHeight="1" x14ac:dyDescent="0.35">
      <c r="B907" s="18">
        <f>IFERROR(IF(I906&gt;0,B906+1,""),"")</f>
        <v>45625</v>
      </c>
      <c r="C907" s="17" t="str">
        <f>IFERROR(IF(D907&lt;&gt;"",IF(MOD(D907,7)=1,(D906/7)+1,""),""),"")</f>
        <v/>
      </c>
      <c r="D907" s="17" t="str">
        <f>IFERROR(IF(I906&gt;0,D906+1,""),"")</f>
        <v/>
      </c>
      <c r="E907" s="15" t="str">
        <f>IFERROR(IF(I906&gt;0,#REF!*ActivityFactor+IF(WeightGoal="Maintain",0,IF(WeightGoal="Decrease",-500,IF(WeightGoal="Increase",500))),""),"")</f>
        <v/>
      </c>
      <c r="F907" s="15" t="str">
        <f>IFERROR(#REF!*(ActivityFactor),"")</f>
        <v/>
      </c>
      <c r="G907" s="14" t="str">
        <f>IFERROR(IF(WeightGoal="Increase",E907-F907,F907-E907),"")</f>
        <v/>
      </c>
      <c r="H907" s="14" t="str">
        <f>IFERROR(H906-G907,"")</f>
        <v/>
      </c>
      <c r="I907" s="13" t="str">
        <f>IFERROR(IF(Standard,H907/CalsPerPound,H907/CalsPerPound/2.2),"")</f>
        <v/>
      </c>
      <c r="J907" s="12" t="str">
        <f>IFERROR(WeightToLoseGain-I907,"")</f>
        <v/>
      </c>
      <c r="K907" s="11" t="str">
        <f>IFERROR(IF(B906&lt;&gt;"",J907/(WeightToLoseGain),""),"")</f>
        <v/>
      </c>
      <c r="L907" s="16" t="str">
        <f>IFERROR(IF($D907&lt;&gt;"",L906-(G906/CalsPerPound),""),"")</f>
        <v/>
      </c>
    </row>
    <row r="908" spans="2:12" ht="30" hidden="1" customHeight="1" x14ac:dyDescent="0.35">
      <c r="B908" s="18">
        <f>IFERROR(IF(I907&gt;0,B907+1,""),"")</f>
        <v>45626</v>
      </c>
      <c r="C908" s="17" t="str">
        <f>IFERROR(IF(D908&lt;&gt;"",IF(MOD(D908,7)=1,(D907/7)+1,""),""),"")</f>
        <v/>
      </c>
      <c r="D908" s="17" t="str">
        <f>IFERROR(IF(I907&gt;0,D907+1,""),"")</f>
        <v/>
      </c>
      <c r="E908" s="15" t="str">
        <f>IFERROR(IF(I907&gt;0,#REF!*ActivityFactor+IF(WeightGoal="Maintain",0,IF(WeightGoal="Decrease",-500,IF(WeightGoal="Increase",500))),""),"")</f>
        <v/>
      </c>
      <c r="F908" s="15" t="str">
        <f>IFERROR(#REF!*(ActivityFactor),"")</f>
        <v/>
      </c>
      <c r="G908" s="14" t="str">
        <f>IFERROR(IF(WeightGoal="Increase",E908-F908,F908-E908),"")</f>
        <v/>
      </c>
      <c r="H908" s="14" t="str">
        <f>IFERROR(H907-G908,"")</f>
        <v/>
      </c>
      <c r="I908" s="13" t="str">
        <f>IFERROR(IF(Standard,H908/CalsPerPound,H908/CalsPerPound/2.2),"")</f>
        <v/>
      </c>
      <c r="J908" s="12" t="str">
        <f>IFERROR(WeightToLoseGain-I908,"")</f>
        <v/>
      </c>
      <c r="K908" s="11" t="str">
        <f>IFERROR(IF(B907&lt;&gt;"",J908/(WeightToLoseGain),""),"")</f>
        <v/>
      </c>
      <c r="L908" s="16" t="str">
        <f>IFERROR(IF($D908&lt;&gt;"",L907-(G907/CalsPerPound),""),"")</f>
        <v/>
      </c>
    </row>
    <row r="909" spans="2:12" ht="30" hidden="1" customHeight="1" x14ac:dyDescent="0.35">
      <c r="B909" s="18">
        <f>IFERROR(IF(I908&gt;0,B908+1,""),"")</f>
        <v>45627</v>
      </c>
      <c r="C909" s="17" t="str">
        <f>IFERROR(IF(D909&lt;&gt;"",IF(MOD(D909,7)=1,(D908/7)+1,""),""),"")</f>
        <v/>
      </c>
      <c r="D909" s="17" t="str">
        <f>IFERROR(IF(I908&gt;0,D908+1,""),"")</f>
        <v/>
      </c>
      <c r="E909" s="15" t="str">
        <f>IFERROR(IF(I908&gt;0,#REF!*ActivityFactor+IF(WeightGoal="Maintain",0,IF(WeightGoal="Decrease",-500,IF(WeightGoal="Increase",500))),""),"")</f>
        <v/>
      </c>
      <c r="F909" s="15" t="str">
        <f>IFERROR(#REF!*(ActivityFactor),"")</f>
        <v/>
      </c>
      <c r="G909" s="14" t="str">
        <f>IFERROR(IF(WeightGoal="Increase",E909-F909,F909-E909),"")</f>
        <v/>
      </c>
      <c r="H909" s="14" t="str">
        <f>IFERROR(H908-G909,"")</f>
        <v/>
      </c>
      <c r="I909" s="13" t="str">
        <f>IFERROR(IF(Standard,H909/CalsPerPound,H909/CalsPerPound/2.2),"")</f>
        <v/>
      </c>
      <c r="J909" s="12" t="str">
        <f>IFERROR(WeightToLoseGain-I909,"")</f>
        <v/>
      </c>
      <c r="K909" s="11" t="str">
        <f>IFERROR(IF(B908&lt;&gt;"",J909/(WeightToLoseGain),""),"")</f>
        <v/>
      </c>
      <c r="L909" s="16" t="str">
        <f>IFERROR(IF($D909&lt;&gt;"",L908-(G908/CalsPerPound),""),"")</f>
        <v/>
      </c>
    </row>
    <row r="910" spans="2:12" ht="30" hidden="1" customHeight="1" x14ac:dyDescent="0.35">
      <c r="B910" s="18">
        <f>IFERROR(IF(I909&gt;0,B909+1,""),"")</f>
        <v>45628</v>
      </c>
      <c r="C910" s="17" t="str">
        <f>IFERROR(IF(D910&lt;&gt;"",IF(MOD(D910,7)=1,(D909/7)+1,""),""),"")</f>
        <v/>
      </c>
      <c r="D910" s="17" t="str">
        <f>IFERROR(IF(I909&gt;0,D909+1,""),"")</f>
        <v/>
      </c>
      <c r="E910" s="15" t="str">
        <f>IFERROR(IF(I909&gt;0,#REF!*ActivityFactor+IF(WeightGoal="Maintain",0,IF(WeightGoal="Decrease",-500,IF(WeightGoal="Increase",500))),""),"")</f>
        <v/>
      </c>
      <c r="F910" s="15" t="str">
        <f>IFERROR(#REF!*(ActivityFactor),"")</f>
        <v/>
      </c>
      <c r="G910" s="14" t="str">
        <f>IFERROR(IF(WeightGoal="Increase",E910-F910,F910-E910),"")</f>
        <v/>
      </c>
      <c r="H910" s="14" t="str">
        <f>IFERROR(H909-G910,"")</f>
        <v/>
      </c>
      <c r="I910" s="13" t="str">
        <f>IFERROR(IF(Standard,H910/CalsPerPound,H910/CalsPerPound/2.2),"")</f>
        <v/>
      </c>
      <c r="J910" s="12" t="str">
        <f>IFERROR(WeightToLoseGain-I910,"")</f>
        <v/>
      </c>
      <c r="K910" s="11" t="str">
        <f>IFERROR(IF(B909&lt;&gt;"",J910/(WeightToLoseGain),""),"")</f>
        <v/>
      </c>
      <c r="L910" s="16" t="str">
        <f>IFERROR(IF($D910&lt;&gt;"",L909-(G909/CalsPerPound),""),"")</f>
        <v/>
      </c>
    </row>
    <row r="911" spans="2:12" ht="30" hidden="1" customHeight="1" x14ac:dyDescent="0.35">
      <c r="B911" s="18">
        <f>IFERROR(IF(I910&gt;0,B910+1,""),"")</f>
        <v>45629</v>
      </c>
      <c r="C911" s="17" t="str">
        <f>IFERROR(IF(D911&lt;&gt;"",IF(MOD(D911,7)=1,(D910/7)+1,""),""),"")</f>
        <v/>
      </c>
      <c r="D911" s="17" t="str">
        <f>IFERROR(IF(I910&gt;0,D910+1,""),"")</f>
        <v/>
      </c>
      <c r="E911" s="15" t="str">
        <f>IFERROR(IF(I910&gt;0,#REF!*ActivityFactor+IF(WeightGoal="Maintain",0,IF(WeightGoal="Decrease",-500,IF(WeightGoal="Increase",500))),""),"")</f>
        <v/>
      </c>
      <c r="F911" s="15" t="str">
        <f>IFERROR(#REF!*(ActivityFactor),"")</f>
        <v/>
      </c>
      <c r="G911" s="14" t="str">
        <f>IFERROR(IF(WeightGoal="Increase",E911-F911,F911-E911),"")</f>
        <v/>
      </c>
      <c r="H911" s="14" t="str">
        <f>IFERROR(H910-G911,"")</f>
        <v/>
      </c>
      <c r="I911" s="13" t="str">
        <f>IFERROR(IF(Standard,H911/CalsPerPound,H911/CalsPerPound/2.2),"")</f>
        <v/>
      </c>
      <c r="J911" s="12" t="str">
        <f>IFERROR(WeightToLoseGain-I911,"")</f>
        <v/>
      </c>
      <c r="K911" s="11" t="str">
        <f>IFERROR(IF(B910&lt;&gt;"",J911/(WeightToLoseGain),""),"")</f>
        <v/>
      </c>
      <c r="L911" s="16" t="str">
        <f>IFERROR(IF($D911&lt;&gt;"",L910-(G910/CalsPerPound),""),"")</f>
        <v/>
      </c>
    </row>
    <row r="912" spans="2:12" ht="30" hidden="1" customHeight="1" x14ac:dyDescent="0.35">
      <c r="B912" s="18">
        <f>IFERROR(IF(I911&gt;0,B911+1,""),"")</f>
        <v>45630</v>
      </c>
      <c r="C912" s="17" t="str">
        <f>IFERROR(IF(D912&lt;&gt;"",IF(MOD(D912,7)=1,(D911/7)+1,""),""),"")</f>
        <v/>
      </c>
      <c r="D912" s="17" t="str">
        <f>IFERROR(IF(I911&gt;0,D911+1,""),"")</f>
        <v/>
      </c>
      <c r="E912" s="15" t="str">
        <f>IFERROR(IF(I911&gt;0,#REF!*ActivityFactor+IF(WeightGoal="Maintain",0,IF(WeightGoal="Decrease",-500,IF(WeightGoal="Increase",500))),""),"")</f>
        <v/>
      </c>
      <c r="F912" s="15" t="str">
        <f>IFERROR(#REF!*(ActivityFactor),"")</f>
        <v/>
      </c>
      <c r="G912" s="14" t="str">
        <f>IFERROR(IF(WeightGoal="Increase",E912-F912,F912-E912),"")</f>
        <v/>
      </c>
      <c r="H912" s="14" t="str">
        <f>IFERROR(H911-G912,"")</f>
        <v/>
      </c>
      <c r="I912" s="13" t="str">
        <f>IFERROR(IF(Standard,H912/CalsPerPound,H912/CalsPerPound/2.2),"")</f>
        <v/>
      </c>
      <c r="J912" s="12" t="str">
        <f>IFERROR(WeightToLoseGain-I912,"")</f>
        <v/>
      </c>
      <c r="K912" s="11" t="str">
        <f>IFERROR(IF(B911&lt;&gt;"",J912/(WeightToLoseGain),""),"")</f>
        <v/>
      </c>
      <c r="L912" s="16" t="str">
        <f>IFERROR(IF($D912&lt;&gt;"",L911-(G911/CalsPerPound),""),"")</f>
        <v/>
      </c>
    </row>
    <row r="913" spans="2:12" ht="30" hidden="1" customHeight="1" x14ac:dyDescent="0.35">
      <c r="B913" s="18">
        <f>IFERROR(IF(I912&gt;0,B912+1,""),"")</f>
        <v>45631</v>
      </c>
      <c r="C913" s="17" t="str">
        <f>IFERROR(IF(D913&lt;&gt;"",IF(MOD(D913,7)=1,(D912/7)+1,""),""),"")</f>
        <v/>
      </c>
      <c r="D913" s="17" t="str">
        <f>IFERROR(IF(I912&gt;0,D912+1,""),"")</f>
        <v/>
      </c>
      <c r="E913" s="15" t="str">
        <f>IFERROR(IF(I912&gt;0,#REF!*ActivityFactor+IF(WeightGoal="Maintain",0,IF(WeightGoal="Decrease",-500,IF(WeightGoal="Increase",500))),""),"")</f>
        <v/>
      </c>
      <c r="F913" s="15" t="str">
        <f>IFERROR(#REF!*(ActivityFactor),"")</f>
        <v/>
      </c>
      <c r="G913" s="14" t="str">
        <f>IFERROR(IF(WeightGoal="Increase",E913-F913,F913-E913),"")</f>
        <v/>
      </c>
      <c r="H913" s="14" t="str">
        <f>IFERROR(H912-G913,"")</f>
        <v/>
      </c>
      <c r="I913" s="13" t="str">
        <f>IFERROR(IF(Standard,H913/CalsPerPound,H913/CalsPerPound/2.2),"")</f>
        <v/>
      </c>
      <c r="J913" s="12" t="str">
        <f>IFERROR(WeightToLoseGain-I913,"")</f>
        <v/>
      </c>
      <c r="K913" s="11" t="str">
        <f>IFERROR(IF(B912&lt;&gt;"",J913/(WeightToLoseGain),""),"")</f>
        <v/>
      </c>
      <c r="L913" s="16" t="str">
        <f>IFERROR(IF($D913&lt;&gt;"",L912-(G912/CalsPerPound),""),"")</f>
        <v/>
      </c>
    </row>
    <row r="914" spans="2:12" ht="30" hidden="1" customHeight="1" x14ac:dyDescent="0.35">
      <c r="B914" s="18">
        <f>IFERROR(IF(I913&gt;0,B913+1,""),"")</f>
        <v>45632</v>
      </c>
      <c r="C914" s="17" t="str">
        <f>IFERROR(IF(D914&lt;&gt;"",IF(MOD(D914,7)=1,(D913/7)+1,""),""),"")</f>
        <v/>
      </c>
      <c r="D914" s="17" t="str">
        <f>IFERROR(IF(I913&gt;0,D913+1,""),"")</f>
        <v/>
      </c>
      <c r="E914" s="15" t="str">
        <f>IFERROR(IF(I913&gt;0,#REF!*ActivityFactor+IF(WeightGoal="Maintain",0,IF(WeightGoal="Decrease",-500,IF(WeightGoal="Increase",500))),""),"")</f>
        <v/>
      </c>
      <c r="F914" s="15" t="str">
        <f>IFERROR(#REF!*(ActivityFactor),"")</f>
        <v/>
      </c>
      <c r="G914" s="14" t="str">
        <f>IFERROR(IF(WeightGoal="Increase",E914-F914,F914-E914),"")</f>
        <v/>
      </c>
      <c r="H914" s="14" t="str">
        <f>IFERROR(H913-G914,"")</f>
        <v/>
      </c>
      <c r="I914" s="13" t="str">
        <f>IFERROR(IF(Standard,H914/CalsPerPound,H914/CalsPerPound/2.2),"")</f>
        <v/>
      </c>
      <c r="J914" s="12" t="str">
        <f>IFERROR(WeightToLoseGain-I914,"")</f>
        <v/>
      </c>
      <c r="K914" s="11" t="str">
        <f>IFERROR(IF(B913&lt;&gt;"",J914/(WeightToLoseGain),""),"")</f>
        <v/>
      </c>
      <c r="L914" s="16" t="str">
        <f>IFERROR(IF($D914&lt;&gt;"",L913-(G913/CalsPerPound),""),"")</f>
        <v/>
      </c>
    </row>
    <row r="915" spans="2:12" ht="30" hidden="1" customHeight="1" x14ac:dyDescent="0.35">
      <c r="B915" s="18">
        <f>IFERROR(IF(I914&gt;0,B914+1,""),"")</f>
        <v>45633</v>
      </c>
      <c r="C915" s="17" t="str">
        <f>IFERROR(IF(D915&lt;&gt;"",IF(MOD(D915,7)=1,(D914/7)+1,""),""),"")</f>
        <v/>
      </c>
      <c r="D915" s="17" t="str">
        <f>IFERROR(IF(I914&gt;0,D914+1,""),"")</f>
        <v/>
      </c>
      <c r="E915" s="15" t="str">
        <f>IFERROR(IF(I914&gt;0,#REF!*ActivityFactor+IF(WeightGoal="Maintain",0,IF(WeightGoal="Decrease",-500,IF(WeightGoal="Increase",500))),""),"")</f>
        <v/>
      </c>
      <c r="F915" s="15" t="str">
        <f>IFERROR(#REF!*(ActivityFactor),"")</f>
        <v/>
      </c>
      <c r="G915" s="14" t="str">
        <f>IFERROR(IF(WeightGoal="Increase",E915-F915,F915-E915),"")</f>
        <v/>
      </c>
      <c r="H915" s="14" t="str">
        <f>IFERROR(H914-G915,"")</f>
        <v/>
      </c>
      <c r="I915" s="13" t="str">
        <f>IFERROR(IF(Standard,H915/CalsPerPound,H915/CalsPerPound/2.2),"")</f>
        <v/>
      </c>
      <c r="J915" s="12" t="str">
        <f>IFERROR(WeightToLoseGain-I915,"")</f>
        <v/>
      </c>
      <c r="K915" s="11" t="str">
        <f>IFERROR(IF(B914&lt;&gt;"",J915/(WeightToLoseGain),""),"")</f>
        <v/>
      </c>
      <c r="L915" s="16" t="str">
        <f>IFERROR(IF($D915&lt;&gt;"",L914-(G914/CalsPerPound),""),"")</f>
        <v/>
      </c>
    </row>
    <row r="916" spans="2:12" ht="30" hidden="1" customHeight="1" x14ac:dyDescent="0.35">
      <c r="B916" s="18">
        <f>IFERROR(IF(I915&gt;0,B915+1,""),"")</f>
        <v>45634</v>
      </c>
      <c r="C916" s="17" t="str">
        <f>IFERROR(IF(D916&lt;&gt;"",IF(MOD(D916,7)=1,(D915/7)+1,""),""),"")</f>
        <v/>
      </c>
      <c r="D916" s="17" t="str">
        <f>IFERROR(IF(I915&gt;0,D915+1,""),"")</f>
        <v/>
      </c>
      <c r="E916" s="15" t="str">
        <f>IFERROR(IF(I915&gt;0,#REF!*ActivityFactor+IF(WeightGoal="Maintain",0,IF(WeightGoal="Decrease",-500,IF(WeightGoal="Increase",500))),""),"")</f>
        <v/>
      </c>
      <c r="F916" s="15" t="str">
        <f>IFERROR(#REF!*(ActivityFactor),"")</f>
        <v/>
      </c>
      <c r="G916" s="14" t="str">
        <f>IFERROR(IF(WeightGoal="Increase",E916-F916,F916-E916),"")</f>
        <v/>
      </c>
      <c r="H916" s="14" t="str">
        <f>IFERROR(H915-G916,"")</f>
        <v/>
      </c>
      <c r="I916" s="13" t="str">
        <f>IFERROR(IF(Standard,H916/CalsPerPound,H916/CalsPerPound/2.2),"")</f>
        <v/>
      </c>
      <c r="J916" s="12" t="str">
        <f>IFERROR(WeightToLoseGain-I916,"")</f>
        <v/>
      </c>
      <c r="K916" s="11" t="str">
        <f>IFERROR(IF(B915&lt;&gt;"",J916/(WeightToLoseGain),""),"")</f>
        <v/>
      </c>
      <c r="L916" s="16" t="str">
        <f>IFERROR(IF($D916&lt;&gt;"",L915-(G915/CalsPerPound),""),"")</f>
        <v/>
      </c>
    </row>
    <row r="917" spans="2:12" ht="30" hidden="1" customHeight="1" x14ac:dyDescent="0.35">
      <c r="B917" s="18">
        <f>IFERROR(IF(I916&gt;0,B916+1,""),"")</f>
        <v>45635</v>
      </c>
      <c r="C917" s="17" t="str">
        <f>IFERROR(IF(D917&lt;&gt;"",IF(MOD(D917,7)=1,(D916/7)+1,""),""),"")</f>
        <v/>
      </c>
      <c r="D917" s="17" t="str">
        <f>IFERROR(IF(I916&gt;0,D916+1,""),"")</f>
        <v/>
      </c>
      <c r="E917" s="15" t="str">
        <f>IFERROR(IF(I916&gt;0,#REF!*ActivityFactor+IF(WeightGoal="Maintain",0,IF(WeightGoal="Decrease",-500,IF(WeightGoal="Increase",500))),""),"")</f>
        <v/>
      </c>
      <c r="F917" s="15" t="str">
        <f>IFERROR(#REF!*(ActivityFactor),"")</f>
        <v/>
      </c>
      <c r="G917" s="14" t="str">
        <f>IFERROR(IF(WeightGoal="Increase",E917-F917,F917-E917),"")</f>
        <v/>
      </c>
      <c r="H917" s="14" t="str">
        <f>IFERROR(H916-G917,"")</f>
        <v/>
      </c>
      <c r="I917" s="13" t="str">
        <f>IFERROR(IF(Standard,H917/CalsPerPound,H917/CalsPerPound/2.2),"")</f>
        <v/>
      </c>
      <c r="J917" s="12" t="str">
        <f>IFERROR(WeightToLoseGain-I917,"")</f>
        <v/>
      </c>
      <c r="K917" s="11" t="str">
        <f>IFERROR(IF(B916&lt;&gt;"",J917/(WeightToLoseGain),""),"")</f>
        <v/>
      </c>
      <c r="L917" s="16" t="str">
        <f>IFERROR(IF($D917&lt;&gt;"",L916-(G916/CalsPerPound),""),"")</f>
        <v/>
      </c>
    </row>
    <row r="918" spans="2:12" ht="30" hidden="1" customHeight="1" x14ac:dyDescent="0.35">
      <c r="B918" s="18">
        <f>IFERROR(IF(I917&gt;0,B917+1,""),"")</f>
        <v>45636</v>
      </c>
      <c r="C918" s="17" t="str">
        <f>IFERROR(IF(D918&lt;&gt;"",IF(MOD(D918,7)=1,(D917/7)+1,""),""),"")</f>
        <v/>
      </c>
      <c r="D918" s="17" t="str">
        <f>IFERROR(IF(I917&gt;0,D917+1,""),"")</f>
        <v/>
      </c>
      <c r="E918" s="15" t="str">
        <f>IFERROR(IF(I917&gt;0,#REF!*ActivityFactor+IF(WeightGoal="Maintain",0,IF(WeightGoal="Decrease",-500,IF(WeightGoal="Increase",500))),""),"")</f>
        <v/>
      </c>
      <c r="F918" s="15" t="str">
        <f>IFERROR(#REF!*(ActivityFactor),"")</f>
        <v/>
      </c>
      <c r="G918" s="14" t="str">
        <f>IFERROR(IF(WeightGoal="Increase",E918-F918,F918-E918),"")</f>
        <v/>
      </c>
      <c r="H918" s="14" t="str">
        <f>IFERROR(H917-G918,"")</f>
        <v/>
      </c>
      <c r="I918" s="13" t="str">
        <f>IFERROR(IF(Standard,H918/CalsPerPound,H918/CalsPerPound/2.2),"")</f>
        <v/>
      </c>
      <c r="J918" s="12" t="str">
        <f>IFERROR(WeightToLoseGain-I918,"")</f>
        <v/>
      </c>
      <c r="K918" s="11" t="str">
        <f>IFERROR(IF(B917&lt;&gt;"",J918/(WeightToLoseGain),""),"")</f>
        <v/>
      </c>
      <c r="L918" s="16" t="str">
        <f>IFERROR(IF($D918&lt;&gt;"",L917-(G917/CalsPerPound),""),"")</f>
        <v/>
      </c>
    </row>
    <row r="919" spans="2:12" ht="30" hidden="1" customHeight="1" x14ac:dyDescent="0.35">
      <c r="B919" s="18">
        <f>IFERROR(IF(I918&gt;0,B918+1,""),"")</f>
        <v>45637</v>
      </c>
      <c r="C919" s="17" t="str">
        <f>IFERROR(IF(D919&lt;&gt;"",IF(MOD(D919,7)=1,(D918/7)+1,""),""),"")</f>
        <v/>
      </c>
      <c r="D919" s="17" t="str">
        <f>IFERROR(IF(I918&gt;0,D918+1,""),"")</f>
        <v/>
      </c>
      <c r="E919" s="15" t="str">
        <f>IFERROR(IF(I918&gt;0,#REF!*ActivityFactor+IF(WeightGoal="Maintain",0,IF(WeightGoal="Decrease",-500,IF(WeightGoal="Increase",500))),""),"")</f>
        <v/>
      </c>
      <c r="F919" s="15" t="str">
        <f>IFERROR(#REF!*(ActivityFactor),"")</f>
        <v/>
      </c>
      <c r="G919" s="14" t="str">
        <f>IFERROR(IF(WeightGoal="Increase",E919-F919,F919-E919),"")</f>
        <v/>
      </c>
      <c r="H919" s="14" t="str">
        <f>IFERROR(H918-G919,"")</f>
        <v/>
      </c>
      <c r="I919" s="13" t="str">
        <f>IFERROR(IF(Standard,H919/CalsPerPound,H919/CalsPerPound/2.2),"")</f>
        <v/>
      </c>
      <c r="J919" s="12" t="str">
        <f>IFERROR(WeightToLoseGain-I919,"")</f>
        <v/>
      </c>
      <c r="K919" s="11" t="str">
        <f>IFERROR(IF(B918&lt;&gt;"",J919/(WeightToLoseGain),""),"")</f>
        <v/>
      </c>
      <c r="L919" s="16" t="str">
        <f>IFERROR(IF($D919&lt;&gt;"",L918-(G918/CalsPerPound),""),"")</f>
        <v/>
      </c>
    </row>
    <row r="920" spans="2:12" ht="30" hidden="1" customHeight="1" x14ac:dyDescent="0.35">
      <c r="B920" s="18">
        <f>IFERROR(IF(I919&gt;0,B919+1,""),"")</f>
        <v>45638</v>
      </c>
      <c r="C920" s="17" t="str">
        <f>IFERROR(IF(D920&lt;&gt;"",IF(MOD(D920,7)=1,(D919/7)+1,""),""),"")</f>
        <v/>
      </c>
      <c r="D920" s="17" t="str">
        <f>IFERROR(IF(I919&gt;0,D919+1,""),"")</f>
        <v/>
      </c>
      <c r="E920" s="15" t="str">
        <f>IFERROR(IF(I919&gt;0,#REF!*ActivityFactor+IF(WeightGoal="Maintain",0,IF(WeightGoal="Decrease",-500,IF(WeightGoal="Increase",500))),""),"")</f>
        <v/>
      </c>
      <c r="F920" s="15" t="str">
        <f>IFERROR(#REF!*(ActivityFactor),"")</f>
        <v/>
      </c>
      <c r="G920" s="14" t="str">
        <f>IFERROR(IF(WeightGoal="Increase",E920-F920,F920-E920),"")</f>
        <v/>
      </c>
      <c r="H920" s="14" t="str">
        <f>IFERROR(H919-G920,"")</f>
        <v/>
      </c>
      <c r="I920" s="13" t="str">
        <f>IFERROR(IF(Standard,H920/CalsPerPound,H920/CalsPerPound/2.2),"")</f>
        <v/>
      </c>
      <c r="J920" s="12" t="str">
        <f>IFERROR(WeightToLoseGain-I920,"")</f>
        <v/>
      </c>
      <c r="K920" s="11" t="str">
        <f>IFERROR(IF(B919&lt;&gt;"",J920/(WeightToLoseGain),""),"")</f>
        <v/>
      </c>
      <c r="L920" s="16" t="str">
        <f>IFERROR(IF($D920&lt;&gt;"",L919-(G919/CalsPerPound),""),"")</f>
        <v/>
      </c>
    </row>
    <row r="921" spans="2:12" ht="30" hidden="1" customHeight="1" x14ac:dyDescent="0.35">
      <c r="B921" s="18">
        <f>IFERROR(IF(I920&gt;0,B920+1,""),"")</f>
        <v>45639</v>
      </c>
      <c r="C921" s="17" t="str">
        <f>IFERROR(IF(D921&lt;&gt;"",IF(MOD(D921,7)=1,(D920/7)+1,""),""),"")</f>
        <v/>
      </c>
      <c r="D921" s="17" t="str">
        <f>IFERROR(IF(I920&gt;0,D920+1,""),"")</f>
        <v/>
      </c>
      <c r="E921" s="15" t="str">
        <f>IFERROR(IF(I920&gt;0,#REF!*ActivityFactor+IF(WeightGoal="Maintain",0,IF(WeightGoal="Decrease",-500,IF(WeightGoal="Increase",500))),""),"")</f>
        <v/>
      </c>
      <c r="F921" s="15" t="str">
        <f>IFERROR(#REF!*(ActivityFactor),"")</f>
        <v/>
      </c>
      <c r="G921" s="14" t="str">
        <f>IFERROR(IF(WeightGoal="Increase",E921-F921,F921-E921),"")</f>
        <v/>
      </c>
      <c r="H921" s="14" t="str">
        <f>IFERROR(H920-G921,"")</f>
        <v/>
      </c>
      <c r="I921" s="13" t="str">
        <f>IFERROR(IF(Standard,H921/CalsPerPound,H921/CalsPerPound/2.2),"")</f>
        <v/>
      </c>
      <c r="J921" s="12" t="str">
        <f>IFERROR(WeightToLoseGain-I921,"")</f>
        <v/>
      </c>
      <c r="K921" s="11" t="str">
        <f>IFERROR(IF(B920&lt;&gt;"",J921/(WeightToLoseGain),""),"")</f>
        <v/>
      </c>
      <c r="L921" s="16" t="str">
        <f>IFERROR(IF($D921&lt;&gt;"",L920-(G920/CalsPerPound),""),"")</f>
        <v/>
      </c>
    </row>
    <row r="922" spans="2:12" ht="30" hidden="1" customHeight="1" x14ac:dyDescent="0.35">
      <c r="B922" s="18">
        <f>IFERROR(IF(I921&gt;0,B921+1,""),"")</f>
        <v>45640</v>
      </c>
      <c r="C922" s="17" t="str">
        <f>IFERROR(IF(D922&lt;&gt;"",IF(MOD(D922,7)=1,(D921/7)+1,""),""),"")</f>
        <v/>
      </c>
      <c r="D922" s="17" t="str">
        <f>IFERROR(IF(I921&gt;0,D921+1,""),"")</f>
        <v/>
      </c>
      <c r="E922" s="15" t="str">
        <f>IFERROR(IF(I921&gt;0,#REF!*ActivityFactor+IF(WeightGoal="Maintain",0,IF(WeightGoal="Decrease",-500,IF(WeightGoal="Increase",500))),""),"")</f>
        <v/>
      </c>
      <c r="F922" s="15" t="str">
        <f>IFERROR(#REF!*(ActivityFactor),"")</f>
        <v/>
      </c>
      <c r="G922" s="14" t="str">
        <f>IFERROR(IF(WeightGoal="Increase",E922-F922,F922-E922),"")</f>
        <v/>
      </c>
      <c r="H922" s="14" t="str">
        <f>IFERROR(H921-G922,"")</f>
        <v/>
      </c>
      <c r="I922" s="13" t="str">
        <f>IFERROR(IF(Standard,H922/CalsPerPound,H922/CalsPerPound/2.2),"")</f>
        <v/>
      </c>
      <c r="J922" s="12" t="str">
        <f>IFERROR(WeightToLoseGain-I922,"")</f>
        <v/>
      </c>
      <c r="K922" s="11" t="str">
        <f>IFERROR(IF(B921&lt;&gt;"",J922/(WeightToLoseGain),""),"")</f>
        <v/>
      </c>
      <c r="L922" s="16" t="str">
        <f>IFERROR(IF($D922&lt;&gt;"",L921-(G921/CalsPerPound),""),"")</f>
        <v/>
      </c>
    </row>
    <row r="923" spans="2:12" ht="30" hidden="1" customHeight="1" x14ac:dyDescent="0.35">
      <c r="B923" s="18">
        <f>IFERROR(IF(I922&gt;0,B922+1,""),"")</f>
        <v>45641</v>
      </c>
      <c r="C923" s="17" t="str">
        <f>IFERROR(IF(D923&lt;&gt;"",IF(MOD(D923,7)=1,(D922/7)+1,""),""),"")</f>
        <v/>
      </c>
      <c r="D923" s="17" t="str">
        <f>IFERROR(IF(I922&gt;0,D922+1,""),"")</f>
        <v/>
      </c>
      <c r="E923" s="15" t="str">
        <f>IFERROR(IF(I922&gt;0,#REF!*ActivityFactor+IF(WeightGoal="Maintain",0,IF(WeightGoal="Decrease",-500,IF(WeightGoal="Increase",500))),""),"")</f>
        <v/>
      </c>
      <c r="F923" s="15" t="str">
        <f>IFERROR(#REF!*(ActivityFactor),"")</f>
        <v/>
      </c>
      <c r="G923" s="14" t="str">
        <f>IFERROR(IF(WeightGoal="Increase",E923-F923,F923-E923),"")</f>
        <v/>
      </c>
      <c r="H923" s="14" t="str">
        <f>IFERROR(H922-G923,"")</f>
        <v/>
      </c>
      <c r="I923" s="13" t="str">
        <f>IFERROR(IF(Standard,H923/CalsPerPound,H923/CalsPerPound/2.2),"")</f>
        <v/>
      </c>
      <c r="J923" s="12" t="str">
        <f>IFERROR(WeightToLoseGain-I923,"")</f>
        <v/>
      </c>
      <c r="K923" s="11" t="str">
        <f>IFERROR(IF(B922&lt;&gt;"",J923/(WeightToLoseGain),""),"")</f>
        <v/>
      </c>
      <c r="L923" s="16" t="str">
        <f>IFERROR(IF($D923&lt;&gt;"",L922-(G922/CalsPerPound),""),"")</f>
        <v/>
      </c>
    </row>
    <row r="924" spans="2:12" ht="30" hidden="1" customHeight="1" x14ac:dyDescent="0.35">
      <c r="B924" s="18">
        <f>IFERROR(IF(I923&gt;0,B923+1,""),"")</f>
        <v>45642</v>
      </c>
      <c r="C924" s="17" t="str">
        <f>IFERROR(IF(D924&lt;&gt;"",IF(MOD(D924,7)=1,(D923/7)+1,""),""),"")</f>
        <v/>
      </c>
      <c r="D924" s="17" t="str">
        <f>IFERROR(IF(I923&gt;0,D923+1,""),"")</f>
        <v/>
      </c>
      <c r="E924" s="15" t="str">
        <f>IFERROR(IF(I923&gt;0,#REF!*ActivityFactor+IF(WeightGoal="Maintain",0,IF(WeightGoal="Decrease",-500,IF(WeightGoal="Increase",500))),""),"")</f>
        <v/>
      </c>
      <c r="F924" s="15" t="str">
        <f>IFERROR(#REF!*(ActivityFactor),"")</f>
        <v/>
      </c>
      <c r="G924" s="14" t="str">
        <f>IFERROR(IF(WeightGoal="Increase",E924-F924,F924-E924),"")</f>
        <v/>
      </c>
      <c r="H924" s="14" t="str">
        <f>IFERROR(H923-G924,"")</f>
        <v/>
      </c>
      <c r="I924" s="13" t="str">
        <f>IFERROR(IF(Standard,H924/CalsPerPound,H924/CalsPerPound/2.2),"")</f>
        <v/>
      </c>
      <c r="J924" s="12" t="str">
        <f>IFERROR(WeightToLoseGain-I924,"")</f>
        <v/>
      </c>
      <c r="K924" s="11" t="str">
        <f>IFERROR(IF(B923&lt;&gt;"",J924/(WeightToLoseGain),""),"")</f>
        <v/>
      </c>
      <c r="L924" s="16" t="str">
        <f>IFERROR(IF($D924&lt;&gt;"",L923-(G923/CalsPerPound),""),"")</f>
        <v/>
      </c>
    </row>
    <row r="925" spans="2:12" ht="30" hidden="1" customHeight="1" x14ac:dyDescent="0.35">
      <c r="B925" s="18">
        <f>IFERROR(IF(I924&gt;0,B924+1,""),"")</f>
        <v>45643</v>
      </c>
      <c r="C925" s="17" t="str">
        <f>IFERROR(IF(D925&lt;&gt;"",IF(MOD(D925,7)=1,(D924/7)+1,""),""),"")</f>
        <v/>
      </c>
      <c r="D925" s="17" t="str">
        <f>IFERROR(IF(I924&gt;0,D924+1,""),"")</f>
        <v/>
      </c>
      <c r="E925" s="15" t="str">
        <f>IFERROR(IF(I924&gt;0,#REF!*ActivityFactor+IF(WeightGoal="Maintain",0,IF(WeightGoal="Decrease",-500,IF(WeightGoal="Increase",500))),""),"")</f>
        <v/>
      </c>
      <c r="F925" s="15" t="str">
        <f>IFERROR(#REF!*(ActivityFactor),"")</f>
        <v/>
      </c>
      <c r="G925" s="14" t="str">
        <f>IFERROR(IF(WeightGoal="Increase",E925-F925,F925-E925),"")</f>
        <v/>
      </c>
      <c r="H925" s="14" t="str">
        <f>IFERROR(H924-G925,"")</f>
        <v/>
      </c>
      <c r="I925" s="13" t="str">
        <f>IFERROR(IF(Standard,H925/CalsPerPound,H925/CalsPerPound/2.2),"")</f>
        <v/>
      </c>
      <c r="J925" s="12" t="str">
        <f>IFERROR(WeightToLoseGain-I925,"")</f>
        <v/>
      </c>
      <c r="K925" s="11" t="str">
        <f>IFERROR(IF(B924&lt;&gt;"",J925/(WeightToLoseGain),""),"")</f>
        <v/>
      </c>
      <c r="L925" s="16" t="str">
        <f>IFERROR(IF($D925&lt;&gt;"",L924-(G924/CalsPerPound),""),"")</f>
        <v/>
      </c>
    </row>
    <row r="926" spans="2:12" ht="30" hidden="1" customHeight="1" x14ac:dyDescent="0.35">
      <c r="B926" s="18">
        <f>IFERROR(IF(I925&gt;0,B925+1,""),"")</f>
        <v>45644</v>
      </c>
      <c r="C926" s="17" t="str">
        <f>IFERROR(IF(D926&lt;&gt;"",IF(MOD(D926,7)=1,(D925/7)+1,""),""),"")</f>
        <v/>
      </c>
      <c r="D926" s="17" t="str">
        <f>IFERROR(IF(I925&gt;0,D925+1,""),"")</f>
        <v/>
      </c>
      <c r="E926" s="15" t="str">
        <f>IFERROR(IF(I925&gt;0,#REF!*ActivityFactor+IF(WeightGoal="Maintain",0,IF(WeightGoal="Decrease",-500,IF(WeightGoal="Increase",500))),""),"")</f>
        <v/>
      </c>
      <c r="F926" s="15" t="str">
        <f>IFERROR(#REF!*(ActivityFactor),"")</f>
        <v/>
      </c>
      <c r="G926" s="14" t="str">
        <f>IFERROR(IF(WeightGoal="Increase",E926-F926,F926-E926),"")</f>
        <v/>
      </c>
      <c r="H926" s="14" t="str">
        <f>IFERROR(H925-G926,"")</f>
        <v/>
      </c>
      <c r="I926" s="13" t="str">
        <f>IFERROR(IF(Standard,H926/CalsPerPound,H926/CalsPerPound/2.2),"")</f>
        <v/>
      </c>
      <c r="J926" s="12" t="str">
        <f>IFERROR(WeightToLoseGain-I926,"")</f>
        <v/>
      </c>
      <c r="K926" s="11" t="str">
        <f>IFERROR(IF(B925&lt;&gt;"",J926/(WeightToLoseGain),""),"")</f>
        <v/>
      </c>
      <c r="L926" s="16" t="str">
        <f>IFERROR(IF($D926&lt;&gt;"",L925-(G925/CalsPerPound),""),"")</f>
        <v/>
      </c>
    </row>
    <row r="927" spans="2:12" ht="30" hidden="1" customHeight="1" x14ac:dyDescent="0.35">
      <c r="B927" s="18">
        <f>IFERROR(IF(I926&gt;0,B926+1,""),"")</f>
        <v>45645</v>
      </c>
      <c r="C927" s="17" t="str">
        <f>IFERROR(IF(D927&lt;&gt;"",IF(MOD(D927,7)=1,(D926/7)+1,""),""),"")</f>
        <v/>
      </c>
      <c r="D927" s="17" t="str">
        <f>IFERROR(IF(I926&gt;0,D926+1,""),"")</f>
        <v/>
      </c>
      <c r="E927" s="15" t="str">
        <f>IFERROR(IF(I926&gt;0,#REF!*ActivityFactor+IF(WeightGoal="Maintain",0,IF(WeightGoal="Decrease",-500,IF(WeightGoal="Increase",500))),""),"")</f>
        <v/>
      </c>
      <c r="F927" s="15" t="str">
        <f>IFERROR(#REF!*(ActivityFactor),"")</f>
        <v/>
      </c>
      <c r="G927" s="14" t="str">
        <f>IFERROR(IF(WeightGoal="Increase",E927-F927,F927-E927),"")</f>
        <v/>
      </c>
      <c r="H927" s="14" t="str">
        <f>IFERROR(H926-G927,"")</f>
        <v/>
      </c>
      <c r="I927" s="13" t="str">
        <f>IFERROR(IF(Standard,H927/CalsPerPound,H927/CalsPerPound/2.2),"")</f>
        <v/>
      </c>
      <c r="J927" s="12" t="str">
        <f>IFERROR(WeightToLoseGain-I927,"")</f>
        <v/>
      </c>
      <c r="K927" s="11" t="str">
        <f>IFERROR(IF(B926&lt;&gt;"",J927/(WeightToLoseGain),""),"")</f>
        <v/>
      </c>
      <c r="L927" s="16" t="str">
        <f>IFERROR(IF($D927&lt;&gt;"",L926-(G926/CalsPerPound),""),"")</f>
        <v/>
      </c>
    </row>
    <row r="928" spans="2:12" ht="30" hidden="1" customHeight="1" x14ac:dyDescent="0.35">
      <c r="B928" s="18">
        <f>IFERROR(IF(I927&gt;0,B927+1,""),"")</f>
        <v>45646</v>
      </c>
      <c r="C928" s="17" t="str">
        <f>IFERROR(IF(D928&lt;&gt;"",IF(MOD(D928,7)=1,(D927/7)+1,""),""),"")</f>
        <v/>
      </c>
      <c r="D928" s="17" t="str">
        <f>IFERROR(IF(I927&gt;0,D927+1,""),"")</f>
        <v/>
      </c>
      <c r="E928" s="15" t="str">
        <f>IFERROR(IF(I927&gt;0,#REF!*ActivityFactor+IF(WeightGoal="Maintain",0,IF(WeightGoal="Decrease",-500,IF(WeightGoal="Increase",500))),""),"")</f>
        <v/>
      </c>
      <c r="F928" s="15" t="str">
        <f>IFERROR(#REF!*(ActivityFactor),"")</f>
        <v/>
      </c>
      <c r="G928" s="14" t="str">
        <f>IFERROR(IF(WeightGoal="Increase",E928-F928,F928-E928),"")</f>
        <v/>
      </c>
      <c r="H928" s="14" t="str">
        <f>IFERROR(H927-G928,"")</f>
        <v/>
      </c>
      <c r="I928" s="13" t="str">
        <f>IFERROR(IF(Standard,H928/CalsPerPound,H928/CalsPerPound/2.2),"")</f>
        <v/>
      </c>
      <c r="J928" s="12" t="str">
        <f>IFERROR(WeightToLoseGain-I928,"")</f>
        <v/>
      </c>
      <c r="K928" s="11" t="str">
        <f>IFERROR(IF(B927&lt;&gt;"",J928/(WeightToLoseGain),""),"")</f>
        <v/>
      </c>
      <c r="L928" s="16" t="str">
        <f>IFERROR(IF($D928&lt;&gt;"",L927-(G927/CalsPerPound),""),"")</f>
        <v/>
      </c>
    </row>
    <row r="929" spans="2:12" ht="30" hidden="1" customHeight="1" x14ac:dyDescent="0.35">
      <c r="B929" s="18">
        <f>IFERROR(IF(I928&gt;0,B928+1,""),"")</f>
        <v>45647</v>
      </c>
      <c r="C929" s="17" t="str">
        <f>IFERROR(IF(D929&lt;&gt;"",IF(MOD(D929,7)=1,(D928/7)+1,""),""),"")</f>
        <v/>
      </c>
      <c r="D929" s="17" t="str">
        <f>IFERROR(IF(I928&gt;0,D928+1,""),"")</f>
        <v/>
      </c>
      <c r="E929" s="15" t="str">
        <f>IFERROR(IF(I928&gt;0,#REF!*ActivityFactor+IF(WeightGoal="Maintain",0,IF(WeightGoal="Decrease",-500,IF(WeightGoal="Increase",500))),""),"")</f>
        <v/>
      </c>
      <c r="F929" s="15" t="str">
        <f>IFERROR(#REF!*(ActivityFactor),"")</f>
        <v/>
      </c>
      <c r="G929" s="14" t="str">
        <f>IFERROR(IF(WeightGoal="Increase",E929-F929,F929-E929),"")</f>
        <v/>
      </c>
      <c r="H929" s="14" t="str">
        <f>IFERROR(H928-G929,"")</f>
        <v/>
      </c>
      <c r="I929" s="13" t="str">
        <f>IFERROR(IF(Standard,H929/CalsPerPound,H929/CalsPerPound/2.2),"")</f>
        <v/>
      </c>
      <c r="J929" s="12" t="str">
        <f>IFERROR(WeightToLoseGain-I929,"")</f>
        <v/>
      </c>
      <c r="K929" s="11" t="str">
        <f>IFERROR(IF(B928&lt;&gt;"",J929/(WeightToLoseGain),""),"")</f>
        <v/>
      </c>
      <c r="L929" s="16" t="str">
        <f>IFERROR(IF($D929&lt;&gt;"",L928-(G928/CalsPerPound),""),"")</f>
        <v/>
      </c>
    </row>
    <row r="930" spans="2:12" ht="30" hidden="1" customHeight="1" x14ac:dyDescent="0.35">
      <c r="B930" s="18">
        <f>IFERROR(IF(I929&gt;0,B929+1,""),"")</f>
        <v>45648</v>
      </c>
      <c r="C930" s="17" t="str">
        <f>IFERROR(IF(D930&lt;&gt;"",IF(MOD(D930,7)=1,(D929/7)+1,""),""),"")</f>
        <v/>
      </c>
      <c r="D930" s="17" t="str">
        <f>IFERROR(IF(I929&gt;0,D929+1,""),"")</f>
        <v/>
      </c>
      <c r="E930" s="15" t="str">
        <f>IFERROR(IF(I929&gt;0,#REF!*ActivityFactor+IF(WeightGoal="Maintain",0,IF(WeightGoal="Decrease",-500,IF(WeightGoal="Increase",500))),""),"")</f>
        <v/>
      </c>
      <c r="F930" s="15" t="str">
        <f>IFERROR(#REF!*(ActivityFactor),"")</f>
        <v/>
      </c>
      <c r="G930" s="14" t="str">
        <f>IFERROR(IF(WeightGoal="Increase",E930-F930,F930-E930),"")</f>
        <v/>
      </c>
      <c r="H930" s="14" t="str">
        <f>IFERROR(H929-G930,"")</f>
        <v/>
      </c>
      <c r="I930" s="13" t="str">
        <f>IFERROR(IF(Standard,H930/CalsPerPound,H930/CalsPerPound/2.2),"")</f>
        <v/>
      </c>
      <c r="J930" s="12" t="str">
        <f>IFERROR(WeightToLoseGain-I930,"")</f>
        <v/>
      </c>
      <c r="K930" s="11" t="str">
        <f>IFERROR(IF(B929&lt;&gt;"",J930/(WeightToLoseGain),""),"")</f>
        <v/>
      </c>
      <c r="L930" s="16" t="str">
        <f>IFERROR(IF($D930&lt;&gt;"",L929-(G929/CalsPerPound),""),"")</f>
        <v/>
      </c>
    </row>
    <row r="931" spans="2:12" ht="30" hidden="1" customHeight="1" x14ac:dyDescent="0.35">
      <c r="B931" s="18">
        <f>IFERROR(IF(I930&gt;0,B930+1,""),"")</f>
        <v>45649</v>
      </c>
      <c r="C931" s="17" t="str">
        <f>IFERROR(IF(D931&lt;&gt;"",IF(MOD(D931,7)=1,(D930/7)+1,""),""),"")</f>
        <v/>
      </c>
      <c r="D931" s="17" t="str">
        <f>IFERROR(IF(I930&gt;0,D930+1,""),"")</f>
        <v/>
      </c>
      <c r="E931" s="15" t="str">
        <f>IFERROR(IF(I930&gt;0,#REF!*ActivityFactor+IF(WeightGoal="Maintain",0,IF(WeightGoal="Decrease",-500,IF(WeightGoal="Increase",500))),""),"")</f>
        <v/>
      </c>
      <c r="F931" s="15" t="str">
        <f>IFERROR(#REF!*(ActivityFactor),"")</f>
        <v/>
      </c>
      <c r="G931" s="14" t="str">
        <f>IFERROR(IF(WeightGoal="Increase",E931-F931,F931-E931),"")</f>
        <v/>
      </c>
      <c r="H931" s="14" t="str">
        <f>IFERROR(H930-G931,"")</f>
        <v/>
      </c>
      <c r="I931" s="13" t="str">
        <f>IFERROR(IF(Standard,H931/CalsPerPound,H931/CalsPerPound/2.2),"")</f>
        <v/>
      </c>
      <c r="J931" s="12" t="str">
        <f>IFERROR(WeightToLoseGain-I931,"")</f>
        <v/>
      </c>
      <c r="K931" s="11" t="str">
        <f>IFERROR(IF(B930&lt;&gt;"",J931/(WeightToLoseGain),""),"")</f>
        <v/>
      </c>
      <c r="L931" s="16" t="str">
        <f>IFERROR(IF($D931&lt;&gt;"",L930-(G930/CalsPerPound),""),"")</f>
        <v/>
      </c>
    </row>
    <row r="932" spans="2:12" ht="30" hidden="1" customHeight="1" x14ac:dyDescent="0.35">
      <c r="B932" s="18">
        <f>IFERROR(IF(I931&gt;0,B931+1,""),"")</f>
        <v>45650</v>
      </c>
      <c r="C932" s="17" t="str">
        <f>IFERROR(IF(D932&lt;&gt;"",IF(MOD(D932,7)=1,(D931/7)+1,""),""),"")</f>
        <v/>
      </c>
      <c r="D932" s="17" t="str">
        <f>IFERROR(IF(I931&gt;0,D931+1,""),"")</f>
        <v/>
      </c>
      <c r="E932" s="15" t="str">
        <f>IFERROR(IF(I931&gt;0,#REF!*ActivityFactor+IF(WeightGoal="Maintain",0,IF(WeightGoal="Decrease",-500,IF(WeightGoal="Increase",500))),""),"")</f>
        <v/>
      </c>
      <c r="F932" s="15" t="str">
        <f>IFERROR(#REF!*(ActivityFactor),"")</f>
        <v/>
      </c>
      <c r="G932" s="14" t="str">
        <f>IFERROR(IF(WeightGoal="Increase",E932-F932,F932-E932),"")</f>
        <v/>
      </c>
      <c r="H932" s="14" t="str">
        <f>IFERROR(H931-G932,"")</f>
        <v/>
      </c>
      <c r="I932" s="13" t="str">
        <f>IFERROR(IF(Standard,H932/CalsPerPound,H932/CalsPerPound/2.2),"")</f>
        <v/>
      </c>
      <c r="J932" s="12" t="str">
        <f>IFERROR(WeightToLoseGain-I932,"")</f>
        <v/>
      </c>
      <c r="K932" s="11" t="str">
        <f>IFERROR(IF(B931&lt;&gt;"",J932/(WeightToLoseGain),""),"")</f>
        <v/>
      </c>
      <c r="L932" s="16" t="str">
        <f>IFERROR(IF($D932&lt;&gt;"",L931-(G931/CalsPerPound),""),"")</f>
        <v/>
      </c>
    </row>
    <row r="933" spans="2:12" ht="30" hidden="1" customHeight="1" x14ac:dyDescent="0.35">
      <c r="B933" s="18">
        <f>IFERROR(IF(I932&gt;0,B932+1,""),"")</f>
        <v>45651</v>
      </c>
      <c r="C933" s="17" t="str">
        <f>IFERROR(IF(D933&lt;&gt;"",IF(MOD(D933,7)=1,(D932/7)+1,""),""),"")</f>
        <v/>
      </c>
      <c r="D933" s="17" t="str">
        <f>IFERROR(IF(I932&gt;0,D932+1,""),"")</f>
        <v/>
      </c>
      <c r="E933" s="15" t="str">
        <f>IFERROR(IF(I932&gt;0,#REF!*ActivityFactor+IF(WeightGoal="Maintain",0,IF(WeightGoal="Decrease",-500,IF(WeightGoal="Increase",500))),""),"")</f>
        <v/>
      </c>
      <c r="F933" s="15" t="str">
        <f>IFERROR(#REF!*(ActivityFactor),"")</f>
        <v/>
      </c>
      <c r="G933" s="14" t="str">
        <f>IFERROR(IF(WeightGoal="Increase",E933-F933,F933-E933),"")</f>
        <v/>
      </c>
      <c r="H933" s="14" t="str">
        <f>IFERROR(H932-G933,"")</f>
        <v/>
      </c>
      <c r="I933" s="13" t="str">
        <f>IFERROR(IF(Standard,H933/CalsPerPound,H933/CalsPerPound/2.2),"")</f>
        <v/>
      </c>
      <c r="J933" s="12" t="str">
        <f>IFERROR(WeightToLoseGain-I933,"")</f>
        <v/>
      </c>
      <c r="K933" s="11" t="str">
        <f>IFERROR(IF(B932&lt;&gt;"",J933/(WeightToLoseGain),""),"")</f>
        <v/>
      </c>
      <c r="L933" s="16" t="str">
        <f>IFERROR(IF($D933&lt;&gt;"",L932-(G932/CalsPerPound),""),"")</f>
        <v/>
      </c>
    </row>
    <row r="934" spans="2:12" ht="30" hidden="1" customHeight="1" x14ac:dyDescent="0.35">
      <c r="B934" s="18">
        <f>IFERROR(IF(I933&gt;0,B933+1,""),"")</f>
        <v>45652</v>
      </c>
      <c r="C934" s="17" t="str">
        <f>IFERROR(IF(D934&lt;&gt;"",IF(MOD(D934,7)=1,(D933/7)+1,""),""),"")</f>
        <v/>
      </c>
      <c r="D934" s="17" t="str">
        <f>IFERROR(IF(I933&gt;0,D933+1,""),"")</f>
        <v/>
      </c>
      <c r="E934" s="15" t="str">
        <f>IFERROR(IF(I933&gt;0,#REF!*ActivityFactor+IF(WeightGoal="Maintain",0,IF(WeightGoal="Decrease",-500,IF(WeightGoal="Increase",500))),""),"")</f>
        <v/>
      </c>
      <c r="F934" s="15" t="str">
        <f>IFERROR(#REF!*(ActivityFactor),"")</f>
        <v/>
      </c>
      <c r="G934" s="14" t="str">
        <f>IFERROR(IF(WeightGoal="Increase",E934-F934,F934-E934),"")</f>
        <v/>
      </c>
      <c r="H934" s="14" t="str">
        <f>IFERROR(H933-G934,"")</f>
        <v/>
      </c>
      <c r="I934" s="13" t="str">
        <f>IFERROR(IF(Standard,H934/CalsPerPound,H934/CalsPerPound/2.2),"")</f>
        <v/>
      </c>
      <c r="J934" s="12" t="str">
        <f>IFERROR(WeightToLoseGain-I934,"")</f>
        <v/>
      </c>
      <c r="K934" s="11" t="str">
        <f>IFERROR(IF(B933&lt;&gt;"",J934/(WeightToLoseGain),""),"")</f>
        <v/>
      </c>
      <c r="L934" s="16" t="str">
        <f>IFERROR(IF($D934&lt;&gt;"",L933-(G933/CalsPerPound),""),"")</f>
        <v/>
      </c>
    </row>
    <row r="935" spans="2:12" ht="30" hidden="1" customHeight="1" x14ac:dyDescent="0.35">
      <c r="B935" s="18">
        <f>IFERROR(IF(I934&gt;0,B934+1,""),"")</f>
        <v>45653</v>
      </c>
      <c r="C935" s="17" t="str">
        <f>IFERROR(IF(D935&lt;&gt;"",IF(MOD(D935,7)=1,(D934/7)+1,""),""),"")</f>
        <v/>
      </c>
      <c r="D935" s="17" t="str">
        <f>IFERROR(IF(I934&gt;0,D934+1,""),"")</f>
        <v/>
      </c>
      <c r="E935" s="15" t="str">
        <f>IFERROR(IF(I934&gt;0,#REF!*ActivityFactor+IF(WeightGoal="Maintain",0,IF(WeightGoal="Decrease",-500,IF(WeightGoal="Increase",500))),""),"")</f>
        <v/>
      </c>
      <c r="F935" s="15" t="str">
        <f>IFERROR(#REF!*(ActivityFactor),"")</f>
        <v/>
      </c>
      <c r="G935" s="14" t="str">
        <f>IFERROR(IF(WeightGoal="Increase",E935-F935,F935-E935),"")</f>
        <v/>
      </c>
      <c r="H935" s="14" t="str">
        <f>IFERROR(H934-G935,"")</f>
        <v/>
      </c>
      <c r="I935" s="13" t="str">
        <f>IFERROR(IF(Standard,H935/CalsPerPound,H935/CalsPerPound/2.2),"")</f>
        <v/>
      </c>
      <c r="J935" s="12" t="str">
        <f>IFERROR(WeightToLoseGain-I935,"")</f>
        <v/>
      </c>
      <c r="K935" s="11" t="str">
        <f>IFERROR(IF(B934&lt;&gt;"",J935/(WeightToLoseGain),""),"")</f>
        <v/>
      </c>
      <c r="L935" s="16" t="str">
        <f>IFERROR(IF($D935&lt;&gt;"",L934-(G934/CalsPerPound),""),"")</f>
        <v/>
      </c>
    </row>
    <row r="936" spans="2:12" ht="30" hidden="1" customHeight="1" x14ac:dyDescent="0.35">
      <c r="B936" s="18">
        <f>IFERROR(IF(I935&gt;0,B935+1,""),"")</f>
        <v>45654</v>
      </c>
      <c r="C936" s="17" t="str">
        <f>IFERROR(IF(D936&lt;&gt;"",IF(MOD(D936,7)=1,(D935/7)+1,""),""),"")</f>
        <v/>
      </c>
      <c r="D936" s="17" t="str">
        <f>IFERROR(IF(I935&gt;0,D935+1,""),"")</f>
        <v/>
      </c>
      <c r="E936" s="15" t="str">
        <f>IFERROR(IF(I935&gt;0,#REF!*ActivityFactor+IF(WeightGoal="Maintain",0,IF(WeightGoal="Decrease",-500,IF(WeightGoal="Increase",500))),""),"")</f>
        <v/>
      </c>
      <c r="F936" s="15" t="str">
        <f>IFERROR(#REF!*(ActivityFactor),"")</f>
        <v/>
      </c>
      <c r="G936" s="14" t="str">
        <f>IFERROR(IF(WeightGoal="Increase",E936-F936,F936-E936),"")</f>
        <v/>
      </c>
      <c r="H936" s="14" t="str">
        <f>IFERROR(H935-G936,"")</f>
        <v/>
      </c>
      <c r="I936" s="13" t="str">
        <f>IFERROR(IF(Standard,H936/CalsPerPound,H936/CalsPerPound/2.2),"")</f>
        <v/>
      </c>
      <c r="J936" s="12" t="str">
        <f>IFERROR(WeightToLoseGain-I936,"")</f>
        <v/>
      </c>
      <c r="K936" s="11" t="str">
        <f>IFERROR(IF(B935&lt;&gt;"",J936/(WeightToLoseGain),""),"")</f>
        <v/>
      </c>
      <c r="L936" s="16" t="str">
        <f>IFERROR(IF($D936&lt;&gt;"",L935-(G935/CalsPerPound),""),"")</f>
        <v/>
      </c>
    </row>
    <row r="937" spans="2:12" ht="30" hidden="1" customHeight="1" x14ac:dyDescent="0.35">
      <c r="B937" s="18">
        <f>IFERROR(IF(I936&gt;0,B936+1,""),"")</f>
        <v>45655</v>
      </c>
      <c r="C937" s="17" t="str">
        <f>IFERROR(IF(D937&lt;&gt;"",IF(MOD(D937,7)=1,(D936/7)+1,""),""),"")</f>
        <v/>
      </c>
      <c r="D937" s="17" t="str">
        <f>IFERROR(IF(I936&gt;0,D936+1,""),"")</f>
        <v/>
      </c>
      <c r="E937" s="15" t="str">
        <f>IFERROR(IF(I936&gt;0,#REF!*ActivityFactor+IF(WeightGoal="Maintain",0,IF(WeightGoal="Decrease",-500,IF(WeightGoal="Increase",500))),""),"")</f>
        <v/>
      </c>
      <c r="F937" s="15" t="str">
        <f>IFERROR(#REF!*(ActivityFactor),"")</f>
        <v/>
      </c>
      <c r="G937" s="14" t="str">
        <f>IFERROR(IF(WeightGoal="Increase",E937-F937,F937-E937),"")</f>
        <v/>
      </c>
      <c r="H937" s="14" t="str">
        <f>IFERROR(H936-G937,"")</f>
        <v/>
      </c>
      <c r="I937" s="13" t="str">
        <f>IFERROR(IF(Standard,H937/CalsPerPound,H937/CalsPerPound/2.2),"")</f>
        <v/>
      </c>
      <c r="J937" s="12" t="str">
        <f>IFERROR(WeightToLoseGain-I937,"")</f>
        <v/>
      </c>
      <c r="K937" s="11" t="str">
        <f>IFERROR(IF(B936&lt;&gt;"",J937/(WeightToLoseGain),""),"")</f>
        <v/>
      </c>
      <c r="L937" s="16" t="str">
        <f>IFERROR(IF($D937&lt;&gt;"",L936-(G936/CalsPerPound),""),"")</f>
        <v/>
      </c>
    </row>
    <row r="938" spans="2:12" ht="30" hidden="1" customHeight="1" x14ac:dyDescent="0.35">
      <c r="B938" s="18">
        <f>IFERROR(IF(I937&gt;0,B937+1,""),"")</f>
        <v>45656</v>
      </c>
      <c r="C938" s="17" t="str">
        <f>IFERROR(IF(D938&lt;&gt;"",IF(MOD(D938,7)=1,(D937/7)+1,""),""),"")</f>
        <v/>
      </c>
      <c r="D938" s="17" t="str">
        <f>IFERROR(IF(I937&gt;0,D937+1,""),"")</f>
        <v/>
      </c>
      <c r="E938" s="15" t="str">
        <f>IFERROR(IF(I937&gt;0,#REF!*ActivityFactor+IF(WeightGoal="Maintain",0,IF(WeightGoal="Decrease",-500,IF(WeightGoal="Increase",500))),""),"")</f>
        <v/>
      </c>
      <c r="F938" s="15" t="str">
        <f>IFERROR(#REF!*(ActivityFactor),"")</f>
        <v/>
      </c>
      <c r="G938" s="14" t="str">
        <f>IFERROR(IF(WeightGoal="Increase",E938-F938,F938-E938),"")</f>
        <v/>
      </c>
      <c r="H938" s="14" t="str">
        <f>IFERROR(H937-G938,"")</f>
        <v/>
      </c>
      <c r="I938" s="13" t="str">
        <f>IFERROR(IF(Standard,H938/CalsPerPound,H938/CalsPerPound/2.2),"")</f>
        <v/>
      </c>
      <c r="J938" s="12" t="str">
        <f>IFERROR(WeightToLoseGain-I938,"")</f>
        <v/>
      </c>
      <c r="K938" s="11" t="str">
        <f>IFERROR(IF(B937&lt;&gt;"",J938/(WeightToLoseGain),""),"")</f>
        <v/>
      </c>
      <c r="L938" s="16" t="str">
        <f>IFERROR(IF($D938&lt;&gt;"",L937-(G937/CalsPerPound),""),"")</f>
        <v/>
      </c>
    </row>
    <row r="939" spans="2:12" ht="30" hidden="1" customHeight="1" x14ac:dyDescent="0.35">
      <c r="B939" s="18">
        <f>IFERROR(IF(I938&gt;0,B938+1,""),"")</f>
        <v>45657</v>
      </c>
      <c r="C939" s="17" t="str">
        <f>IFERROR(IF(D939&lt;&gt;"",IF(MOD(D939,7)=1,(D938/7)+1,""),""),"")</f>
        <v/>
      </c>
      <c r="D939" s="17" t="str">
        <f>IFERROR(IF(I938&gt;0,D938+1,""),"")</f>
        <v/>
      </c>
      <c r="E939" s="15" t="str">
        <f>IFERROR(IF(I938&gt;0,#REF!*ActivityFactor+IF(WeightGoal="Maintain",0,IF(WeightGoal="Decrease",-500,IF(WeightGoal="Increase",500))),""),"")</f>
        <v/>
      </c>
      <c r="F939" s="15" t="str">
        <f>IFERROR(#REF!*(ActivityFactor),"")</f>
        <v/>
      </c>
      <c r="G939" s="14" t="str">
        <f>IFERROR(IF(WeightGoal="Increase",E939-F939,F939-E939),"")</f>
        <v/>
      </c>
      <c r="H939" s="14" t="str">
        <f>IFERROR(H938-G939,"")</f>
        <v/>
      </c>
      <c r="I939" s="13" t="str">
        <f>IFERROR(IF(Standard,H939/CalsPerPound,H939/CalsPerPound/2.2),"")</f>
        <v/>
      </c>
      <c r="J939" s="12" t="str">
        <f>IFERROR(WeightToLoseGain-I939,"")</f>
        <v/>
      </c>
      <c r="K939" s="11" t="str">
        <f>IFERROR(IF(B938&lt;&gt;"",J939/(WeightToLoseGain),""),"")</f>
        <v/>
      </c>
      <c r="L939" s="16" t="str">
        <f>IFERROR(IF($D939&lt;&gt;"",L938-(G938/CalsPerPound),""),"")</f>
        <v/>
      </c>
    </row>
    <row r="940" spans="2:12" ht="30" hidden="1" customHeight="1" x14ac:dyDescent="0.35">
      <c r="B940" s="18">
        <f>IFERROR(IF(I939&gt;0,B939+1,""),"")</f>
        <v>45658</v>
      </c>
      <c r="C940" s="17" t="str">
        <f>IFERROR(IF(D940&lt;&gt;"",IF(MOD(D940,7)=1,(D939/7)+1,""),""),"")</f>
        <v/>
      </c>
      <c r="D940" s="17" t="str">
        <f>IFERROR(IF(I939&gt;0,D939+1,""),"")</f>
        <v/>
      </c>
      <c r="E940" s="15" t="str">
        <f>IFERROR(IF(I939&gt;0,#REF!*ActivityFactor+IF(WeightGoal="Maintain",0,IF(WeightGoal="Decrease",-500,IF(WeightGoal="Increase",500))),""),"")</f>
        <v/>
      </c>
      <c r="F940" s="15" t="str">
        <f>IFERROR(#REF!*(ActivityFactor),"")</f>
        <v/>
      </c>
      <c r="G940" s="14" t="str">
        <f>IFERROR(IF(WeightGoal="Increase",E940-F940,F940-E940),"")</f>
        <v/>
      </c>
      <c r="H940" s="14" t="str">
        <f>IFERROR(H939-G940,"")</f>
        <v/>
      </c>
      <c r="I940" s="13" t="str">
        <f>IFERROR(IF(Standard,H940/CalsPerPound,H940/CalsPerPound/2.2),"")</f>
        <v/>
      </c>
      <c r="J940" s="12" t="str">
        <f>IFERROR(WeightToLoseGain-I940,"")</f>
        <v/>
      </c>
      <c r="K940" s="11" t="str">
        <f>IFERROR(IF(B939&lt;&gt;"",J940/(WeightToLoseGain),""),"")</f>
        <v/>
      </c>
      <c r="L940" s="16" t="str">
        <f>IFERROR(IF($D940&lt;&gt;"",L939-(G939/CalsPerPound),""),"")</f>
        <v/>
      </c>
    </row>
    <row r="941" spans="2:12" ht="30" hidden="1" customHeight="1" x14ac:dyDescent="0.35">
      <c r="B941" s="18">
        <f>IFERROR(IF(I940&gt;0,B940+1,""),"")</f>
        <v>45659</v>
      </c>
      <c r="C941" s="17" t="str">
        <f>IFERROR(IF(D941&lt;&gt;"",IF(MOD(D941,7)=1,(D940/7)+1,""),""),"")</f>
        <v/>
      </c>
      <c r="D941" s="17" t="str">
        <f>IFERROR(IF(I940&gt;0,D940+1,""),"")</f>
        <v/>
      </c>
      <c r="E941" s="15" t="str">
        <f>IFERROR(IF(I940&gt;0,#REF!*ActivityFactor+IF(WeightGoal="Maintain",0,IF(WeightGoal="Decrease",-500,IF(WeightGoal="Increase",500))),""),"")</f>
        <v/>
      </c>
      <c r="F941" s="15" t="str">
        <f>IFERROR(#REF!*(ActivityFactor),"")</f>
        <v/>
      </c>
      <c r="G941" s="14" t="str">
        <f>IFERROR(IF(WeightGoal="Increase",E941-F941,F941-E941),"")</f>
        <v/>
      </c>
      <c r="H941" s="14" t="str">
        <f>IFERROR(H940-G941,"")</f>
        <v/>
      </c>
      <c r="I941" s="13" t="str">
        <f>IFERROR(IF(Standard,H941/CalsPerPound,H941/CalsPerPound/2.2),"")</f>
        <v/>
      </c>
      <c r="J941" s="12" t="str">
        <f>IFERROR(WeightToLoseGain-I941,"")</f>
        <v/>
      </c>
      <c r="K941" s="11" t="str">
        <f>IFERROR(IF(B940&lt;&gt;"",J941/(WeightToLoseGain),""),"")</f>
        <v/>
      </c>
      <c r="L941" s="16" t="str">
        <f>IFERROR(IF($D941&lt;&gt;"",L940-(G940/CalsPerPound),""),"")</f>
        <v/>
      </c>
    </row>
    <row r="942" spans="2:12" ht="30" hidden="1" customHeight="1" x14ac:dyDescent="0.35">
      <c r="B942" s="18">
        <f>IFERROR(IF(I941&gt;0,B941+1,""),"")</f>
        <v>45660</v>
      </c>
      <c r="C942" s="17" t="str">
        <f>IFERROR(IF(D942&lt;&gt;"",IF(MOD(D942,7)=1,(D941/7)+1,""),""),"")</f>
        <v/>
      </c>
      <c r="D942" s="17" t="str">
        <f>IFERROR(IF(I941&gt;0,D941+1,""),"")</f>
        <v/>
      </c>
      <c r="E942" s="15" t="str">
        <f>IFERROR(IF(I941&gt;0,#REF!*ActivityFactor+IF(WeightGoal="Maintain",0,IF(WeightGoal="Decrease",-500,IF(WeightGoal="Increase",500))),""),"")</f>
        <v/>
      </c>
      <c r="F942" s="15" t="str">
        <f>IFERROR(#REF!*(ActivityFactor),"")</f>
        <v/>
      </c>
      <c r="G942" s="14" t="str">
        <f>IFERROR(IF(WeightGoal="Increase",E942-F942,F942-E942),"")</f>
        <v/>
      </c>
      <c r="H942" s="14" t="str">
        <f>IFERROR(H941-G942,"")</f>
        <v/>
      </c>
      <c r="I942" s="13" t="str">
        <f>IFERROR(IF(Standard,H942/CalsPerPound,H942/CalsPerPound/2.2),"")</f>
        <v/>
      </c>
      <c r="J942" s="12" t="str">
        <f>IFERROR(WeightToLoseGain-I942,"")</f>
        <v/>
      </c>
      <c r="K942" s="11" t="str">
        <f>IFERROR(IF(B941&lt;&gt;"",J942/(WeightToLoseGain),""),"")</f>
        <v/>
      </c>
      <c r="L942" s="16" t="str">
        <f>IFERROR(IF($D942&lt;&gt;"",L941-(G941/CalsPerPound),""),"")</f>
        <v/>
      </c>
    </row>
    <row r="943" spans="2:12" ht="30" hidden="1" customHeight="1" x14ac:dyDescent="0.35">
      <c r="B943" s="18">
        <f>IFERROR(IF(I942&gt;0,B942+1,""),"")</f>
        <v>45661</v>
      </c>
      <c r="C943" s="17" t="str">
        <f>IFERROR(IF(D943&lt;&gt;"",IF(MOD(D943,7)=1,(D942/7)+1,""),""),"")</f>
        <v/>
      </c>
      <c r="D943" s="17" t="str">
        <f>IFERROR(IF(I942&gt;0,D942+1,""),"")</f>
        <v/>
      </c>
      <c r="E943" s="15" t="str">
        <f>IFERROR(IF(I942&gt;0,#REF!*ActivityFactor+IF(WeightGoal="Maintain",0,IF(WeightGoal="Decrease",-500,IF(WeightGoal="Increase",500))),""),"")</f>
        <v/>
      </c>
      <c r="F943" s="15" t="str">
        <f>IFERROR(#REF!*(ActivityFactor),"")</f>
        <v/>
      </c>
      <c r="G943" s="14" t="str">
        <f>IFERROR(IF(WeightGoal="Increase",E943-F943,F943-E943),"")</f>
        <v/>
      </c>
      <c r="H943" s="14" t="str">
        <f>IFERROR(H942-G943,"")</f>
        <v/>
      </c>
      <c r="I943" s="13" t="str">
        <f>IFERROR(IF(Standard,H943/CalsPerPound,H943/CalsPerPound/2.2),"")</f>
        <v/>
      </c>
      <c r="J943" s="12" t="str">
        <f>IFERROR(WeightToLoseGain-I943,"")</f>
        <v/>
      </c>
      <c r="K943" s="11" t="str">
        <f>IFERROR(IF(B942&lt;&gt;"",J943/(WeightToLoseGain),""),"")</f>
        <v/>
      </c>
      <c r="L943" s="16" t="str">
        <f>IFERROR(IF($D943&lt;&gt;"",L942-(G942/CalsPerPound),""),"")</f>
        <v/>
      </c>
    </row>
    <row r="944" spans="2:12" ht="30" hidden="1" customHeight="1" x14ac:dyDescent="0.35">
      <c r="B944" s="18">
        <f>IFERROR(IF(I943&gt;0,B943+1,""),"")</f>
        <v>45662</v>
      </c>
      <c r="C944" s="17" t="str">
        <f>IFERROR(IF(D944&lt;&gt;"",IF(MOD(D944,7)=1,(D943/7)+1,""),""),"")</f>
        <v/>
      </c>
      <c r="D944" s="17" t="str">
        <f>IFERROR(IF(I943&gt;0,D943+1,""),"")</f>
        <v/>
      </c>
      <c r="E944" s="15" t="str">
        <f>IFERROR(IF(I943&gt;0,#REF!*ActivityFactor+IF(WeightGoal="Maintain",0,IF(WeightGoal="Decrease",-500,IF(WeightGoal="Increase",500))),""),"")</f>
        <v/>
      </c>
      <c r="F944" s="15" t="str">
        <f>IFERROR(#REF!*(ActivityFactor),"")</f>
        <v/>
      </c>
      <c r="G944" s="14" t="str">
        <f>IFERROR(IF(WeightGoal="Increase",E944-F944,F944-E944),"")</f>
        <v/>
      </c>
      <c r="H944" s="14" t="str">
        <f>IFERROR(H943-G944,"")</f>
        <v/>
      </c>
      <c r="I944" s="13" t="str">
        <f>IFERROR(IF(Standard,H944/CalsPerPound,H944/CalsPerPound/2.2),"")</f>
        <v/>
      </c>
      <c r="J944" s="12" t="str">
        <f>IFERROR(WeightToLoseGain-I944,"")</f>
        <v/>
      </c>
      <c r="K944" s="11" t="str">
        <f>IFERROR(IF(B943&lt;&gt;"",J944/(WeightToLoseGain),""),"")</f>
        <v/>
      </c>
      <c r="L944" s="16" t="str">
        <f>IFERROR(IF($D944&lt;&gt;"",L943-(G943/CalsPerPound),""),"")</f>
        <v/>
      </c>
    </row>
    <row r="945" spans="2:12" ht="30" hidden="1" customHeight="1" x14ac:dyDescent="0.35">
      <c r="B945" s="18">
        <f>IFERROR(IF(I944&gt;0,B944+1,""),"")</f>
        <v>45663</v>
      </c>
      <c r="C945" s="17" t="str">
        <f>IFERROR(IF(D945&lt;&gt;"",IF(MOD(D945,7)=1,(D944/7)+1,""),""),"")</f>
        <v/>
      </c>
      <c r="D945" s="17" t="str">
        <f>IFERROR(IF(I944&gt;0,D944+1,""),"")</f>
        <v/>
      </c>
      <c r="E945" s="15" t="str">
        <f>IFERROR(IF(I944&gt;0,#REF!*ActivityFactor+IF(WeightGoal="Maintain",0,IF(WeightGoal="Decrease",-500,IF(WeightGoal="Increase",500))),""),"")</f>
        <v/>
      </c>
      <c r="F945" s="15" t="str">
        <f>IFERROR(#REF!*(ActivityFactor),"")</f>
        <v/>
      </c>
      <c r="G945" s="14" t="str">
        <f>IFERROR(IF(WeightGoal="Increase",E945-F945,F945-E945),"")</f>
        <v/>
      </c>
      <c r="H945" s="14" t="str">
        <f>IFERROR(H944-G945,"")</f>
        <v/>
      </c>
      <c r="I945" s="13" t="str">
        <f>IFERROR(IF(Standard,H945/CalsPerPound,H945/CalsPerPound/2.2),"")</f>
        <v/>
      </c>
      <c r="J945" s="12" t="str">
        <f>IFERROR(WeightToLoseGain-I945,"")</f>
        <v/>
      </c>
      <c r="K945" s="11" t="str">
        <f>IFERROR(IF(B944&lt;&gt;"",J945/(WeightToLoseGain),""),"")</f>
        <v/>
      </c>
      <c r="L945" s="16" t="str">
        <f>IFERROR(IF($D945&lt;&gt;"",L944-(G944/CalsPerPound),""),"")</f>
        <v/>
      </c>
    </row>
    <row r="946" spans="2:12" ht="30" hidden="1" customHeight="1" x14ac:dyDescent="0.35">
      <c r="B946" s="18">
        <f>IFERROR(IF(I945&gt;0,B945+1,""),"")</f>
        <v>45664</v>
      </c>
      <c r="C946" s="17" t="str">
        <f>IFERROR(IF(D946&lt;&gt;"",IF(MOD(D946,7)=1,(D945/7)+1,""),""),"")</f>
        <v/>
      </c>
      <c r="D946" s="17" t="str">
        <f>IFERROR(IF(I945&gt;0,D945+1,""),"")</f>
        <v/>
      </c>
      <c r="E946" s="15" t="str">
        <f>IFERROR(IF(I945&gt;0,#REF!*ActivityFactor+IF(WeightGoal="Maintain",0,IF(WeightGoal="Decrease",-500,IF(WeightGoal="Increase",500))),""),"")</f>
        <v/>
      </c>
      <c r="F946" s="15" t="str">
        <f>IFERROR(#REF!*(ActivityFactor),"")</f>
        <v/>
      </c>
      <c r="G946" s="14" t="str">
        <f>IFERROR(IF(WeightGoal="Increase",E946-F946,F946-E946),"")</f>
        <v/>
      </c>
      <c r="H946" s="14" t="str">
        <f>IFERROR(H945-G946,"")</f>
        <v/>
      </c>
      <c r="I946" s="13" t="str">
        <f>IFERROR(IF(Standard,H946/CalsPerPound,H946/CalsPerPound/2.2),"")</f>
        <v/>
      </c>
      <c r="J946" s="12" t="str">
        <f>IFERROR(WeightToLoseGain-I946,"")</f>
        <v/>
      </c>
      <c r="K946" s="11" t="str">
        <f>IFERROR(IF(B945&lt;&gt;"",J946/(WeightToLoseGain),""),"")</f>
        <v/>
      </c>
      <c r="L946" s="16" t="str">
        <f>IFERROR(IF($D946&lt;&gt;"",L945-(G945/CalsPerPound),""),"")</f>
        <v/>
      </c>
    </row>
    <row r="947" spans="2:12" ht="30" hidden="1" customHeight="1" x14ac:dyDescent="0.35">
      <c r="B947" s="18">
        <f>IFERROR(IF(I946&gt;0,B946+1,""),"")</f>
        <v>45665</v>
      </c>
      <c r="C947" s="17" t="str">
        <f>IFERROR(IF(D947&lt;&gt;"",IF(MOD(D947,7)=1,(D946/7)+1,""),""),"")</f>
        <v/>
      </c>
      <c r="D947" s="17" t="str">
        <f>IFERROR(IF(I946&gt;0,D946+1,""),"")</f>
        <v/>
      </c>
      <c r="E947" s="15" t="str">
        <f>IFERROR(IF(I946&gt;0,#REF!*ActivityFactor+IF(WeightGoal="Maintain",0,IF(WeightGoal="Decrease",-500,IF(WeightGoal="Increase",500))),""),"")</f>
        <v/>
      </c>
      <c r="F947" s="15" t="str">
        <f>IFERROR(#REF!*(ActivityFactor),"")</f>
        <v/>
      </c>
      <c r="G947" s="14" t="str">
        <f>IFERROR(IF(WeightGoal="Increase",E947-F947,F947-E947),"")</f>
        <v/>
      </c>
      <c r="H947" s="14" t="str">
        <f>IFERROR(H946-G947,"")</f>
        <v/>
      </c>
      <c r="I947" s="13" t="str">
        <f>IFERROR(IF(Standard,H947/CalsPerPound,H947/CalsPerPound/2.2),"")</f>
        <v/>
      </c>
      <c r="J947" s="12" t="str">
        <f>IFERROR(WeightToLoseGain-I947,"")</f>
        <v/>
      </c>
      <c r="K947" s="11" t="str">
        <f>IFERROR(IF(B946&lt;&gt;"",J947/(WeightToLoseGain),""),"")</f>
        <v/>
      </c>
      <c r="L947" s="16" t="str">
        <f>IFERROR(IF($D947&lt;&gt;"",L946-(G946/CalsPerPound),""),"")</f>
        <v/>
      </c>
    </row>
    <row r="948" spans="2:12" ht="30" hidden="1" customHeight="1" x14ac:dyDescent="0.35">
      <c r="B948" s="18">
        <f>IFERROR(IF(I947&gt;0,B947+1,""),"")</f>
        <v>45666</v>
      </c>
      <c r="C948" s="17" t="str">
        <f>IFERROR(IF(D948&lt;&gt;"",IF(MOD(D948,7)=1,(D947/7)+1,""),""),"")</f>
        <v/>
      </c>
      <c r="D948" s="17" t="str">
        <f>IFERROR(IF(I947&gt;0,D947+1,""),"")</f>
        <v/>
      </c>
      <c r="E948" s="15" t="str">
        <f>IFERROR(IF(I947&gt;0,#REF!*ActivityFactor+IF(WeightGoal="Maintain",0,IF(WeightGoal="Decrease",-500,IF(WeightGoal="Increase",500))),""),"")</f>
        <v/>
      </c>
      <c r="F948" s="15" t="str">
        <f>IFERROR(#REF!*(ActivityFactor),"")</f>
        <v/>
      </c>
      <c r="G948" s="14" t="str">
        <f>IFERROR(IF(WeightGoal="Increase",E948-F948,F948-E948),"")</f>
        <v/>
      </c>
      <c r="H948" s="14" t="str">
        <f>IFERROR(H947-G948,"")</f>
        <v/>
      </c>
      <c r="I948" s="13" t="str">
        <f>IFERROR(IF(Standard,H948/CalsPerPound,H948/CalsPerPound/2.2),"")</f>
        <v/>
      </c>
      <c r="J948" s="12" t="str">
        <f>IFERROR(WeightToLoseGain-I948,"")</f>
        <v/>
      </c>
      <c r="K948" s="11" t="str">
        <f>IFERROR(IF(B947&lt;&gt;"",J948/(WeightToLoseGain),""),"")</f>
        <v/>
      </c>
      <c r="L948" s="16" t="str">
        <f>IFERROR(IF($D948&lt;&gt;"",L947-(G947/CalsPerPound),""),"")</f>
        <v/>
      </c>
    </row>
    <row r="949" spans="2:12" ht="30" hidden="1" customHeight="1" x14ac:dyDescent="0.35">
      <c r="B949" s="18">
        <f>IFERROR(IF(I948&gt;0,B948+1,""),"")</f>
        <v>45667</v>
      </c>
      <c r="C949" s="17" t="str">
        <f>IFERROR(IF(D949&lt;&gt;"",IF(MOD(D949,7)=1,(D948/7)+1,""),""),"")</f>
        <v/>
      </c>
      <c r="D949" s="17" t="str">
        <f>IFERROR(IF(I948&gt;0,D948+1,""),"")</f>
        <v/>
      </c>
      <c r="E949" s="15" t="str">
        <f>IFERROR(IF(I948&gt;0,#REF!*ActivityFactor+IF(WeightGoal="Maintain",0,IF(WeightGoal="Decrease",-500,IF(WeightGoal="Increase",500))),""),"")</f>
        <v/>
      </c>
      <c r="F949" s="15" t="str">
        <f>IFERROR(#REF!*(ActivityFactor),"")</f>
        <v/>
      </c>
      <c r="G949" s="14" t="str">
        <f>IFERROR(IF(WeightGoal="Increase",E949-F949,F949-E949),"")</f>
        <v/>
      </c>
      <c r="H949" s="14" t="str">
        <f>IFERROR(H948-G949,"")</f>
        <v/>
      </c>
      <c r="I949" s="13" t="str">
        <f>IFERROR(IF(Standard,H949/CalsPerPound,H949/CalsPerPound/2.2),"")</f>
        <v/>
      </c>
      <c r="J949" s="12" t="str">
        <f>IFERROR(WeightToLoseGain-I949,"")</f>
        <v/>
      </c>
      <c r="K949" s="11" t="str">
        <f>IFERROR(IF(B948&lt;&gt;"",J949/(WeightToLoseGain),""),"")</f>
        <v/>
      </c>
      <c r="L949" s="16" t="str">
        <f>IFERROR(IF($D949&lt;&gt;"",L948-(G948/CalsPerPound),""),"")</f>
        <v/>
      </c>
    </row>
    <row r="950" spans="2:12" ht="30" hidden="1" customHeight="1" x14ac:dyDescent="0.35">
      <c r="B950" s="18">
        <f>IFERROR(IF(I949&gt;0,B949+1,""),"")</f>
        <v>45668</v>
      </c>
      <c r="C950" s="17" t="str">
        <f>IFERROR(IF(D950&lt;&gt;"",IF(MOD(D950,7)=1,(D949/7)+1,""),""),"")</f>
        <v/>
      </c>
      <c r="D950" s="17" t="str">
        <f>IFERROR(IF(I949&gt;0,D949+1,""),"")</f>
        <v/>
      </c>
      <c r="E950" s="15" t="str">
        <f>IFERROR(IF(I949&gt;0,#REF!*ActivityFactor+IF(WeightGoal="Maintain",0,IF(WeightGoal="Decrease",-500,IF(WeightGoal="Increase",500))),""),"")</f>
        <v/>
      </c>
      <c r="F950" s="15" t="str">
        <f>IFERROR(#REF!*(ActivityFactor),"")</f>
        <v/>
      </c>
      <c r="G950" s="14" t="str">
        <f>IFERROR(IF(WeightGoal="Increase",E950-F950,F950-E950),"")</f>
        <v/>
      </c>
      <c r="H950" s="14" t="str">
        <f>IFERROR(H949-G950,"")</f>
        <v/>
      </c>
      <c r="I950" s="13" t="str">
        <f>IFERROR(IF(Standard,H950/CalsPerPound,H950/CalsPerPound/2.2),"")</f>
        <v/>
      </c>
      <c r="J950" s="12" t="str">
        <f>IFERROR(WeightToLoseGain-I950,"")</f>
        <v/>
      </c>
      <c r="K950" s="11" t="str">
        <f>IFERROR(IF(B949&lt;&gt;"",J950/(WeightToLoseGain),""),"")</f>
        <v/>
      </c>
      <c r="L950" s="16" t="str">
        <f>IFERROR(IF($D950&lt;&gt;"",L949-(G949/CalsPerPound),""),"")</f>
        <v/>
      </c>
    </row>
    <row r="951" spans="2:12" ht="30" hidden="1" customHeight="1" x14ac:dyDescent="0.35">
      <c r="B951" s="18">
        <f>IFERROR(IF(I950&gt;0,B950+1,""),"")</f>
        <v>45669</v>
      </c>
      <c r="C951" s="17" t="str">
        <f>IFERROR(IF(D951&lt;&gt;"",IF(MOD(D951,7)=1,(D950/7)+1,""),""),"")</f>
        <v/>
      </c>
      <c r="D951" s="17" t="str">
        <f>IFERROR(IF(I950&gt;0,D950+1,""),"")</f>
        <v/>
      </c>
      <c r="E951" s="15" t="str">
        <f>IFERROR(IF(I950&gt;0,#REF!*ActivityFactor+IF(WeightGoal="Maintain",0,IF(WeightGoal="Decrease",-500,IF(WeightGoal="Increase",500))),""),"")</f>
        <v/>
      </c>
      <c r="F951" s="15" t="str">
        <f>IFERROR(#REF!*(ActivityFactor),"")</f>
        <v/>
      </c>
      <c r="G951" s="14" t="str">
        <f>IFERROR(IF(WeightGoal="Increase",E951-F951,F951-E951),"")</f>
        <v/>
      </c>
      <c r="H951" s="14" t="str">
        <f>IFERROR(H950-G951,"")</f>
        <v/>
      </c>
      <c r="I951" s="13" t="str">
        <f>IFERROR(IF(Standard,H951/CalsPerPound,H951/CalsPerPound/2.2),"")</f>
        <v/>
      </c>
      <c r="J951" s="12" t="str">
        <f>IFERROR(WeightToLoseGain-I951,"")</f>
        <v/>
      </c>
      <c r="K951" s="11" t="str">
        <f>IFERROR(IF(B950&lt;&gt;"",J951/(WeightToLoseGain),""),"")</f>
        <v/>
      </c>
      <c r="L951" s="16" t="str">
        <f>IFERROR(IF($D951&lt;&gt;"",L950-(G950/CalsPerPound),""),"")</f>
        <v/>
      </c>
    </row>
    <row r="952" spans="2:12" ht="30" hidden="1" customHeight="1" x14ac:dyDescent="0.35">
      <c r="B952" s="18">
        <f>IFERROR(IF(I951&gt;0,B951+1,""),"")</f>
        <v>45670</v>
      </c>
      <c r="C952" s="17" t="str">
        <f>IFERROR(IF(D952&lt;&gt;"",IF(MOD(D952,7)=1,(D951/7)+1,""),""),"")</f>
        <v/>
      </c>
      <c r="D952" s="17" t="str">
        <f>IFERROR(IF(I951&gt;0,D951+1,""),"")</f>
        <v/>
      </c>
      <c r="E952" s="15" t="str">
        <f>IFERROR(IF(I951&gt;0,#REF!*ActivityFactor+IF(WeightGoal="Maintain",0,IF(WeightGoal="Decrease",-500,IF(WeightGoal="Increase",500))),""),"")</f>
        <v/>
      </c>
      <c r="F952" s="15" t="str">
        <f>IFERROR(#REF!*(ActivityFactor),"")</f>
        <v/>
      </c>
      <c r="G952" s="14" t="str">
        <f>IFERROR(IF(WeightGoal="Increase",E952-F952,F952-E952),"")</f>
        <v/>
      </c>
      <c r="H952" s="14" t="str">
        <f>IFERROR(H951-G952,"")</f>
        <v/>
      </c>
      <c r="I952" s="13" t="str">
        <f>IFERROR(IF(Standard,H952/CalsPerPound,H952/CalsPerPound/2.2),"")</f>
        <v/>
      </c>
      <c r="J952" s="12" t="str">
        <f>IFERROR(WeightToLoseGain-I952,"")</f>
        <v/>
      </c>
      <c r="K952" s="11" t="str">
        <f>IFERROR(IF(B951&lt;&gt;"",J952/(WeightToLoseGain),""),"")</f>
        <v/>
      </c>
      <c r="L952" s="16" t="str">
        <f>IFERROR(IF($D952&lt;&gt;"",L951-(G951/CalsPerPound),""),"")</f>
        <v/>
      </c>
    </row>
    <row r="953" spans="2:12" ht="30" hidden="1" customHeight="1" x14ac:dyDescent="0.35">
      <c r="B953" s="18">
        <f>IFERROR(IF(I952&gt;0,B952+1,""),"")</f>
        <v>45671</v>
      </c>
      <c r="C953" s="17" t="str">
        <f>IFERROR(IF(D953&lt;&gt;"",IF(MOD(D953,7)=1,(D952/7)+1,""),""),"")</f>
        <v/>
      </c>
      <c r="D953" s="17" t="str">
        <f>IFERROR(IF(I952&gt;0,D952+1,""),"")</f>
        <v/>
      </c>
      <c r="E953" s="15" t="str">
        <f>IFERROR(IF(I952&gt;0,#REF!*ActivityFactor+IF(WeightGoal="Maintain",0,IF(WeightGoal="Decrease",-500,IF(WeightGoal="Increase",500))),""),"")</f>
        <v/>
      </c>
      <c r="F953" s="15" t="str">
        <f>IFERROR(#REF!*(ActivityFactor),"")</f>
        <v/>
      </c>
      <c r="G953" s="14" t="str">
        <f>IFERROR(IF(WeightGoal="Increase",E953-F953,F953-E953),"")</f>
        <v/>
      </c>
      <c r="H953" s="14" t="str">
        <f>IFERROR(H952-G953,"")</f>
        <v/>
      </c>
      <c r="I953" s="13" t="str">
        <f>IFERROR(IF(Standard,H953/CalsPerPound,H953/CalsPerPound/2.2),"")</f>
        <v/>
      </c>
      <c r="J953" s="12" t="str">
        <f>IFERROR(WeightToLoseGain-I953,"")</f>
        <v/>
      </c>
      <c r="K953" s="11" t="str">
        <f>IFERROR(IF(B952&lt;&gt;"",J953/(WeightToLoseGain),""),"")</f>
        <v/>
      </c>
      <c r="L953" s="16" t="str">
        <f>IFERROR(IF($D953&lt;&gt;"",L952-(G952/CalsPerPound),""),"")</f>
        <v/>
      </c>
    </row>
    <row r="954" spans="2:12" ht="30" hidden="1" customHeight="1" x14ac:dyDescent="0.35">
      <c r="B954" s="18">
        <f>IFERROR(IF(I953&gt;0,B953+1,""),"")</f>
        <v>45672</v>
      </c>
      <c r="C954" s="17" t="str">
        <f>IFERROR(IF(D954&lt;&gt;"",IF(MOD(D954,7)=1,(D953/7)+1,""),""),"")</f>
        <v/>
      </c>
      <c r="D954" s="17" t="str">
        <f>IFERROR(IF(I953&gt;0,D953+1,""),"")</f>
        <v/>
      </c>
      <c r="E954" s="15" t="str">
        <f>IFERROR(IF(I953&gt;0,#REF!*ActivityFactor+IF(WeightGoal="Maintain",0,IF(WeightGoal="Decrease",-500,IF(WeightGoal="Increase",500))),""),"")</f>
        <v/>
      </c>
      <c r="F954" s="15" t="str">
        <f>IFERROR(#REF!*(ActivityFactor),"")</f>
        <v/>
      </c>
      <c r="G954" s="14" t="str">
        <f>IFERROR(IF(WeightGoal="Increase",E954-F954,F954-E954),"")</f>
        <v/>
      </c>
      <c r="H954" s="14" t="str">
        <f>IFERROR(H953-G954,"")</f>
        <v/>
      </c>
      <c r="I954" s="13" t="str">
        <f>IFERROR(IF(Standard,H954/CalsPerPound,H954/CalsPerPound/2.2),"")</f>
        <v/>
      </c>
      <c r="J954" s="12" t="str">
        <f>IFERROR(WeightToLoseGain-I954,"")</f>
        <v/>
      </c>
      <c r="K954" s="11" t="str">
        <f>IFERROR(IF(B953&lt;&gt;"",J954/(WeightToLoseGain),""),"")</f>
        <v/>
      </c>
      <c r="L954" s="16" t="str">
        <f>IFERROR(IF($D954&lt;&gt;"",L953-(G953/CalsPerPound),""),"")</f>
        <v/>
      </c>
    </row>
    <row r="955" spans="2:12" ht="30" hidden="1" customHeight="1" x14ac:dyDescent="0.35">
      <c r="B955" s="18">
        <f>IFERROR(IF(I954&gt;0,B954+1,""),"")</f>
        <v>45673</v>
      </c>
      <c r="C955" s="17" t="str">
        <f>IFERROR(IF(D955&lt;&gt;"",IF(MOD(D955,7)=1,(D954/7)+1,""),""),"")</f>
        <v/>
      </c>
      <c r="D955" s="17" t="str">
        <f>IFERROR(IF(I954&gt;0,D954+1,""),"")</f>
        <v/>
      </c>
      <c r="E955" s="15" t="str">
        <f>IFERROR(IF(I954&gt;0,#REF!*ActivityFactor+IF(WeightGoal="Maintain",0,IF(WeightGoal="Decrease",-500,IF(WeightGoal="Increase",500))),""),"")</f>
        <v/>
      </c>
      <c r="F955" s="15" t="str">
        <f>IFERROR(#REF!*(ActivityFactor),"")</f>
        <v/>
      </c>
      <c r="G955" s="14" t="str">
        <f>IFERROR(IF(WeightGoal="Increase",E955-F955,F955-E955),"")</f>
        <v/>
      </c>
      <c r="H955" s="14" t="str">
        <f>IFERROR(H954-G955,"")</f>
        <v/>
      </c>
      <c r="I955" s="13" t="str">
        <f>IFERROR(IF(Standard,H955/CalsPerPound,H955/CalsPerPound/2.2),"")</f>
        <v/>
      </c>
      <c r="J955" s="12" t="str">
        <f>IFERROR(WeightToLoseGain-I955,"")</f>
        <v/>
      </c>
      <c r="K955" s="11" t="str">
        <f>IFERROR(IF(B954&lt;&gt;"",J955/(WeightToLoseGain),""),"")</f>
        <v/>
      </c>
      <c r="L955" s="16" t="str">
        <f>IFERROR(IF($D955&lt;&gt;"",L954-(G954/CalsPerPound),""),"")</f>
        <v/>
      </c>
    </row>
    <row r="956" spans="2:12" ht="30" hidden="1" customHeight="1" x14ac:dyDescent="0.35">
      <c r="B956" s="18">
        <f>IFERROR(IF(I955&gt;0,B955+1,""),"")</f>
        <v>45674</v>
      </c>
      <c r="C956" s="17" t="str">
        <f>IFERROR(IF(D956&lt;&gt;"",IF(MOD(D956,7)=1,(D955/7)+1,""),""),"")</f>
        <v/>
      </c>
      <c r="D956" s="17" t="str">
        <f>IFERROR(IF(I955&gt;0,D955+1,""),"")</f>
        <v/>
      </c>
      <c r="E956" s="15" t="str">
        <f>IFERROR(IF(I955&gt;0,#REF!*ActivityFactor+IF(WeightGoal="Maintain",0,IF(WeightGoal="Decrease",-500,IF(WeightGoal="Increase",500))),""),"")</f>
        <v/>
      </c>
      <c r="F956" s="15" t="str">
        <f>IFERROR(#REF!*(ActivityFactor),"")</f>
        <v/>
      </c>
      <c r="G956" s="14" t="str">
        <f>IFERROR(IF(WeightGoal="Increase",E956-F956,F956-E956),"")</f>
        <v/>
      </c>
      <c r="H956" s="14" t="str">
        <f>IFERROR(H955-G956,"")</f>
        <v/>
      </c>
      <c r="I956" s="13" t="str">
        <f>IFERROR(IF(Standard,H956/CalsPerPound,H956/CalsPerPound/2.2),"")</f>
        <v/>
      </c>
      <c r="J956" s="12" t="str">
        <f>IFERROR(WeightToLoseGain-I956,"")</f>
        <v/>
      </c>
      <c r="K956" s="11" t="str">
        <f>IFERROR(IF(B955&lt;&gt;"",J956/(WeightToLoseGain),""),"")</f>
        <v/>
      </c>
      <c r="L956" s="16" t="str">
        <f>IFERROR(IF($D956&lt;&gt;"",L955-(G955/CalsPerPound),""),"")</f>
        <v/>
      </c>
    </row>
    <row r="957" spans="2:12" ht="30" hidden="1" customHeight="1" x14ac:dyDescent="0.35">
      <c r="B957" s="18">
        <f>IFERROR(IF(I956&gt;0,B956+1,""),"")</f>
        <v>45675</v>
      </c>
      <c r="C957" s="17" t="str">
        <f>IFERROR(IF(D957&lt;&gt;"",IF(MOD(D957,7)=1,(D956/7)+1,""),""),"")</f>
        <v/>
      </c>
      <c r="D957" s="17" t="str">
        <f>IFERROR(IF(I956&gt;0,D956+1,""),"")</f>
        <v/>
      </c>
      <c r="E957" s="15" t="str">
        <f>IFERROR(IF(I956&gt;0,#REF!*ActivityFactor+IF(WeightGoal="Maintain",0,IF(WeightGoal="Decrease",-500,IF(WeightGoal="Increase",500))),""),"")</f>
        <v/>
      </c>
      <c r="F957" s="15" t="str">
        <f>IFERROR(#REF!*(ActivityFactor),"")</f>
        <v/>
      </c>
      <c r="G957" s="14" t="str">
        <f>IFERROR(IF(WeightGoal="Increase",E957-F957,F957-E957),"")</f>
        <v/>
      </c>
      <c r="H957" s="14" t="str">
        <f>IFERROR(H956-G957,"")</f>
        <v/>
      </c>
      <c r="I957" s="13" t="str">
        <f>IFERROR(IF(Standard,H957/CalsPerPound,H957/CalsPerPound/2.2),"")</f>
        <v/>
      </c>
      <c r="J957" s="12" t="str">
        <f>IFERROR(WeightToLoseGain-I957,"")</f>
        <v/>
      </c>
      <c r="K957" s="11" t="str">
        <f>IFERROR(IF(B956&lt;&gt;"",J957/(WeightToLoseGain),""),"")</f>
        <v/>
      </c>
      <c r="L957" s="16" t="str">
        <f>IFERROR(IF($D957&lt;&gt;"",L956-(G956/CalsPerPound),""),"")</f>
        <v/>
      </c>
    </row>
    <row r="958" spans="2:12" ht="30" hidden="1" customHeight="1" x14ac:dyDescent="0.35">
      <c r="B958" s="18">
        <f>IFERROR(IF(I957&gt;0,B957+1,""),"")</f>
        <v>45676</v>
      </c>
      <c r="C958" s="17" t="str">
        <f>IFERROR(IF(D958&lt;&gt;"",IF(MOD(D958,7)=1,(D957/7)+1,""),""),"")</f>
        <v/>
      </c>
      <c r="D958" s="17" t="str">
        <f>IFERROR(IF(I957&gt;0,D957+1,""),"")</f>
        <v/>
      </c>
      <c r="E958" s="15" t="str">
        <f>IFERROR(IF(I957&gt;0,#REF!*ActivityFactor+IF(WeightGoal="Maintain",0,IF(WeightGoal="Decrease",-500,IF(WeightGoal="Increase",500))),""),"")</f>
        <v/>
      </c>
      <c r="F958" s="15" t="str">
        <f>IFERROR(#REF!*(ActivityFactor),"")</f>
        <v/>
      </c>
      <c r="G958" s="14" t="str">
        <f>IFERROR(IF(WeightGoal="Increase",E958-F958,F958-E958),"")</f>
        <v/>
      </c>
      <c r="H958" s="14" t="str">
        <f>IFERROR(H957-G958,"")</f>
        <v/>
      </c>
      <c r="I958" s="13" t="str">
        <f>IFERROR(IF(Standard,H958/CalsPerPound,H958/CalsPerPound/2.2),"")</f>
        <v/>
      </c>
      <c r="J958" s="12" t="str">
        <f>IFERROR(WeightToLoseGain-I958,"")</f>
        <v/>
      </c>
      <c r="K958" s="11" t="str">
        <f>IFERROR(IF(B957&lt;&gt;"",J958/(WeightToLoseGain),""),"")</f>
        <v/>
      </c>
      <c r="L958" s="16" t="str">
        <f>IFERROR(IF($D958&lt;&gt;"",L957-(G957/CalsPerPound),""),"")</f>
        <v/>
      </c>
    </row>
    <row r="959" spans="2:12" ht="30" hidden="1" customHeight="1" x14ac:dyDescent="0.35">
      <c r="B959" s="18">
        <f>IFERROR(IF(I958&gt;0,B958+1,""),"")</f>
        <v>45677</v>
      </c>
      <c r="C959" s="17" t="str">
        <f>IFERROR(IF(D959&lt;&gt;"",IF(MOD(D959,7)=1,(D958/7)+1,""),""),"")</f>
        <v/>
      </c>
      <c r="D959" s="17" t="str">
        <f>IFERROR(IF(I958&gt;0,D958+1,""),"")</f>
        <v/>
      </c>
      <c r="E959" s="15" t="str">
        <f>IFERROR(IF(I958&gt;0,#REF!*ActivityFactor+IF(WeightGoal="Maintain",0,IF(WeightGoal="Decrease",-500,IF(WeightGoal="Increase",500))),""),"")</f>
        <v/>
      </c>
      <c r="F959" s="15" t="str">
        <f>IFERROR(#REF!*(ActivityFactor),"")</f>
        <v/>
      </c>
      <c r="G959" s="14" t="str">
        <f>IFERROR(IF(WeightGoal="Increase",E959-F959,F959-E959),"")</f>
        <v/>
      </c>
      <c r="H959" s="14" t="str">
        <f>IFERROR(H958-G959,"")</f>
        <v/>
      </c>
      <c r="I959" s="13" t="str">
        <f>IFERROR(IF(Standard,H959/CalsPerPound,H959/CalsPerPound/2.2),"")</f>
        <v/>
      </c>
      <c r="J959" s="12" t="str">
        <f>IFERROR(WeightToLoseGain-I959,"")</f>
        <v/>
      </c>
      <c r="K959" s="11" t="str">
        <f>IFERROR(IF(B958&lt;&gt;"",J959/(WeightToLoseGain),""),"")</f>
        <v/>
      </c>
      <c r="L959" s="16" t="str">
        <f>IFERROR(IF($D959&lt;&gt;"",L958-(G958/CalsPerPound),""),"")</f>
        <v/>
      </c>
    </row>
    <row r="960" spans="2:12" ht="30" hidden="1" customHeight="1" x14ac:dyDescent="0.35">
      <c r="B960" s="18">
        <f>IFERROR(IF(I959&gt;0,B959+1,""),"")</f>
        <v>45678</v>
      </c>
      <c r="C960" s="17" t="str">
        <f>IFERROR(IF(D960&lt;&gt;"",IF(MOD(D960,7)=1,(D959/7)+1,""),""),"")</f>
        <v/>
      </c>
      <c r="D960" s="17" t="str">
        <f>IFERROR(IF(I959&gt;0,D959+1,""),"")</f>
        <v/>
      </c>
      <c r="E960" s="15" t="str">
        <f>IFERROR(IF(I959&gt;0,#REF!*ActivityFactor+IF(WeightGoal="Maintain",0,IF(WeightGoal="Decrease",-500,IF(WeightGoal="Increase",500))),""),"")</f>
        <v/>
      </c>
      <c r="F960" s="15" t="str">
        <f>IFERROR(#REF!*(ActivityFactor),"")</f>
        <v/>
      </c>
      <c r="G960" s="14" t="str">
        <f>IFERROR(IF(WeightGoal="Increase",E960-F960,F960-E960),"")</f>
        <v/>
      </c>
      <c r="H960" s="14" t="str">
        <f>IFERROR(H959-G960,"")</f>
        <v/>
      </c>
      <c r="I960" s="13" t="str">
        <f>IFERROR(IF(Standard,H960/CalsPerPound,H960/CalsPerPound/2.2),"")</f>
        <v/>
      </c>
      <c r="J960" s="12" t="str">
        <f>IFERROR(WeightToLoseGain-I960,"")</f>
        <v/>
      </c>
      <c r="K960" s="11" t="str">
        <f>IFERROR(IF(B959&lt;&gt;"",J960/(WeightToLoseGain),""),"")</f>
        <v/>
      </c>
      <c r="L960" s="16" t="str">
        <f>IFERROR(IF($D960&lt;&gt;"",L959-(G959/CalsPerPound),""),"")</f>
        <v/>
      </c>
    </row>
    <row r="961" spans="2:12" ht="30" hidden="1" customHeight="1" x14ac:dyDescent="0.35">
      <c r="B961" s="18">
        <f>IFERROR(IF(I960&gt;0,B960+1,""),"")</f>
        <v>45679</v>
      </c>
      <c r="C961" s="17" t="str">
        <f>IFERROR(IF(D961&lt;&gt;"",IF(MOD(D961,7)=1,(D960/7)+1,""),""),"")</f>
        <v/>
      </c>
      <c r="D961" s="17" t="str">
        <f>IFERROR(IF(I960&gt;0,D960+1,""),"")</f>
        <v/>
      </c>
      <c r="E961" s="15" t="str">
        <f>IFERROR(IF(I960&gt;0,#REF!*ActivityFactor+IF(WeightGoal="Maintain",0,IF(WeightGoal="Decrease",-500,IF(WeightGoal="Increase",500))),""),"")</f>
        <v/>
      </c>
      <c r="F961" s="15" t="str">
        <f>IFERROR(#REF!*(ActivityFactor),"")</f>
        <v/>
      </c>
      <c r="G961" s="14" t="str">
        <f>IFERROR(IF(WeightGoal="Increase",E961-F961,F961-E961),"")</f>
        <v/>
      </c>
      <c r="H961" s="14" t="str">
        <f>IFERROR(H960-G961,"")</f>
        <v/>
      </c>
      <c r="I961" s="13" t="str">
        <f>IFERROR(IF(Standard,H961/CalsPerPound,H961/CalsPerPound/2.2),"")</f>
        <v/>
      </c>
      <c r="J961" s="12" t="str">
        <f>IFERROR(WeightToLoseGain-I961,"")</f>
        <v/>
      </c>
      <c r="K961" s="11" t="str">
        <f>IFERROR(IF(B960&lt;&gt;"",J961/(WeightToLoseGain),""),"")</f>
        <v/>
      </c>
      <c r="L961" s="16" t="str">
        <f>IFERROR(IF($D961&lt;&gt;"",L960-(G960/CalsPerPound),""),"")</f>
        <v/>
      </c>
    </row>
    <row r="962" spans="2:12" ht="30" hidden="1" customHeight="1" x14ac:dyDescent="0.35">
      <c r="B962" s="18">
        <f>IFERROR(IF(I961&gt;0,B961+1,""),"")</f>
        <v>45680</v>
      </c>
      <c r="C962" s="17" t="str">
        <f>IFERROR(IF(D962&lt;&gt;"",IF(MOD(D962,7)=1,(D961/7)+1,""),""),"")</f>
        <v/>
      </c>
      <c r="D962" s="17" t="str">
        <f>IFERROR(IF(I961&gt;0,D961+1,""),"")</f>
        <v/>
      </c>
      <c r="E962" s="15" t="str">
        <f>IFERROR(IF(I961&gt;0,#REF!*ActivityFactor+IF(WeightGoal="Maintain",0,IF(WeightGoal="Decrease",-500,IF(WeightGoal="Increase",500))),""),"")</f>
        <v/>
      </c>
      <c r="F962" s="15" t="str">
        <f>IFERROR(#REF!*(ActivityFactor),"")</f>
        <v/>
      </c>
      <c r="G962" s="14" t="str">
        <f>IFERROR(IF(WeightGoal="Increase",E962-F962,F962-E962),"")</f>
        <v/>
      </c>
      <c r="H962" s="14" t="str">
        <f>IFERROR(H961-G962,"")</f>
        <v/>
      </c>
      <c r="I962" s="13" t="str">
        <f>IFERROR(IF(Standard,H962/CalsPerPound,H962/CalsPerPound/2.2),"")</f>
        <v/>
      </c>
      <c r="J962" s="12" t="str">
        <f>IFERROR(WeightToLoseGain-I962,"")</f>
        <v/>
      </c>
      <c r="K962" s="11" t="str">
        <f>IFERROR(IF(B961&lt;&gt;"",J962/(WeightToLoseGain),""),"")</f>
        <v/>
      </c>
      <c r="L962" s="16" t="str">
        <f>IFERROR(IF($D962&lt;&gt;"",L961-(G961/CalsPerPound),""),"")</f>
        <v/>
      </c>
    </row>
    <row r="963" spans="2:12" ht="30" hidden="1" customHeight="1" x14ac:dyDescent="0.35">
      <c r="B963" s="18">
        <f>IFERROR(IF(I962&gt;0,B962+1,""),"")</f>
        <v>45681</v>
      </c>
      <c r="C963" s="17" t="str">
        <f>IFERROR(IF(D963&lt;&gt;"",IF(MOD(D963,7)=1,(D962/7)+1,""),""),"")</f>
        <v/>
      </c>
      <c r="D963" s="17" t="str">
        <f>IFERROR(IF(I962&gt;0,D962+1,""),"")</f>
        <v/>
      </c>
      <c r="E963" s="15" t="str">
        <f>IFERROR(IF(I962&gt;0,#REF!*ActivityFactor+IF(WeightGoal="Maintain",0,IF(WeightGoal="Decrease",-500,IF(WeightGoal="Increase",500))),""),"")</f>
        <v/>
      </c>
      <c r="F963" s="15" t="str">
        <f>IFERROR(#REF!*(ActivityFactor),"")</f>
        <v/>
      </c>
      <c r="G963" s="14" t="str">
        <f>IFERROR(IF(WeightGoal="Increase",E963-F963,F963-E963),"")</f>
        <v/>
      </c>
      <c r="H963" s="14" t="str">
        <f>IFERROR(H962-G963,"")</f>
        <v/>
      </c>
      <c r="I963" s="13" t="str">
        <f>IFERROR(IF(Standard,H963/CalsPerPound,H963/CalsPerPound/2.2),"")</f>
        <v/>
      </c>
      <c r="J963" s="12" t="str">
        <f>IFERROR(WeightToLoseGain-I963,"")</f>
        <v/>
      </c>
      <c r="K963" s="11" t="str">
        <f>IFERROR(IF(B962&lt;&gt;"",J963/(WeightToLoseGain),""),"")</f>
        <v/>
      </c>
      <c r="L963" s="16" t="str">
        <f>IFERROR(IF($D963&lt;&gt;"",L962-(G962/CalsPerPound),""),"")</f>
        <v/>
      </c>
    </row>
    <row r="964" spans="2:12" ht="30" hidden="1" customHeight="1" x14ac:dyDescent="0.35">
      <c r="B964" s="18">
        <f>IFERROR(IF(I963&gt;0,B963+1,""),"")</f>
        <v>45682</v>
      </c>
      <c r="C964" s="17" t="str">
        <f>IFERROR(IF(D964&lt;&gt;"",IF(MOD(D964,7)=1,(D963/7)+1,""),""),"")</f>
        <v/>
      </c>
      <c r="D964" s="17" t="str">
        <f>IFERROR(IF(I963&gt;0,D963+1,""),"")</f>
        <v/>
      </c>
      <c r="E964" s="15" t="str">
        <f>IFERROR(IF(I963&gt;0,#REF!*ActivityFactor+IF(WeightGoal="Maintain",0,IF(WeightGoal="Decrease",-500,IF(WeightGoal="Increase",500))),""),"")</f>
        <v/>
      </c>
      <c r="F964" s="15" t="str">
        <f>IFERROR(#REF!*(ActivityFactor),"")</f>
        <v/>
      </c>
      <c r="G964" s="14" t="str">
        <f>IFERROR(IF(WeightGoal="Increase",E964-F964,F964-E964),"")</f>
        <v/>
      </c>
      <c r="H964" s="14" t="str">
        <f>IFERROR(H963-G964,"")</f>
        <v/>
      </c>
      <c r="I964" s="13" t="str">
        <f>IFERROR(IF(Standard,H964/CalsPerPound,H964/CalsPerPound/2.2),"")</f>
        <v/>
      </c>
      <c r="J964" s="12" t="str">
        <f>IFERROR(WeightToLoseGain-I964,"")</f>
        <v/>
      </c>
      <c r="K964" s="11" t="str">
        <f>IFERROR(IF(B963&lt;&gt;"",J964/(WeightToLoseGain),""),"")</f>
        <v/>
      </c>
      <c r="L964" s="16" t="str">
        <f>IFERROR(IF($D964&lt;&gt;"",L963-(G963/CalsPerPound),""),"")</f>
        <v/>
      </c>
    </row>
    <row r="965" spans="2:12" ht="30" hidden="1" customHeight="1" x14ac:dyDescent="0.35">
      <c r="B965" s="18">
        <f>IFERROR(IF(I964&gt;0,B964+1,""),"")</f>
        <v>45683</v>
      </c>
      <c r="C965" s="17" t="str">
        <f>IFERROR(IF(D965&lt;&gt;"",IF(MOD(D965,7)=1,(D964/7)+1,""),""),"")</f>
        <v/>
      </c>
      <c r="D965" s="17" t="str">
        <f>IFERROR(IF(I964&gt;0,D964+1,""),"")</f>
        <v/>
      </c>
      <c r="E965" s="15" t="str">
        <f>IFERROR(IF(I964&gt;0,#REF!*ActivityFactor+IF(WeightGoal="Maintain",0,IF(WeightGoal="Decrease",-500,IF(WeightGoal="Increase",500))),""),"")</f>
        <v/>
      </c>
      <c r="F965" s="15" t="str">
        <f>IFERROR(#REF!*(ActivityFactor),"")</f>
        <v/>
      </c>
      <c r="G965" s="14" t="str">
        <f>IFERROR(IF(WeightGoal="Increase",E965-F965,F965-E965),"")</f>
        <v/>
      </c>
      <c r="H965" s="14" t="str">
        <f>IFERROR(H964-G965,"")</f>
        <v/>
      </c>
      <c r="I965" s="13" t="str">
        <f>IFERROR(IF(Standard,H965/CalsPerPound,H965/CalsPerPound/2.2),"")</f>
        <v/>
      </c>
      <c r="J965" s="12" t="str">
        <f>IFERROR(WeightToLoseGain-I965,"")</f>
        <v/>
      </c>
      <c r="K965" s="11" t="str">
        <f>IFERROR(IF(B964&lt;&gt;"",J965/(WeightToLoseGain),""),"")</f>
        <v/>
      </c>
      <c r="L965" s="16" t="str">
        <f>IFERROR(IF($D965&lt;&gt;"",L964-(G964/CalsPerPound),""),"")</f>
        <v/>
      </c>
    </row>
    <row r="966" spans="2:12" ht="30" hidden="1" customHeight="1" x14ac:dyDescent="0.35">
      <c r="B966" s="18">
        <f>IFERROR(IF(I965&gt;0,B965+1,""),"")</f>
        <v>45684</v>
      </c>
      <c r="C966" s="17" t="str">
        <f>IFERROR(IF(D966&lt;&gt;"",IF(MOD(D966,7)=1,(D965/7)+1,""),""),"")</f>
        <v/>
      </c>
      <c r="D966" s="17" t="str">
        <f>IFERROR(IF(I965&gt;0,D965+1,""),"")</f>
        <v/>
      </c>
      <c r="E966" s="15" t="str">
        <f>IFERROR(IF(I965&gt;0,#REF!*ActivityFactor+IF(WeightGoal="Maintain",0,IF(WeightGoal="Decrease",-500,IF(WeightGoal="Increase",500))),""),"")</f>
        <v/>
      </c>
      <c r="F966" s="15" t="str">
        <f>IFERROR(#REF!*(ActivityFactor),"")</f>
        <v/>
      </c>
      <c r="G966" s="14" t="str">
        <f>IFERROR(IF(WeightGoal="Increase",E966-F966,F966-E966),"")</f>
        <v/>
      </c>
      <c r="H966" s="14" t="str">
        <f>IFERROR(H965-G966,"")</f>
        <v/>
      </c>
      <c r="I966" s="13" t="str">
        <f>IFERROR(IF(Standard,H966/CalsPerPound,H966/CalsPerPound/2.2),"")</f>
        <v/>
      </c>
      <c r="J966" s="12" t="str">
        <f>IFERROR(WeightToLoseGain-I966,"")</f>
        <v/>
      </c>
      <c r="K966" s="11" t="str">
        <f>IFERROR(IF(B965&lt;&gt;"",J966/(WeightToLoseGain),""),"")</f>
        <v/>
      </c>
      <c r="L966" s="16" t="str">
        <f>IFERROR(IF($D966&lt;&gt;"",L965-(G965/CalsPerPound),""),"")</f>
        <v/>
      </c>
    </row>
    <row r="967" spans="2:12" ht="30" hidden="1" customHeight="1" x14ac:dyDescent="0.35">
      <c r="B967" s="18">
        <f>IFERROR(IF(I966&gt;0,B966+1,""),"")</f>
        <v>45685</v>
      </c>
      <c r="C967" s="17" t="str">
        <f>IFERROR(IF(D967&lt;&gt;"",IF(MOD(D967,7)=1,(D966/7)+1,""),""),"")</f>
        <v/>
      </c>
      <c r="D967" s="17" t="str">
        <f>IFERROR(IF(I966&gt;0,D966+1,""),"")</f>
        <v/>
      </c>
      <c r="E967" s="15" t="str">
        <f>IFERROR(IF(I966&gt;0,#REF!*ActivityFactor+IF(WeightGoal="Maintain",0,IF(WeightGoal="Decrease",-500,IF(WeightGoal="Increase",500))),""),"")</f>
        <v/>
      </c>
      <c r="F967" s="15" t="str">
        <f>IFERROR(#REF!*(ActivityFactor),"")</f>
        <v/>
      </c>
      <c r="G967" s="14" t="str">
        <f>IFERROR(IF(WeightGoal="Increase",E967-F967,F967-E967),"")</f>
        <v/>
      </c>
      <c r="H967" s="14" t="str">
        <f>IFERROR(H966-G967,"")</f>
        <v/>
      </c>
      <c r="I967" s="13" t="str">
        <f>IFERROR(IF(Standard,H967/CalsPerPound,H967/CalsPerPound/2.2),"")</f>
        <v/>
      </c>
      <c r="J967" s="12" t="str">
        <f>IFERROR(WeightToLoseGain-I967,"")</f>
        <v/>
      </c>
      <c r="K967" s="11" t="str">
        <f>IFERROR(IF(B966&lt;&gt;"",J967/(WeightToLoseGain),""),"")</f>
        <v/>
      </c>
      <c r="L967" s="16" t="str">
        <f>IFERROR(IF($D967&lt;&gt;"",L966-(G966/CalsPerPound),""),"")</f>
        <v/>
      </c>
    </row>
    <row r="968" spans="2:12" ht="30" hidden="1" customHeight="1" x14ac:dyDescent="0.35">
      <c r="B968" s="18">
        <f>IFERROR(IF(I967&gt;0,B967+1,""),"")</f>
        <v>45686</v>
      </c>
      <c r="C968" s="17" t="str">
        <f>IFERROR(IF(D968&lt;&gt;"",IF(MOD(D968,7)=1,(D967/7)+1,""),""),"")</f>
        <v/>
      </c>
      <c r="D968" s="17" t="str">
        <f>IFERROR(IF(I967&gt;0,D967+1,""),"")</f>
        <v/>
      </c>
      <c r="E968" s="15" t="str">
        <f>IFERROR(IF(I967&gt;0,#REF!*ActivityFactor+IF(WeightGoal="Maintain",0,IF(WeightGoal="Decrease",-500,IF(WeightGoal="Increase",500))),""),"")</f>
        <v/>
      </c>
      <c r="F968" s="15" t="str">
        <f>IFERROR(#REF!*(ActivityFactor),"")</f>
        <v/>
      </c>
      <c r="G968" s="14" t="str">
        <f>IFERROR(IF(WeightGoal="Increase",E968-F968,F968-E968),"")</f>
        <v/>
      </c>
      <c r="H968" s="14" t="str">
        <f>IFERROR(H967-G968,"")</f>
        <v/>
      </c>
      <c r="I968" s="13" t="str">
        <f>IFERROR(IF(Standard,H968/CalsPerPound,H968/CalsPerPound/2.2),"")</f>
        <v/>
      </c>
      <c r="J968" s="12" t="str">
        <f>IFERROR(WeightToLoseGain-I968,"")</f>
        <v/>
      </c>
      <c r="K968" s="11" t="str">
        <f>IFERROR(IF(B967&lt;&gt;"",J968/(WeightToLoseGain),""),"")</f>
        <v/>
      </c>
      <c r="L968" s="16" t="str">
        <f>IFERROR(IF($D968&lt;&gt;"",L967-(G967/CalsPerPound),""),"")</f>
        <v/>
      </c>
    </row>
    <row r="969" spans="2:12" ht="30" hidden="1" customHeight="1" x14ac:dyDescent="0.35">
      <c r="B969" s="18">
        <f>IFERROR(IF(I968&gt;0,B968+1,""),"")</f>
        <v>45687</v>
      </c>
      <c r="C969" s="17" t="str">
        <f>IFERROR(IF(D969&lt;&gt;"",IF(MOD(D969,7)=1,(D968/7)+1,""),""),"")</f>
        <v/>
      </c>
      <c r="D969" s="17" t="str">
        <f>IFERROR(IF(I968&gt;0,D968+1,""),"")</f>
        <v/>
      </c>
      <c r="E969" s="15" t="str">
        <f>IFERROR(IF(I968&gt;0,#REF!*ActivityFactor+IF(WeightGoal="Maintain",0,IF(WeightGoal="Decrease",-500,IF(WeightGoal="Increase",500))),""),"")</f>
        <v/>
      </c>
      <c r="F969" s="15" t="str">
        <f>IFERROR(#REF!*(ActivityFactor),"")</f>
        <v/>
      </c>
      <c r="G969" s="14" t="str">
        <f>IFERROR(IF(WeightGoal="Increase",E969-F969,F969-E969),"")</f>
        <v/>
      </c>
      <c r="H969" s="14" t="str">
        <f>IFERROR(H968-G969,"")</f>
        <v/>
      </c>
      <c r="I969" s="13" t="str">
        <f>IFERROR(IF(Standard,H969/CalsPerPound,H969/CalsPerPound/2.2),"")</f>
        <v/>
      </c>
      <c r="J969" s="12" t="str">
        <f>IFERROR(WeightToLoseGain-I969,"")</f>
        <v/>
      </c>
      <c r="K969" s="11" t="str">
        <f>IFERROR(IF(B968&lt;&gt;"",J969/(WeightToLoseGain),""),"")</f>
        <v/>
      </c>
      <c r="L969" s="16" t="str">
        <f>IFERROR(IF($D969&lt;&gt;"",L968-(G968/CalsPerPound),""),"")</f>
        <v/>
      </c>
    </row>
    <row r="970" spans="2:12" ht="30" hidden="1" customHeight="1" x14ac:dyDescent="0.35">
      <c r="B970" s="18">
        <f>IFERROR(IF(I969&gt;0,B969+1,""),"")</f>
        <v>45688</v>
      </c>
      <c r="C970" s="17" t="str">
        <f>IFERROR(IF(D970&lt;&gt;"",IF(MOD(D970,7)=1,(D969/7)+1,""),""),"")</f>
        <v/>
      </c>
      <c r="D970" s="17" t="str">
        <f>IFERROR(IF(I969&gt;0,D969+1,""),"")</f>
        <v/>
      </c>
      <c r="E970" s="15" t="str">
        <f>IFERROR(IF(I969&gt;0,#REF!*ActivityFactor+IF(WeightGoal="Maintain",0,IF(WeightGoal="Decrease",-500,IF(WeightGoal="Increase",500))),""),"")</f>
        <v/>
      </c>
      <c r="F970" s="15" t="str">
        <f>IFERROR(#REF!*(ActivityFactor),"")</f>
        <v/>
      </c>
      <c r="G970" s="14" t="str">
        <f>IFERROR(IF(WeightGoal="Increase",E970-F970,F970-E970),"")</f>
        <v/>
      </c>
      <c r="H970" s="14" t="str">
        <f>IFERROR(H969-G970,"")</f>
        <v/>
      </c>
      <c r="I970" s="13" t="str">
        <f>IFERROR(IF(Standard,H970/CalsPerPound,H970/CalsPerPound/2.2),"")</f>
        <v/>
      </c>
      <c r="J970" s="12" t="str">
        <f>IFERROR(WeightToLoseGain-I970,"")</f>
        <v/>
      </c>
      <c r="K970" s="11" t="str">
        <f>IFERROR(IF(B969&lt;&gt;"",J970/(WeightToLoseGain),""),"")</f>
        <v/>
      </c>
      <c r="L970" s="16" t="str">
        <f>IFERROR(IF($D970&lt;&gt;"",L969-(G969/CalsPerPound),""),"")</f>
        <v/>
      </c>
    </row>
    <row r="971" spans="2:12" ht="30" hidden="1" customHeight="1" x14ac:dyDescent="0.35">
      <c r="B971" s="18">
        <f>IFERROR(IF(I970&gt;0,B970+1,""),"")</f>
        <v>45689</v>
      </c>
      <c r="C971" s="17" t="str">
        <f>IFERROR(IF(D971&lt;&gt;"",IF(MOD(D971,7)=1,(D970/7)+1,""),""),"")</f>
        <v/>
      </c>
      <c r="D971" s="17" t="str">
        <f>IFERROR(IF(I970&gt;0,D970+1,""),"")</f>
        <v/>
      </c>
      <c r="E971" s="15" t="str">
        <f>IFERROR(IF(I970&gt;0,#REF!*ActivityFactor+IF(WeightGoal="Maintain",0,IF(WeightGoal="Decrease",-500,IF(WeightGoal="Increase",500))),""),"")</f>
        <v/>
      </c>
      <c r="F971" s="15" t="str">
        <f>IFERROR(#REF!*(ActivityFactor),"")</f>
        <v/>
      </c>
      <c r="G971" s="14" t="str">
        <f>IFERROR(IF(WeightGoal="Increase",E971-F971,F971-E971),"")</f>
        <v/>
      </c>
      <c r="H971" s="14" t="str">
        <f>IFERROR(H970-G971,"")</f>
        <v/>
      </c>
      <c r="I971" s="13" t="str">
        <f>IFERROR(IF(Standard,H971/CalsPerPound,H971/CalsPerPound/2.2),"")</f>
        <v/>
      </c>
      <c r="J971" s="12" t="str">
        <f>IFERROR(WeightToLoseGain-I971,"")</f>
        <v/>
      </c>
      <c r="K971" s="11" t="str">
        <f>IFERROR(IF(B970&lt;&gt;"",J971/(WeightToLoseGain),""),"")</f>
        <v/>
      </c>
      <c r="L971" s="16" t="str">
        <f>IFERROR(IF($D971&lt;&gt;"",L970-(G970/CalsPerPound),""),"")</f>
        <v/>
      </c>
    </row>
    <row r="972" spans="2:12" ht="30" hidden="1" customHeight="1" x14ac:dyDescent="0.35">
      <c r="B972" s="18">
        <f>IFERROR(IF(I971&gt;0,B971+1,""),"")</f>
        <v>45690</v>
      </c>
      <c r="C972" s="17" t="str">
        <f>IFERROR(IF(D972&lt;&gt;"",IF(MOD(D972,7)=1,(D971/7)+1,""),""),"")</f>
        <v/>
      </c>
      <c r="D972" s="17" t="str">
        <f>IFERROR(IF(I971&gt;0,D971+1,""),"")</f>
        <v/>
      </c>
      <c r="E972" s="15" t="str">
        <f>IFERROR(IF(I971&gt;0,#REF!*ActivityFactor+IF(WeightGoal="Maintain",0,IF(WeightGoal="Decrease",-500,IF(WeightGoal="Increase",500))),""),"")</f>
        <v/>
      </c>
      <c r="F972" s="15" t="str">
        <f>IFERROR(#REF!*(ActivityFactor),"")</f>
        <v/>
      </c>
      <c r="G972" s="14" t="str">
        <f>IFERROR(IF(WeightGoal="Increase",E972-F972,F972-E972),"")</f>
        <v/>
      </c>
      <c r="H972" s="14" t="str">
        <f>IFERROR(H971-G972,"")</f>
        <v/>
      </c>
      <c r="I972" s="13" t="str">
        <f>IFERROR(IF(Standard,H972/CalsPerPound,H972/CalsPerPound/2.2),"")</f>
        <v/>
      </c>
      <c r="J972" s="12" t="str">
        <f>IFERROR(WeightToLoseGain-I972,"")</f>
        <v/>
      </c>
      <c r="K972" s="11" t="str">
        <f>IFERROR(IF(B971&lt;&gt;"",J972/(WeightToLoseGain),""),"")</f>
        <v/>
      </c>
      <c r="L972" s="16" t="str">
        <f>IFERROR(IF($D972&lt;&gt;"",L971-(G971/CalsPerPound),""),"")</f>
        <v/>
      </c>
    </row>
    <row r="973" spans="2:12" ht="30" hidden="1" customHeight="1" x14ac:dyDescent="0.35">
      <c r="B973" s="18">
        <f>IFERROR(IF(I972&gt;0,B972+1,""),"")</f>
        <v>45691</v>
      </c>
      <c r="C973" s="17" t="str">
        <f>IFERROR(IF(D973&lt;&gt;"",IF(MOD(D973,7)=1,(D972/7)+1,""),""),"")</f>
        <v/>
      </c>
      <c r="D973" s="17" t="str">
        <f>IFERROR(IF(I972&gt;0,D972+1,""),"")</f>
        <v/>
      </c>
      <c r="E973" s="15" t="str">
        <f>IFERROR(IF(I972&gt;0,#REF!*ActivityFactor+IF(WeightGoal="Maintain",0,IF(WeightGoal="Decrease",-500,IF(WeightGoal="Increase",500))),""),"")</f>
        <v/>
      </c>
      <c r="F973" s="15" t="str">
        <f>IFERROR(#REF!*(ActivityFactor),"")</f>
        <v/>
      </c>
      <c r="G973" s="14" t="str">
        <f>IFERROR(IF(WeightGoal="Increase",E973-F973,F973-E973),"")</f>
        <v/>
      </c>
      <c r="H973" s="14" t="str">
        <f>IFERROR(H972-G973,"")</f>
        <v/>
      </c>
      <c r="I973" s="13" t="str">
        <f>IFERROR(IF(Standard,H973/CalsPerPound,H973/CalsPerPound/2.2),"")</f>
        <v/>
      </c>
      <c r="J973" s="12" t="str">
        <f>IFERROR(WeightToLoseGain-I973,"")</f>
        <v/>
      </c>
      <c r="K973" s="11" t="str">
        <f>IFERROR(IF(B972&lt;&gt;"",J973/(WeightToLoseGain),""),"")</f>
        <v/>
      </c>
      <c r="L973" s="16" t="str">
        <f>IFERROR(IF($D973&lt;&gt;"",L972-(G972/CalsPerPound),""),"")</f>
        <v/>
      </c>
    </row>
    <row r="974" spans="2:12" ht="30" hidden="1" customHeight="1" x14ac:dyDescent="0.35">
      <c r="B974" s="18">
        <f>IFERROR(IF(I973&gt;0,B973+1,""),"")</f>
        <v>45692</v>
      </c>
      <c r="C974" s="17" t="str">
        <f>IFERROR(IF(D974&lt;&gt;"",IF(MOD(D974,7)=1,(D973/7)+1,""),""),"")</f>
        <v/>
      </c>
      <c r="D974" s="17" t="str">
        <f>IFERROR(IF(I973&gt;0,D973+1,""),"")</f>
        <v/>
      </c>
      <c r="E974" s="15" t="str">
        <f>IFERROR(IF(I973&gt;0,#REF!*ActivityFactor+IF(WeightGoal="Maintain",0,IF(WeightGoal="Decrease",-500,IF(WeightGoal="Increase",500))),""),"")</f>
        <v/>
      </c>
      <c r="F974" s="15" t="str">
        <f>IFERROR(#REF!*(ActivityFactor),"")</f>
        <v/>
      </c>
      <c r="G974" s="14" t="str">
        <f>IFERROR(IF(WeightGoal="Increase",E974-F974,F974-E974),"")</f>
        <v/>
      </c>
      <c r="H974" s="14" t="str">
        <f>IFERROR(H973-G974,"")</f>
        <v/>
      </c>
      <c r="I974" s="13" t="str">
        <f>IFERROR(IF(Standard,H974/CalsPerPound,H974/CalsPerPound/2.2),"")</f>
        <v/>
      </c>
      <c r="J974" s="12" t="str">
        <f>IFERROR(WeightToLoseGain-I974,"")</f>
        <v/>
      </c>
      <c r="K974" s="11" t="str">
        <f>IFERROR(IF(B973&lt;&gt;"",J974/(WeightToLoseGain),""),"")</f>
        <v/>
      </c>
      <c r="L974" s="16" t="str">
        <f>IFERROR(IF($D974&lt;&gt;"",L973-(G973/CalsPerPound),""),"")</f>
        <v/>
      </c>
    </row>
    <row r="975" spans="2:12" ht="30" hidden="1" customHeight="1" x14ac:dyDescent="0.35">
      <c r="B975" s="18">
        <f>IFERROR(IF(I974&gt;0,B974+1,""),"")</f>
        <v>45693</v>
      </c>
      <c r="C975" s="17" t="str">
        <f>IFERROR(IF(D975&lt;&gt;"",IF(MOD(D975,7)=1,(D974/7)+1,""),""),"")</f>
        <v/>
      </c>
      <c r="D975" s="17" t="str">
        <f>IFERROR(IF(I974&gt;0,D974+1,""),"")</f>
        <v/>
      </c>
      <c r="E975" s="15" t="str">
        <f>IFERROR(IF(I974&gt;0,#REF!*ActivityFactor+IF(WeightGoal="Maintain",0,IF(WeightGoal="Decrease",-500,IF(WeightGoal="Increase",500))),""),"")</f>
        <v/>
      </c>
      <c r="F975" s="15" t="str">
        <f>IFERROR(#REF!*(ActivityFactor),"")</f>
        <v/>
      </c>
      <c r="G975" s="14" t="str">
        <f>IFERROR(IF(WeightGoal="Increase",E975-F975,F975-E975),"")</f>
        <v/>
      </c>
      <c r="H975" s="14" t="str">
        <f>IFERROR(H974-G975,"")</f>
        <v/>
      </c>
      <c r="I975" s="13" t="str">
        <f>IFERROR(IF(Standard,H975/CalsPerPound,H975/CalsPerPound/2.2),"")</f>
        <v/>
      </c>
      <c r="J975" s="12" t="str">
        <f>IFERROR(WeightToLoseGain-I975,"")</f>
        <v/>
      </c>
      <c r="K975" s="11" t="str">
        <f>IFERROR(IF(B974&lt;&gt;"",J975/(WeightToLoseGain),""),"")</f>
        <v/>
      </c>
      <c r="L975" s="16" t="str">
        <f>IFERROR(IF($D975&lt;&gt;"",L974-(G974/CalsPerPound),""),"")</f>
        <v/>
      </c>
    </row>
    <row r="976" spans="2:12" ht="30" hidden="1" customHeight="1" x14ac:dyDescent="0.35">
      <c r="B976" s="18">
        <f>IFERROR(IF(I975&gt;0,B975+1,""),"")</f>
        <v>45694</v>
      </c>
      <c r="C976" s="17" t="str">
        <f>IFERROR(IF(D976&lt;&gt;"",IF(MOD(D976,7)=1,(D975/7)+1,""),""),"")</f>
        <v/>
      </c>
      <c r="D976" s="17" t="str">
        <f>IFERROR(IF(I975&gt;0,D975+1,""),"")</f>
        <v/>
      </c>
      <c r="E976" s="15" t="str">
        <f>IFERROR(IF(I975&gt;0,#REF!*ActivityFactor+IF(WeightGoal="Maintain",0,IF(WeightGoal="Decrease",-500,IF(WeightGoal="Increase",500))),""),"")</f>
        <v/>
      </c>
      <c r="F976" s="15" t="str">
        <f>IFERROR(#REF!*(ActivityFactor),"")</f>
        <v/>
      </c>
      <c r="G976" s="14" t="str">
        <f>IFERROR(IF(WeightGoal="Increase",E976-F976,F976-E976),"")</f>
        <v/>
      </c>
      <c r="H976" s="14" t="str">
        <f>IFERROR(H975-G976,"")</f>
        <v/>
      </c>
      <c r="I976" s="13" t="str">
        <f>IFERROR(IF(Standard,H976/CalsPerPound,H976/CalsPerPound/2.2),"")</f>
        <v/>
      </c>
      <c r="J976" s="12" t="str">
        <f>IFERROR(WeightToLoseGain-I976,"")</f>
        <v/>
      </c>
      <c r="K976" s="11" t="str">
        <f>IFERROR(IF(B975&lt;&gt;"",J976/(WeightToLoseGain),""),"")</f>
        <v/>
      </c>
      <c r="L976" s="16" t="str">
        <f>IFERROR(IF($D976&lt;&gt;"",L975-(G975/CalsPerPound),""),"")</f>
        <v/>
      </c>
    </row>
    <row r="977" spans="2:12" ht="30" hidden="1" customHeight="1" x14ac:dyDescent="0.35">
      <c r="B977" s="18">
        <f>IFERROR(IF(I976&gt;0,B976+1,""),"")</f>
        <v>45695</v>
      </c>
      <c r="C977" s="17" t="str">
        <f>IFERROR(IF(D977&lt;&gt;"",IF(MOD(D977,7)=1,(D976/7)+1,""),""),"")</f>
        <v/>
      </c>
      <c r="D977" s="17" t="str">
        <f>IFERROR(IF(I976&gt;0,D976+1,""),"")</f>
        <v/>
      </c>
      <c r="E977" s="15" t="str">
        <f>IFERROR(IF(I976&gt;0,#REF!*ActivityFactor+IF(WeightGoal="Maintain",0,IF(WeightGoal="Decrease",-500,IF(WeightGoal="Increase",500))),""),"")</f>
        <v/>
      </c>
      <c r="F977" s="15" t="str">
        <f>IFERROR(#REF!*(ActivityFactor),"")</f>
        <v/>
      </c>
      <c r="G977" s="14" t="str">
        <f>IFERROR(IF(WeightGoal="Increase",E977-F977,F977-E977),"")</f>
        <v/>
      </c>
      <c r="H977" s="14" t="str">
        <f>IFERROR(H976-G977,"")</f>
        <v/>
      </c>
      <c r="I977" s="13" t="str">
        <f>IFERROR(IF(Standard,H977/CalsPerPound,H977/CalsPerPound/2.2),"")</f>
        <v/>
      </c>
      <c r="J977" s="12" t="str">
        <f>IFERROR(WeightToLoseGain-I977,"")</f>
        <v/>
      </c>
      <c r="K977" s="11" t="str">
        <f>IFERROR(IF(B976&lt;&gt;"",J977/(WeightToLoseGain),""),"")</f>
        <v/>
      </c>
      <c r="L977" s="16" t="str">
        <f>IFERROR(IF($D977&lt;&gt;"",L976-(G976/CalsPerPound),""),"")</f>
        <v/>
      </c>
    </row>
    <row r="978" spans="2:12" ht="30" hidden="1" customHeight="1" x14ac:dyDescent="0.35">
      <c r="B978" s="18">
        <f>IFERROR(IF(I977&gt;0,B977+1,""),"")</f>
        <v>45696</v>
      </c>
      <c r="C978" s="17" t="str">
        <f>IFERROR(IF(D978&lt;&gt;"",IF(MOD(D978,7)=1,(D977/7)+1,""),""),"")</f>
        <v/>
      </c>
      <c r="D978" s="17" t="str">
        <f>IFERROR(IF(I977&gt;0,D977+1,""),"")</f>
        <v/>
      </c>
      <c r="E978" s="15" t="str">
        <f>IFERROR(IF(I977&gt;0,#REF!*ActivityFactor+IF(WeightGoal="Maintain",0,IF(WeightGoal="Decrease",-500,IF(WeightGoal="Increase",500))),""),"")</f>
        <v/>
      </c>
      <c r="F978" s="15" t="str">
        <f>IFERROR(#REF!*(ActivityFactor),"")</f>
        <v/>
      </c>
      <c r="G978" s="14" t="str">
        <f>IFERROR(IF(WeightGoal="Increase",E978-F978,F978-E978),"")</f>
        <v/>
      </c>
      <c r="H978" s="14" t="str">
        <f>IFERROR(H977-G978,"")</f>
        <v/>
      </c>
      <c r="I978" s="13" t="str">
        <f>IFERROR(IF(Standard,H978/CalsPerPound,H978/CalsPerPound/2.2),"")</f>
        <v/>
      </c>
      <c r="J978" s="12" t="str">
        <f>IFERROR(WeightToLoseGain-I978,"")</f>
        <v/>
      </c>
      <c r="K978" s="11" t="str">
        <f>IFERROR(IF(B977&lt;&gt;"",J978/(WeightToLoseGain),""),"")</f>
        <v/>
      </c>
      <c r="L978" s="16" t="str">
        <f>IFERROR(IF($D978&lt;&gt;"",L977-(G977/CalsPerPound),""),"")</f>
        <v/>
      </c>
    </row>
    <row r="979" spans="2:12" ht="30" hidden="1" customHeight="1" x14ac:dyDescent="0.35">
      <c r="B979" s="18">
        <f>IFERROR(IF(I978&gt;0,B978+1,""),"")</f>
        <v>45697</v>
      </c>
      <c r="C979" s="17" t="str">
        <f>IFERROR(IF(D979&lt;&gt;"",IF(MOD(D979,7)=1,(D978/7)+1,""),""),"")</f>
        <v/>
      </c>
      <c r="D979" s="17" t="str">
        <f>IFERROR(IF(I978&gt;0,D978+1,""),"")</f>
        <v/>
      </c>
      <c r="E979" s="15" t="str">
        <f>IFERROR(IF(I978&gt;0,#REF!*ActivityFactor+IF(WeightGoal="Maintain",0,IF(WeightGoal="Decrease",-500,IF(WeightGoal="Increase",500))),""),"")</f>
        <v/>
      </c>
      <c r="F979" s="15" t="str">
        <f>IFERROR(#REF!*(ActivityFactor),"")</f>
        <v/>
      </c>
      <c r="G979" s="14" t="str">
        <f>IFERROR(IF(WeightGoal="Increase",E979-F979,F979-E979),"")</f>
        <v/>
      </c>
      <c r="H979" s="14" t="str">
        <f>IFERROR(H978-G979,"")</f>
        <v/>
      </c>
      <c r="I979" s="13" t="str">
        <f>IFERROR(IF(Standard,H979/CalsPerPound,H979/CalsPerPound/2.2),"")</f>
        <v/>
      </c>
      <c r="J979" s="12" t="str">
        <f>IFERROR(WeightToLoseGain-I979,"")</f>
        <v/>
      </c>
      <c r="K979" s="11" t="str">
        <f>IFERROR(IF(B978&lt;&gt;"",J979/(WeightToLoseGain),""),"")</f>
        <v/>
      </c>
      <c r="L979" s="16" t="str">
        <f>IFERROR(IF($D979&lt;&gt;"",L978-(G978/CalsPerPound),""),"")</f>
        <v/>
      </c>
    </row>
    <row r="980" spans="2:12" ht="30" hidden="1" customHeight="1" x14ac:dyDescent="0.35">
      <c r="B980" s="18">
        <f>IFERROR(IF(I979&gt;0,B979+1,""),"")</f>
        <v>45698</v>
      </c>
      <c r="C980" s="17" t="str">
        <f>IFERROR(IF(D980&lt;&gt;"",IF(MOD(D980,7)=1,(D979/7)+1,""),""),"")</f>
        <v/>
      </c>
      <c r="D980" s="17" t="str">
        <f>IFERROR(IF(I979&gt;0,D979+1,""),"")</f>
        <v/>
      </c>
      <c r="E980" s="15" t="str">
        <f>IFERROR(IF(I979&gt;0,#REF!*ActivityFactor+IF(WeightGoal="Maintain",0,IF(WeightGoal="Decrease",-500,IF(WeightGoal="Increase",500))),""),"")</f>
        <v/>
      </c>
      <c r="F980" s="15" t="str">
        <f>IFERROR(#REF!*(ActivityFactor),"")</f>
        <v/>
      </c>
      <c r="G980" s="14" t="str">
        <f>IFERROR(IF(WeightGoal="Increase",E980-F980,F980-E980),"")</f>
        <v/>
      </c>
      <c r="H980" s="14" t="str">
        <f>IFERROR(H979-G980,"")</f>
        <v/>
      </c>
      <c r="I980" s="13" t="str">
        <f>IFERROR(IF(Standard,H980/CalsPerPound,H980/CalsPerPound/2.2),"")</f>
        <v/>
      </c>
      <c r="J980" s="12" t="str">
        <f>IFERROR(WeightToLoseGain-I980,"")</f>
        <v/>
      </c>
      <c r="K980" s="11" t="str">
        <f>IFERROR(IF(B979&lt;&gt;"",J980/(WeightToLoseGain),""),"")</f>
        <v/>
      </c>
      <c r="L980" s="16" t="str">
        <f>IFERROR(IF($D980&lt;&gt;"",L979-(G979/CalsPerPound),""),"")</f>
        <v/>
      </c>
    </row>
    <row r="981" spans="2:12" ht="30" hidden="1" customHeight="1" x14ac:dyDescent="0.35">
      <c r="B981" s="18">
        <f>IFERROR(IF(I980&gt;0,B980+1,""),"")</f>
        <v>45699</v>
      </c>
      <c r="C981" s="17" t="str">
        <f>IFERROR(IF(D981&lt;&gt;"",IF(MOD(D981,7)=1,(D980/7)+1,""),""),"")</f>
        <v/>
      </c>
      <c r="D981" s="17" t="str">
        <f>IFERROR(IF(I980&gt;0,D980+1,""),"")</f>
        <v/>
      </c>
      <c r="E981" s="15" t="str">
        <f>IFERROR(IF(I980&gt;0,#REF!*ActivityFactor+IF(WeightGoal="Maintain",0,IF(WeightGoal="Decrease",-500,IF(WeightGoal="Increase",500))),""),"")</f>
        <v/>
      </c>
      <c r="F981" s="15" t="str">
        <f>IFERROR(#REF!*(ActivityFactor),"")</f>
        <v/>
      </c>
      <c r="G981" s="14" t="str">
        <f>IFERROR(IF(WeightGoal="Increase",E981-F981,F981-E981),"")</f>
        <v/>
      </c>
      <c r="H981" s="14" t="str">
        <f>IFERROR(H980-G981,"")</f>
        <v/>
      </c>
      <c r="I981" s="13" t="str">
        <f>IFERROR(IF(Standard,H981/CalsPerPound,H981/CalsPerPound/2.2),"")</f>
        <v/>
      </c>
      <c r="J981" s="12" t="str">
        <f>IFERROR(WeightToLoseGain-I981,"")</f>
        <v/>
      </c>
      <c r="K981" s="11" t="str">
        <f>IFERROR(IF(B980&lt;&gt;"",J981/(WeightToLoseGain),""),"")</f>
        <v/>
      </c>
      <c r="L981" s="16" t="str">
        <f>IFERROR(IF($D981&lt;&gt;"",L980-(G980/CalsPerPound),""),"")</f>
        <v/>
      </c>
    </row>
    <row r="982" spans="2:12" ht="30" hidden="1" customHeight="1" x14ac:dyDescent="0.35">
      <c r="B982" s="18">
        <f>IFERROR(IF(I981&gt;0,B981+1,""),"")</f>
        <v>45700</v>
      </c>
      <c r="C982" s="17" t="str">
        <f>IFERROR(IF(D982&lt;&gt;"",IF(MOD(D982,7)=1,(D981/7)+1,""),""),"")</f>
        <v/>
      </c>
      <c r="D982" s="17" t="str">
        <f>IFERROR(IF(I981&gt;0,D981+1,""),"")</f>
        <v/>
      </c>
      <c r="E982" s="15" t="str">
        <f>IFERROR(IF(I981&gt;0,#REF!*ActivityFactor+IF(WeightGoal="Maintain",0,IF(WeightGoal="Decrease",-500,IF(WeightGoal="Increase",500))),""),"")</f>
        <v/>
      </c>
      <c r="F982" s="15" t="str">
        <f>IFERROR(#REF!*(ActivityFactor),"")</f>
        <v/>
      </c>
      <c r="G982" s="14" t="str">
        <f>IFERROR(IF(WeightGoal="Increase",E982-F982,F982-E982),"")</f>
        <v/>
      </c>
      <c r="H982" s="14" t="str">
        <f>IFERROR(H981-G982,"")</f>
        <v/>
      </c>
      <c r="I982" s="13" t="str">
        <f>IFERROR(IF(Standard,H982/CalsPerPound,H982/CalsPerPound/2.2),"")</f>
        <v/>
      </c>
      <c r="J982" s="12" t="str">
        <f>IFERROR(WeightToLoseGain-I982,"")</f>
        <v/>
      </c>
      <c r="K982" s="11" t="str">
        <f>IFERROR(IF(B981&lt;&gt;"",J982/(WeightToLoseGain),""),"")</f>
        <v/>
      </c>
      <c r="L982" s="16" t="str">
        <f>IFERROR(IF($D982&lt;&gt;"",L981-(G981/CalsPerPound),""),"")</f>
        <v/>
      </c>
    </row>
    <row r="983" spans="2:12" ht="30" hidden="1" customHeight="1" x14ac:dyDescent="0.35">
      <c r="B983" s="18">
        <f>IFERROR(IF(I982&gt;0,B982+1,""),"")</f>
        <v>45701</v>
      </c>
      <c r="C983" s="17" t="str">
        <f>IFERROR(IF(D983&lt;&gt;"",IF(MOD(D983,7)=1,(D982/7)+1,""),""),"")</f>
        <v/>
      </c>
      <c r="D983" s="17" t="str">
        <f>IFERROR(IF(I982&gt;0,D982+1,""),"")</f>
        <v/>
      </c>
      <c r="E983" s="15" t="str">
        <f>IFERROR(IF(I982&gt;0,#REF!*ActivityFactor+IF(WeightGoal="Maintain",0,IF(WeightGoal="Decrease",-500,IF(WeightGoal="Increase",500))),""),"")</f>
        <v/>
      </c>
      <c r="F983" s="15" t="str">
        <f>IFERROR(#REF!*(ActivityFactor),"")</f>
        <v/>
      </c>
      <c r="G983" s="14" t="str">
        <f>IFERROR(IF(WeightGoal="Increase",E983-F983,F983-E983),"")</f>
        <v/>
      </c>
      <c r="H983" s="14" t="str">
        <f>IFERROR(H982-G983,"")</f>
        <v/>
      </c>
      <c r="I983" s="13" t="str">
        <f>IFERROR(IF(Standard,H983/CalsPerPound,H983/CalsPerPound/2.2),"")</f>
        <v/>
      </c>
      <c r="J983" s="12" t="str">
        <f>IFERROR(WeightToLoseGain-I983,"")</f>
        <v/>
      </c>
      <c r="K983" s="11" t="str">
        <f>IFERROR(IF(B982&lt;&gt;"",J983/(WeightToLoseGain),""),"")</f>
        <v/>
      </c>
      <c r="L983" s="16" t="str">
        <f>IFERROR(IF($D983&lt;&gt;"",L982-(G982/CalsPerPound),""),"")</f>
        <v/>
      </c>
    </row>
    <row r="984" spans="2:12" ht="30" hidden="1" customHeight="1" x14ac:dyDescent="0.35">
      <c r="B984" s="18">
        <f>IFERROR(IF(I983&gt;0,B983+1,""),"")</f>
        <v>45702</v>
      </c>
      <c r="C984" s="17" t="str">
        <f>IFERROR(IF(D984&lt;&gt;"",IF(MOD(D984,7)=1,(D983/7)+1,""),""),"")</f>
        <v/>
      </c>
      <c r="D984" s="17" t="str">
        <f>IFERROR(IF(I983&gt;0,D983+1,""),"")</f>
        <v/>
      </c>
      <c r="E984" s="15" t="str">
        <f>IFERROR(IF(I983&gt;0,#REF!*ActivityFactor+IF(WeightGoal="Maintain",0,IF(WeightGoal="Decrease",-500,IF(WeightGoal="Increase",500))),""),"")</f>
        <v/>
      </c>
      <c r="F984" s="15" t="str">
        <f>IFERROR(#REF!*(ActivityFactor),"")</f>
        <v/>
      </c>
      <c r="G984" s="14" t="str">
        <f>IFERROR(IF(WeightGoal="Increase",E984-F984,F984-E984),"")</f>
        <v/>
      </c>
      <c r="H984" s="14" t="str">
        <f>IFERROR(H983-G984,"")</f>
        <v/>
      </c>
      <c r="I984" s="13" t="str">
        <f>IFERROR(IF(Standard,H984/CalsPerPound,H984/CalsPerPound/2.2),"")</f>
        <v/>
      </c>
      <c r="J984" s="12" t="str">
        <f>IFERROR(WeightToLoseGain-I984,"")</f>
        <v/>
      </c>
      <c r="K984" s="11" t="str">
        <f>IFERROR(IF(B983&lt;&gt;"",J984/(WeightToLoseGain),""),"")</f>
        <v/>
      </c>
      <c r="L984" s="16" t="str">
        <f>IFERROR(IF($D984&lt;&gt;"",L983-(G983/CalsPerPound),""),"")</f>
        <v/>
      </c>
    </row>
    <row r="985" spans="2:12" ht="30" hidden="1" customHeight="1" x14ac:dyDescent="0.35">
      <c r="B985" s="18">
        <f>IFERROR(IF(I984&gt;0,B984+1,""),"")</f>
        <v>45703</v>
      </c>
      <c r="C985" s="17" t="str">
        <f>IFERROR(IF(D985&lt;&gt;"",IF(MOD(D985,7)=1,(D984/7)+1,""),""),"")</f>
        <v/>
      </c>
      <c r="D985" s="17" t="str">
        <f>IFERROR(IF(I984&gt;0,D984+1,""),"")</f>
        <v/>
      </c>
      <c r="E985" s="15" t="str">
        <f>IFERROR(IF(I984&gt;0,#REF!*ActivityFactor+IF(WeightGoal="Maintain",0,IF(WeightGoal="Decrease",-500,IF(WeightGoal="Increase",500))),""),"")</f>
        <v/>
      </c>
      <c r="F985" s="15" t="str">
        <f>IFERROR(#REF!*(ActivityFactor),"")</f>
        <v/>
      </c>
      <c r="G985" s="14" t="str">
        <f>IFERROR(IF(WeightGoal="Increase",E985-F985,F985-E985),"")</f>
        <v/>
      </c>
      <c r="H985" s="14" t="str">
        <f>IFERROR(H984-G985,"")</f>
        <v/>
      </c>
      <c r="I985" s="13" t="str">
        <f>IFERROR(IF(Standard,H985/CalsPerPound,H985/CalsPerPound/2.2),"")</f>
        <v/>
      </c>
      <c r="J985" s="12" t="str">
        <f>IFERROR(WeightToLoseGain-I985,"")</f>
        <v/>
      </c>
      <c r="K985" s="11" t="str">
        <f>IFERROR(IF(B984&lt;&gt;"",J985/(WeightToLoseGain),""),"")</f>
        <v/>
      </c>
      <c r="L985" s="16" t="str">
        <f>IFERROR(IF($D985&lt;&gt;"",L984-(G984/CalsPerPound),""),"")</f>
        <v/>
      </c>
    </row>
    <row r="986" spans="2:12" ht="30" hidden="1" customHeight="1" x14ac:dyDescent="0.35">
      <c r="B986" s="18">
        <f>IFERROR(IF(I985&gt;0,B985+1,""),"")</f>
        <v>45704</v>
      </c>
      <c r="C986" s="17" t="str">
        <f>IFERROR(IF(D986&lt;&gt;"",IF(MOD(D986,7)=1,(D985/7)+1,""),""),"")</f>
        <v/>
      </c>
      <c r="D986" s="17" t="str">
        <f>IFERROR(IF(I985&gt;0,D985+1,""),"")</f>
        <v/>
      </c>
      <c r="E986" s="15" t="str">
        <f>IFERROR(IF(I985&gt;0,#REF!*ActivityFactor+IF(WeightGoal="Maintain",0,IF(WeightGoal="Decrease",-500,IF(WeightGoal="Increase",500))),""),"")</f>
        <v/>
      </c>
      <c r="F986" s="15" t="str">
        <f>IFERROR(#REF!*(ActivityFactor),"")</f>
        <v/>
      </c>
      <c r="G986" s="14" t="str">
        <f>IFERROR(IF(WeightGoal="Increase",E986-F986,F986-E986),"")</f>
        <v/>
      </c>
      <c r="H986" s="14" t="str">
        <f>IFERROR(H985-G986,"")</f>
        <v/>
      </c>
      <c r="I986" s="13" t="str">
        <f>IFERROR(IF(Standard,H986/CalsPerPound,H986/CalsPerPound/2.2),"")</f>
        <v/>
      </c>
      <c r="J986" s="12" t="str">
        <f>IFERROR(WeightToLoseGain-I986,"")</f>
        <v/>
      </c>
      <c r="K986" s="11" t="str">
        <f>IFERROR(IF(B985&lt;&gt;"",J986/(WeightToLoseGain),""),"")</f>
        <v/>
      </c>
      <c r="L986" s="16" t="str">
        <f>IFERROR(IF($D986&lt;&gt;"",L985-(G985/CalsPerPound),""),"")</f>
        <v/>
      </c>
    </row>
    <row r="987" spans="2:12" ht="30" hidden="1" customHeight="1" x14ac:dyDescent="0.35">
      <c r="B987" s="18">
        <f>IFERROR(IF(I986&gt;0,B986+1,""),"")</f>
        <v>45705</v>
      </c>
      <c r="C987" s="17" t="str">
        <f>IFERROR(IF(D987&lt;&gt;"",IF(MOD(D987,7)=1,(D986/7)+1,""),""),"")</f>
        <v/>
      </c>
      <c r="D987" s="17" t="str">
        <f>IFERROR(IF(I986&gt;0,D986+1,""),"")</f>
        <v/>
      </c>
      <c r="E987" s="15" t="str">
        <f>IFERROR(IF(I986&gt;0,#REF!*ActivityFactor+IF(WeightGoal="Maintain",0,IF(WeightGoal="Decrease",-500,IF(WeightGoal="Increase",500))),""),"")</f>
        <v/>
      </c>
      <c r="F987" s="15" t="str">
        <f>IFERROR(#REF!*(ActivityFactor),"")</f>
        <v/>
      </c>
      <c r="G987" s="14" t="str">
        <f>IFERROR(IF(WeightGoal="Increase",E987-F987,F987-E987),"")</f>
        <v/>
      </c>
      <c r="H987" s="14" t="str">
        <f>IFERROR(H986-G987,"")</f>
        <v/>
      </c>
      <c r="I987" s="13" t="str">
        <f>IFERROR(IF(Standard,H987/CalsPerPound,H987/CalsPerPound/2.2),"")</f>
        <v/>
      </c>
      <c r="J987" s="12" t="str">
        <f>IFERROR(WeightToLoseGain-I987,"")</f>
        <v/>
      </c>
      <c r="K987" s="11" t="str">
        <f>IFERROR(IF(B986&lt;&gt;"",J987/(WeightToLoseGain),""),"")</f>
        <v/>
      </c>
      <c r="L987" s="16" t="str">
        <f>IFERROR(IF($D987&lt;&gt;"",L986-(G986/CalsPerPound),""),"")</f>
        <v/>
      </c>
    </row>
    <row r="988" spans="2:12" ht="30" hidden="1" customHeight="1" x14ac:dyDescent="0.35">
      <c r="B988" s="18">
        <f>IFERROR(IF(I987&gt;0,B987+1,""),"")</f>
        <v>45706</v>
      </c>
      <c r="C988" s="17" t="str">
        <f>IFERROR(IF(D988&lt;&gt;"",IF(MOD(D988,7)=1,(D987/7)+1,""),""),"")</f>
        <v/>
      </c>
      <c r="D988" s="17" t="str">
        <f>IFERROR(IF(I987&gt;0,D987+1,""),"")</f>
        <v/>
      </c>
      <c r="E988" s="15" t="str">
        <f>IFERROR(IF(I987&gt;0,#REF!*ActivityFactor+IF(WeightGoal="Maintain",0,IF(WeightGoal="Decrease",-500,IF(WeightGoal="Increase",500))),""),"")</f>
        <v/>
      </c>
      <c r="F988" s="15" t="str">
        <f>IFERROR(#REF!*(ActivityFactor),"")</f>
        <v/>
      </c>
      <c r="G988" s="14" t="str">
        <f>IFERROR(IF(WeightGoal="Increase",E988-F988,F988-E988),"")</f>
        <v/>
      </c>
      <c r="H988" s="14" t="str">
        <f>IFERROR(H987-G988,"")</f>
        <v/>
      </c>
      <c r="I988" s="13" t="str">
        <f>IFERROR(IF(Standard,H988/CalsPerPound,H988/CalsPerPound/2.2),"")</f>
        <v/>
      </c>
      <c r="J988" s="12" t="str">
        <f>IFERROR(WeightToLoseGain-I988,"")</f>
        <v/>
      </c>
      <c r="K988" s="11" t="str">
        <f>IFERROR(IF(B987&lt;&gt;"",J988/(WeightToLoseGain),""),"")</f>
        <v/>
      </c>
      <c r="L988" s="16" t="str">
        <f>IFERROR(IF($D988&lt;&gt;"",L987-(G987/CalsPerPound),""),"")</f>
        <v/>
      </c>
    </row>
    <row r="989" spans="2:12" ht="30" hidden="1" customHeight="1" x14ac:dyDescent="0.35">
      <c r="B989" s="18">
        <f>IFERROR(IF(I988&gt;0,B988+1,""),"")</f>
        <v>45707</v>
      </c>
      <c r="C989" s="17" t="str">
        <f>IFERROR(IF(D989&lt;&gt;"",IF(MOD(D989,7)=1,(D988/7)+1,""),""),"")</f>
        <v/>
      </c>
      <c r="D989" s="17" t="str">
        <f>IFERROR(IF(I988&gt;0,D988+1,""),"")</f>
        <v/>
      </c>
      <c r="E989" s="15" t="str">
        <f>IFERROR(IF(I988&gt;0,#REF!*ActivityFactor+IF(WeightGoal="Maintain",0,IF(WeightGoal="Decrease",-500,IF(WeightGoal="Increase",500))),""),"")</f>
        <v/>
      </c>
      <c r="F989" s="15" t="str">
        <f>IFERROR(#REF!*(ActivityFactor),"")</f>
        <v/>
      </c>
      <c r="G989" s="14" t="str">
        <f>IFERROR(IF(WeightGoal="Increase",E989-F989,F989-E989),"")</f>
        <v/>
      </c>
      <c r="H989" s="14" t="str">
        <f>IFERROR(H988-G989,"")</f>
        <v/>
      </c>
      <c r="I989" s="13" t="str">
        <f>IFERROR(IF(Standard,H989/CalsPerPound,H989/CalsPerPound/2.2),"")</f>
        <v/>
      </c>
      <c r="J989" s="12" t="str">
        <f>IFERROR(WeightToLoseGain-I989,"")</f>
        <v/>
      </c>
      <c r="K989" s="11" t="str">
        <f>IFERROR(IF(B988&lt;&gt;"",J989/(WeightToLoseGain),""),"")</f>
        <v/>
      </c>
      <c r="L989" s="16" t="str">
        <f>IFERROR(IF($D989&lt;&gt;"",L988-(G988/CalsPerPound),""),"")</f>
        <v/>
      </c>
    </row>
    <row r="990" spans="2:12" ht="30" hidden="1" customHeight="1" x14ac:dyDescent="0.35">
      <c r="B990" s="18">
        <f>IFERROR(IF(I989&gt;0,B989+1,""),"")</f>
        <v>45708</v>
      </c>
      <c r="C990" s="17" t="str">
        <f>IFERROR(IF(D990&lt;&gt;"",IF(MOD(D990,7)=1,(D989/7)+1,""),""),"")</f>
        <v/>
      </c>
      <c r="D990" s="17" t="str">
        <f>IFERROR(IF(I989&gt;0,D989+1,""),"")</f>
        <v/>
      </c>
      <c r="E990" s="15" t="str">
        <f>IFERROR(IF(I989&gt;0,#REF!*ActivityFactor+IF(WeightGoal="Maintain",0,IF(WeightGoal="Decrease",-500,IF(WeightGoal="Increase",500))),""),"")</f>
        <v/>
      </c>
      <c r="F990" s="15" t="str">
        <f>IFERROR(#REF!*(ActivityFactor),"")</f>
        <v/>
      </c>
      <c r="G990" s="14" t="str">
        <f>IFERROR(IF(WeightGoal="Increase",E990-F990,F990-E990),"")</f>
        <v/>
      </c>
      <c r="H990" s="14" t="str">
        <f>IFERROR(H989-G990,"")</f>
        <v/>
      </c>
      <c r="I990" s="13" t="str">
        <f>IFERROR(IF(Standard,H990/CalsPerPound,H990/CalsPerPound/2.2),"")</f>
        <v/>
      </c>
      <c r="J990" s="12" t="str">
        <f>IFERROR(WeightToLoseGain-I990,"")</f>
        <v/>
      </c>
      <c r="K990" s="11" t="str">
        <f>IFERROR(IF(B989&lt;&gt;"",J990/(WeightToLoseGain),""),"")</f>
        <v/>
      </c>
      <c r="L990" s="16" t="str">
        <f>IFERROR(IF($D990&lt;&gt;"",L989-(G989/CalsPerPound),""),"")</f>
        <v/>
      </c>
    </row>
    <row r="991" spans="2:12" ht="30" hidden="1" customHeight="1" x14ac:dyDescent="0.35">
      <c r="B991" s="18">
        <f>IFERROR(IF(I990&gt;0,B990+1,""),"")</f>
        <v>45709</v>
      </c>
      <c r="C991" s="17" t="str">
        <f>IFERROR(IF(D991&lt;&gt;"",IF(MOD(D991,7)=1,(D990/7)+1,""),""),"")</f>
        <v/>
      </c>
      <c r="D991" s="17" t="str">
        <f>IFERROR(IF(I990&gt;0,D990+1,""),"")</f>
        <v/>
      </c>
      <c r="E991" s="15" t="str">
        <f>IFERROR(IF(I990&gt;0,#REF!*ActivityFactor+IF(WeightGoal="Maintain",0,IF(WeightGoal="Decrease",-500,IF(WeightGoal="Increase",500))),""),"")</f>
        <v/>
      </c>
      <c r="F991" s="15" t="str">
        <f>IFERROR(#REF!*(ActivityFactor),"")</f>
        <v/>
      </c>
      <c r="G991" s="14" t="str">
        <f>IFERROR(IF(WeightGoal="Increase",E991-F991,F991-E991),"")</f>
        <v/>
      </c>
      <c r="H991" s="14" t="str">
        <f>IFERROR(H990-G991,"")</f>
        <v/>
      </c>
      <c r="I991" s="13" t="str">
        <f>IFERROR(IF(Standard,H991/CalsPerPound,H991/CalsPerPound/2.2),"")</f>
        <v/>
      </c>
      <c r="J991" s="12" t="str">
        <f>IFERROR(WeightToLoseGain-I991,"")</f>
        <v/>
      </c>
      <c r="K991" s="11" t="str">
        <f>IFERROR(IF(B990&lt;&gt;"",J991/(WeightToLoseGain),""),"")</f>
        <v/>
      </c>
      <c r="L991" s="16" t="str">
        <f>IFERROR(IF($D991&lt;&gt;"",L990-(G990/CalsPerPound),""),"")</f>
        <v/>
      </c>
    </row>
    <row r="992" spans="2:12" ht="30" hidden="1" customHeight="1" x14ac:dyDescent="0.35">
      <c r="B992" s="18">
        <f>IFERROR(IF(I991&gt;0,B991+1,""),"")</f>
        <v>45710</v>
      </c>
      <c r="C992" s="17" t="str">
        <f>IFERROR(IF(D992&lt;&gt;"",IF(MOD(D992,7)=1,(D991/7)+1,""),""),"")</f>
        <v/>
      </c>
      <c r="D992" s="17" t="str">
        <f>IFERROR(IF(I991&gt;0,D991+1,""),"")</f>
        <v/>
      </c>
      <c r="E992" s="15" t="str">
        <f>IFERROR(IF(I991&gt;0,#REF!*ActivityFactor+IF(WeightGoal="Maintain",0,IF(WeightGoal="Decrease",-500,IF(WeightGoal="Increase",500))),""),"")</f>
        <v/>
      </c>
      <c r="F992" s="15" t="str">
        <f>IFERROR(#REF!*(ActivityFactor),"")</f>
        <v/>
      </c>
      <c r="G992" s="14" t="str">
        <f>IFERROR(IF(WeightGoal="Increase",E992-F992,F992-E992),"")</f>
        <v/>
      </c>
      <c r="H992" s="14" t="str">
        <f>IFERROR(H991-G992,"")</f>
        <v/>
      </c>
      <c r="I992" s="13" t="str">
        <f>IFERROR(IF(Standard,H992/CalsPerPound,H992/CalsPerPound/2.2),"")</f>
        <v/>
      </c>
      <c r="J992" s="12" t="str">
        <f>IFERROR(WeightToLoseGain-I992,"")</f>
        <v/>
      </c>
      <c r="K992" s="11" t="str">
        <f>IFERROR(IF(B991&lt;&gt;"",J992/(WeightToLoseGain),""),"")</f>
        <v/>
      </c>
      <c r="L992" s="16" t="str">
        <f>IFERROR(IF($D992&lt;&gt;"",L991-(G991/CalsPerPound),""),"")</f>
        <v/>
      </c>
    </row>
    <row r="993" spans="2:12" ht="30" hidden="1" customHeight="1" x14ac:dyDescent="0.35">
      <c r="B993" s="18">
        <f>IFERROR(IF(I992&gt;0,B992+1,""),"")</f>
        <v>45711</v>
      </c>
      <c r="C993" s="17" t="str">
        <f>IFERROR(IF(D993&lt;&gt;"",IF(MOD(D993,7)=1,(D992/7)+1,""),""),"")</f>
        <v/>
      </c>
      <c r="D993" s="17" t="str">
        <f>IFERROR(IF(I992&gt;0,D992+1,""),"")</f>
        <v/>
      </c>
      <c r="E993" s="15" t="str">
        <f>IFERROR(IF(I992&gt;0,#REF!*ActivityFactor+IF(WeightGoal="Maintain",0,IF(WeightGoal="Decrease",-500,IF(WeightGoal="Increase",500))),""),"")</f>
        <v/>
      </c>
      <c r="F993" s="15" t="str">
        <f>IFERROR(#REF!*(ActivityFactor),"")</f>
        <v/>
      </c>
      <c r="G993" s="14" t="str">
        <f>IFERROR(IF(WeightGoal="Increase",E993-F993,F993-E993),"")</f>
        <v/>
      </c>
      <c r="H993" s="14" t="str">
        <f>IFERROR(H992-G993,"")</f>
        <v/>
      </c>
      <c r="I993" s="13" t="str">
        <f>IFERROR(IF(Standard,H993/CalsPerPound,H993/CalsPerPound/2.2),"")</f>
        <v/>
      </c>
      <c r="J993" s="12" t="str">
        <f>IFERROR(WeightToLoseGain-I993,"")</f>
        <v/>
      </c>
      <c r="K993" s="11" t="str">
        <f>IFERROR(IF(B992&lt;&gt;"",J993/(WeightToLoseGain),""),"")</f>
        <v/>
      </c>
      <c r="L993" s="16" t="str">
        <f>IFERROR(IF($D993&lt;&gt;"",L992-(G992/CalsPerPound),""),"")</f>
        <v/>
      </c>
    </row>
    <row r="995" spans="2:12" ht="30" customHeight="1" x14ac:dyDescent="0.35"/>
    <row r="996" spans="2:12" ht="30" customHeight="1" x14ac:dyDescent="0.35"/>
    <row r="997" spans="2:12" ht="30" customHeight="1" x14ac:dyDescent="0.35"/>
    <row r="998" spans="2:12" ht="30" customHeight="1" x14ac:dyDescent="0.35"/>
    <row r="999" spans="2:12" ht="30" customHeight="1" x14ac:dyDescent="0.35"/>
  </sheetData>
  <mergeCells count="13">
    <mergeCell ref="H2:M2"/>
    <mergeCell ref="B2:G2"/>
    <mergeCell ref="B3:D3"/>
    <mergeCell ref="E3:G3"/>
    <mergeCell ref="L3:M3"/>
    <mergeCell ref="L4:M4"/>
    <mergeCell ref="B1:M1"/>
    <mergeCell ref="J3:K3"/>
    <mergeCell ref="J4:K4"/>
    <mergeCell ref="H3:I3"/>
    <mergeCell ref="H4:I4"/>
    <mergeCell ref="B4:D4"/>
    <mergeCell ref="E4:G4"/>
  </mergeCells>
  <phoneticPr fontId="3" type="noConversion"/>
  <conditionalFormatting sqref="B6:K993">
    <cfRule type="expression" dxfId="7" priority="7" stopIfTrue="1">
      <formula>$B6=TODAY()</formula>
    </cfRule>
    <cfRule type="expression" dxfId="6" priority="8" stopIfTrue="1">
      <formula>$C6&lt;&gt;""</formula>
    </cfRule>
    <cfRule type="expression" dxfId="5" priority="9">
      <formula>$C6&lt;&gt;""</formula>
    </cfRule>
    <cfRule type="expression" dxfId="4" priority="10">
      <formula>$B6&lt;&gt;""</formula>
    </cfRule>
  </conditionalFormatting>
  <conditionalFormatting sqref="L6:L993">
    <cfRule type="expression" dxfId="3" priority="15" stopIfTrue="1">
      <formula>$B6=TODAY()</formula>
    </cfRule>
    <cfRule type="expression" dxfId="2" priority="16" stopIfTrue="1">
      <formula>$C6&lt;&gt;""</formula>
    </cfRule>
    <cfRule type="expression" dxfId="1" priority="17">
      <formula>$C6&lt;&gt;""</formula>
    </cfRule>
    <cfRule type="expression" dxfId="0" priority="18">
      <formula>$B6&lt;&gt;""</formula>
    </cfRule>
  </conditionalFormatting>
  <dataValidations count="23">
    <dataValidation allowBlank="1" showInputMessage="1" showErrorMessage="1" prompt="Date is automatically updated in this column under this heading. Current day row &amp; the first day each week row are highlighted with RGB: 248,196,0 &amp; RGB 242,242,242 respectively" sqref="B5" xr:uid="{00000000-0002-0000-0000-00002A000000}"/>
    <dataValidation allowBlank="1" showInputMessage="1" showErrorMessage="1" prompt="Initial Daily Calorie Needs are automatically updated in this cell" sqref="H4:I4" xr:uid="{00000000-0002-0000-0000-000029000000}"/>
    <dataValidation allowBlank="1" showInputMessage="1" showErrorMessage="1" prompt="Initial Daily Calorie Needs are automatically updated in cell below" sqref="H3:I3" xr:uid="{00000000-0002-0000-0000-000028000000}"/>
    <dataValidation allowBlank="1" showInputMessage="1" showErrorMessage="1" prompt="Initial Daily Calorie Intake are automatically updated in cell below" sqref="J3:K4" xr:uid="{00000000-0002-0000-0000-000027000000}"/>
    <dataValidation allowBlank="1" showInputMessage="1" showErrorMessage="1" prompt="Title of this worksheet is in this cell" sqref="B1:M1" xr:uid="{00000000-0002-0000-0000-000026000000}"/>
    <dataValidation allowBlank="1" showInputMessage="1" showErrorMessage="1" prompt="Percent of Goal is automatically calculated in this column under this heading" sqref="K5" xr:uid="{00000000-0002-0000-0000-000024000000}"/>
    <dataValidation allowBlank="1" showInputMessage="1" showErrorMessage="1" prompt="Remaining weight to gain or lose is automatically calculated in this column under this heading" sqref="I5" xr:uid="{00000000-0002-0000-0000-000023000000}"/>
    <dataValidation allowBlank="1" showInputMessage="1" showErrorMessage="1" prompt="Calorie Remaining is automatically calculated in this column under this heading" sqref="H5" xr:uid="{00000000-0002-0000-0000-000022000000}"/>
    <dataValidation allowBlank="1" showInputMessage="1" showErrorMessage="1" prompt="Extra Calorie or Calorie Deficit is automatically calculated in this column under this heading" sqref="G5" xr:uid="{00000000-0002-0000-0000-000021000000}"/>
    <dataValidation allowBlank="1" showInputMessage="1" showErrorMessage="1" prompt="Weight Gain or Loss is automatically calculated in this column under this heading" sqref="J5" xr:uid="{00000000-0002-0000-0000-000020000000}"/>
    <dataValidation allowBlank="1" showInputMessage="1" showErrorMessage="1" prompt="Calorie Burned is automatically calculated in this column under this heading" sqref="F5" xr:uid="{00000000-0002-0000-0000-00001F000000}"/>
    <dataValidation allowBlank="1" showInputMessage="1" showErrorMessage="1" prompt="Calorie Consumed is automatically calculated in this column under this heading" sqref="E5" xr:uid="{00000000-0002-0000-0000-00001E000000}"/>
    <dataValidation allowBlank="1" showInputMessage="1" showErrorMessage="1" prompt="Weight is automatically calculated in this column under this heading" sqref="L5" xr:uid="{00000000-0002-0000-0000-00001C000000}"/>
    <dataValidation allowBlank="1" showInputMessage="1" showErrorMessage="1" prompt="Day is automatically updated in this column under this heading" sqref="D5" xr:uid="{00000000-0002-0000-0000-00001B000000}"/>
    <dataValidation allowBlank="1" showInputMessage="1" showErrorMessage="1" prompt="Week is automatically updated in this column under this heading" sqref="C5" xr:uid="{00000000-0002-0000-0000-00001A000000}"/>
    <dataValidation allowBlank="1" showInputMessage="1" showErrorMessage="1" prompt="Goal Target Date is automatically updated in this cell" sqref="E4:G4" xr:uid="{00000000-0002-0000-0000-000019000000}"/>
    <dataValidation allowBlank="1" showInputMessage="1" showErrorMessage="1" prompt="Goal Target Date is automatically updated in cell below" sqref="E3:G3" xr:uid="{00000000-0002-0000-0000-000018000000}"/>
    <dataValidation allowBlank="1" showInputMessage="1" showErrorMessage="1" prompt="Enter Goal Start Date in this cell" sqref="B4:D4" xr:uid="{00000000-0002-0000-0000-000017000000}"/>
    <dataValidation allowBlank="1" showInputMessage="1" showErrorMessage="1" prompt="Enter Goal Start Date in cell below" sqref="B3:D3" xr:uid="{00000000-0002-0000-0000-000016000000}"/>
    <dataValidation allowBlank="1" showInputMessage="1" showErrorMessage="1" prompt="Calories to Burn is automatically updated in this cell" sqref="L4:M4" xr:uid="{00000000-0002-0000-0000-000015000000}"/>
    <dataValidation allowBlank="1" showInputMessage="1" showErrorMessage="1" prompt="Calories to Burn is automatically updated in cell below" sqref="L3:M3" xr:uid="{00000000-0002-0000-0000-000014000000}"/>
    <dataValidation allowBlank="1" showInputMessage="1" showErrorMessage="1" prompt="Time to reach goal is automatically updated in this &amp; cell B3. Enter target start and end dates in cells B9 and E9. A note starts in cell H2 and is updated based on goal and gender" sqref="B2:G2" xr:uid="{00000000-0002-0000-0000-000004000000}"/>
    <dataValidation allowBlank="1" showInputMessage="1" showErrorMessage="1" prompt="Create a Calorie Amortization Schedule in this worksheet. Enter details in cells B4 through L7. Overview of plan is in cells B8 through L9. Amortization starts in cell B10" sqref="A1" xr:uid="{00000000-0002-0000-0000-000003000000}"/>
  </dataValidations>
  <printOptions horizontalCentered="1"/>
  <pageMargins left="0.25" right="0.25" top="0.75" bottom="0.75" header="0.3" footer="0.3"/>
  <pageSetup scale="68" fitToHeight="0" orientation="landscape" r:id="rId1"/>
  <headerFooter differentFirst="1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1CCF-9AC2-45E1-9BF1-973C9297891B}">
  <dimension ref="A1:H14"/>
  <sheetViews>
    <sheetView workbookViewId="0">
      <selection activeCell="B11" sqref="B11"/>
    </sheetView>
  </sheetViews>
  <sheetFormatPr defaultRowHeight="14.5" x14ac:dyDescent="0.35"/>
  <cols>
    <col min="1" max="1" width="11.26953125" customWidth="1"/>
    <col min="2" max="3" width="13.90625" customWidth="1"/>
    <col min="4" max="4" width="11" customWidth="1"/>
    <col min="5" max="5" width="11.6328125" customWidth="1"/>
    <col min="6" max="6" width="13" customWidth="1"/>
    <col min="7" max="7" width="12.1796875" customWidth="1"/>
    <col min="8" max="8" width="12.90625" customWidth="1"/>
  </cols>
  <sheetData>
    <row r="1" spans="1:8" x14ac:dyDescent="0.35">
      <c r="A1" t="s">
        <v>3433</v>
      </c>
      <c r="E1" t="s">
        <v>3434</v>
      </c>
      <c r="F1" t="s">
        <v>3435</v>
      </c>
      <c r="G1" t="s">
        <v>3436</v>
      </c>
      <c r="H1" t="s">
        <v>3437</v>
      </c>
    </row>
    <row r="2" spans="1:8" x14ac:dyDescent="0.35">
      <c r="A2" t="s">
        <v>0</v>
      </c>
      <c r="B2" t="s">
        <v>66</v>
      </c>
      <c r="D2" s="1">
        <v>44724</v>
      </c>
    </row>
    <row r="3" spans="1:8" x14ac:dyDescent="0.35">
      <c r="B3" t="s">
        <v>60</v>
      </c>
      <c r="D3" s="1">
        <v>44725</v>
      </c>
    </row>
    <row r="4" spans="1:8" x14ac:dyDescent="0.35">
      <c r="B4" t="s">
        <v>61</v>
      </c>
      <c r="D4" s="1">
        <v>44726</v>
      </c>
    </row>
    <row r="5" spans="1:8" x14ac:dyDescent="0.35">
      <c r="B5" t="s">
        <v>62</v>
      </c>
      <c r="D5" s="1">
        <v>44727</v>
      </c>
    </row>
    <row r="6" spans="1:8" x14ac:dyDescent="0.35">
      <c r="B6" t="s">
        <v>63</v>
      </c>
      <c r="D6" s="1">
        <v>44728</v>
      </c>
    </row>
    <row r="7" spans="1:8" x14ac:dyDescent="0.35">
      <c r="B7" t="s">
        <v>64</v>
      </c>
      <c r="D7" s="1">
        <v>44729</v>
      </c>
    </row>
    <row r="8" spans="1:8" x14ac:dyDescent="0.35">
      <c r="B8" t="s">
        <v>65</v>
      </c>
      <c r="D8" s="1">
        <v>44730</v>
      </c>
    </row>
    <row r="9" spans="1:8" x14ac:dyDescent="0.35">
      <c r="D9" s="1"/>
    </row>
    <row r="10" spans="1:8" x14ac:dyDescent="0.35">
      <c r="B10" t="s">
        <v>3444</v>
      </c>
      <c r="C10" t="s">
        <v>3438</v>
      </c>
      <c r="D10" s="1" t="s">
        <v>36</v>
      </c>
      <c r="E10" t="s">
        <v>3439</v>
      </c>
      <c r="F10" t="s">
        <v>3440</v>
      </c>
      <c r="G10" t="s">
        <v>3441</v>
      </c>
      <c r="H10" t="s">
        <v>3442</v>
      </c>
    </row>
    <row r="11" spans="1:8" x14ac:dyDescent="0.35">
      <c r="A11" t="s">
        <v>3434</v>
      </c>
      <c r="B11" t="s">
        <v>3443</v>
      </c>
    </row>
    <row r="12" spans="1:8" x14ac:dyDescent="0.35">
      <c r="A12" t="s">
        <v>3435</v>
      </c>
    </row>
    <row r="13" spans="1:8" x14ac:dyDescent="0.35">
      <c r="A13" t="s">
        <v>3436</v>
      </c>
    </row>
    <row r="14" spans="1:8" x14ac:dyDescent="0.35">
      <c r="A14" t="s">
        <v>3437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9930-1184-4D43-9241-B48572329964}">
  <sheetPr>
    <pageSetUpPr autoPageBreaks="0"/>
  </sheetPr>
  <dimension ref="A1:LP1617"/>
  <sheetViews>
    <sheetView zoomScale="90" zoomScaleNormal="90" workbookViewId="0">
      <pane xSplit="3" ySplit="1" topLeftCell="D22" activePane="bottomRight" state="frozen"/>
      <selection pane="topRight" activeCell="E1" sqref="E1"/>
      <selection pane="bottomLeft" activeCell="A2" sqref="A2"/>
      <selection pane="bottomRight" activeCell="A31" sqref="A31"/>
    </sheetView>
  </sheetViews>
  <sheetFormatPr defaultColWidth="0" defaultRowHeight="14.5" x14ac:dyDescent="0.35"/>
  <cols>
    <col min="1" max="1" width="11.453125" style="31" customWidth="1"/>
    <col min="2" max="2" width="13" style="31" customWidth="1"/>
    <col min="3" max="3" width="33.90625" style="31" customWidth="1"/>
    <col min="4" max="5" width="12.453125" style="31" customWidth="1"/>
    <col min="6" max="6" width="9" style="31" customWidth="1"/>
    <col min="7" max="7" width="15.1796875" style="31" customWidth="1"/>
    <col min="8" max="8" width="12.36328125" style="31" customWidth="1"/>
    <col min="9" max="9" width="10.453125" style="31" customWidth="1"/>
    <col min="10" max="10" width="16" style="31" customWidth="1"/>
    <col min="11" max="11" width="13.54296875" style="31" customWidth="1"/>
    <col min="12" max="14" width="6" style="31" customWidth="1"/>
    <col min="16" max="16" width="15.1796875" style="31" hidden="1" customWidth="1"/>
    <col min="17" max="17" width="15.1796875" hidden="1"/>
    <col min="18" max="19" width="7.6328125" style="31" customWidth="1"/>
    <col min="20" max="20" width="14.26953125" style="31" customWidth="1"/>
    <col min="21" max="21" width="18.26953125" style="31" hidden="1" customWidth="1"/>
    <col min="22" max="46" width="8.7265625" style="31" hidden="1" customWidth="1"/>
    <col min="47" max="48" width="17.7265625" style="31" hidden="1" customWidth="1"/>
    <col min="49" max="49" width="15.26953125" style="31" hidden="1" customWidth="1"/>
    <col min="50" max="50" width="18.81640625" style="31" hidden="1" customWidth="1"/>
    <col min="51" max="52" width="20.26953125" style="31" hidden="1" customWidth="1"/>
    <col min="53" max="53" width="20.26953125" style="31" customWidth="1"/>
    <col min="54" max="140" width="8.7265625" style="31" hidden="1" customWidth="1"/>
    <col min="141" max="151" width="0" style="31" hidden="1"/>
    <col min="152" max="178" width="8.7265625" style="31" hidden="1"/>
    <col min="179" max="193" width="0" style="31" hidden="1"/>
    <col min="194" max="194" width="8.7265625" style="31" hidden="1"/>
    <col min="195" max="220" width="0" style="31" hidden="1"/>
    <col min="221" max="221" width="8.7265625" style="31" hidden="1"/>
    <col min="222" max="242" width="0" style="31" hidden="1"/>
    <col min="243" max="243" width="8.7265625" style="31" hidden="1"/>
    <col min="244" max="267" width="0" style="31" hidden="1"/>
    <col min="268" max="268" width="8.7265625" style="31" hidden="1"/>
    <col min="269" max="285" width="0" style="31" hidden="1"/>
    <col min="286" max="286" width="8.7265625" style="31" hidden="1"/>
    <col min="287" max="307" width="0" style="31" hidden="1"/>
    <col min="308" max="308" width="8.7265625" style="31" hidden="1"/>
    <col min="309" max="328" width="0" style="31" hidden="1"/>
    <col min="329" max="16384" width="8.7265625" style="31" hidden="1"/>
  </cols>
  <sheetData>
    <row r="1" spans="1:81" s="40" customFormat="1" ht="65" x14ac:dyDescent="0.3">
      <c r="A1" s="41" t="s">
        <v>3432</v>
      </c>
      <c r="B1" s="41" t="s">
        <v>3431</v>
      </c>
      <c r="C1" s="41" t="s">
        <v>3430</v>
      </c>
      <c r="D1" s="42" t="s">
        <v>3427</v>
      </c>
      <c r="E1" s="42" t="s">
        <v>3426</v>
      </c>
      <c r="F1" s="42" t="s">
        <v>3421</v>
      </c>
      <c r="G1" s="42" t="s">
        <v>3419</v>
      </c>
      <c r="H1" s="41" t="s">
        <v>3429</v>
      </c>
      <c r="I1" s="41" t="s">
        <v>3428</v>
      </c>
      <c r="J1" s="42" t="s">
        <v>36</v>
      </c>
      <c r="K1" s="41" t="s">
        <v>3425</v>
      </c>
      <c r="L1" s="41" t="s">
        <v>3424</v>
      </c>
      <c r="M1" s="41" t="s">
        <v>3423</v>
      </c>
      <c r="N1" s="41" t="s">
        <v>3422</v>
      </c>
      <c r="P1" s="41" t="s">
        <v>3420</v>
      </c>
      <c r="R1" s="41" t="s">
        <v>3418</v>
      </c>
      <c r="S1" s="41" t="s">
        <v>3417</v>
      </c>
      <c r="T1" s="41" t="s">
        <v>3416</v>
      </c>
      <c r="U1" s="41" t="s">
        <v>3415</v>
      </c>
      <c r="V1" s="41" t="s">
        <v>3414</v>
      </c>
      <c r="W1" s="41" t="s">
        <v>3413</v>
      </c>
      <c r="X1" s="41" t="s">
        <v>3412</v>
      </c>
      <c r="Y1" s="41" t="s">
        <v>3411</v>
      </c>
      <c r="Z1" s="41" t="s">
        <v>3410</v>
      </c>
      <c r="AA1" s="41" t="s">
        <v>3409</v>
      </c>
      <c r="AB1" s="41" t="s">
        <v>3408</v>
      </c>
      <c r="AC1" s="41" t="s">
        <v>3407</v>
      </c>
      <c r="AD1" s="41" t="s">
        <v>3406</v>
      </c>
      <c r="AE1" s="41" t="s">
        <v>3405</v>
      </c>
      <c r="AF1" s="41" t="s">
        <v>3404</v>
      </c>
      <c r="AG1" s="41" t="s">
        <v>3403</v>
      </c>
      <c r="AH1" s="41" t="s">
        <v>3402</v>
      </c>
      <c r="AI1" s="41" t="s">
        <v>3401</v>
      </c>
      <c r="AJ1" s="41" t="s">
        <v>3400</v>
      </c>
      <c r="AK1" s="41" t="s">
        <v>3399</v>
      </c>
      <c r="AL1" s="41" t="s">
        <v>3398</v>
      </c>
      <c r="AM1" s="41" t="s">
        <v>3397</v>
      </c>
      <c r="AN1" s="41" t="s">
        <v>3396</v>
      </c>
      <c r="AO1" s="41" t="s">
        <v>3395</v>
      </c>
      <c r="AP1" s="41" t="s">
        <v>3394</v>
      </c>
      <c r="AQ1" s="41" t="s">
        <v>3393</v>
      </c>
      <c r="AR1" s="41" t="s">
        <v>3392</v>
      </c>
      <c r="AS1" s="41" t="s">
        <v>3391</v>
      </c>
      <c r="AT1" s="41" t="s">
        <v>3390</v>
      </c>
      <c r="AU1" s="41" t="s">
        <v>3389</v>
      </c>
      <c r="AV1" s="41" t="s">
        <v>3388</v>
      </c>
      <c r="AW1" s="41" t="s">
        <v>3387</v>
      </c>
      <c r="AX1" s="41" t="s">
        <v>3386</v>
      </c>
      <c r="AY1" s="41" t="s">
        <v>3385</v>
      </c>
      <c r="AZ1" s="41" t="s">
        <v>3384</v>
      </c>
      <c r="BA1" s="41" t="s">
        <v>3383</v>
      </c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</row>
    <row r="2" spans="1:81" x14ac:dyDescent="0.35">
      <c r="A2" s="37" t="s">
        <v>3382</v>
      </c>
      <c r="B2" s="34">
        <v>31302</v>
      </c>
      <c r="C2" s="37" t="s">
        <v>3381</v>
      </c>
      <c r="D2" s="32">
        <v>10.8</v>
      </c>
      <c r="E2" s="32">
        <v>6.7</v>
      </c>
      <c r="F2" s="32">
        <v>4.4000000000000004</v>
      </c>
      <c r="G2" s="32">
        <v>34.4</v>
      </c>
      <c r="H2" s="35">
        <v>1236</v>
      </c>
      <c r="I2" s="35">
        <v>1012</v>
      </c>
      <c r="J2" s="35">
        <v>241.86799999999999</v>
      </c>
      <c r="K2" s="32">
        <v>28</v>
      </c>
      <c r="L2" s="34"/>
      <c r="M2" s="34"/>
      <c r="N2" s="34"/>
      <c r="O2" s="31"/>
      <c r="P2" s="32">
        <v>34.4</v>
      </c>
      <c r="Q2" s="31"/>
      <c r="R2" s="36">
        <v>0.182</v>
      </c>
      <c r="S2" s="33">
        <v>0</v>
      </c>
      <c r="T2" s="33">
        <v>34.340000000000003</v>
      </c>
      <c r="U2" s="33">
        <v>43.94</v>
      </c>
      <c r="V2" s="34"/>
      <c r="W2" s="34"/>
      <c r="X2" s="34"/>
      <c r="Y2" s="32">
        <v>15.6</v>
      </c>
      <c r="Z2" s="32">
        <v>6.1</v>
      </c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2">
        <v>0</v>
      </c>
      <c r="AN2" s="34"/>
      <c r="AO2" s="34"/>
      <c r="AP2" s="34"/>
      <c r="AQ2" s="34"/>
      <c r="AR2" s="32">
        <v>0</v>
      </c>
      <c r="AS2" s="34"/>
      <c r="AT2" s="32">
        <v>0</v>
      </c>
      <c r="AU2" s="33">
        <v>21.72</v>
      </c>
      <c r="AV2" s="36">
        <v>0</v>
      </c>
      <c r="AW2" s="33">
        <v>2.2000000000000002</v>
      </c>
      <c r="AX2" s="33">
        <v>2.81</v>
      </c>
      <c r="AY2" s="33">
        <v>1.39</v>
      </c>
      <c r="AZ2" s="36">
        <v>0</v>
      </c>
      <c r="BA2" s="33">
        <v>0</v>
      </c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</row>
    <row r="3" spans="1:81" x14ac:dyDescent="0.35">
      <c r="A3" s="37" t="s">
        <v>3380</v>
      </c>
      <c r="B3" s="34" t="s">
        <v>3379</v>
      </c>
      <c r="C3" s="37" t="s">
        <v>3378</v>
      </c>
      <c r="D3" s="32">
        <v>13.4</v>
      </c>
      <c r="E3" s="32">
        <v>14.3</v>
      </c>
      <c r="F3" s="32">
        <v>7.2</v>
      </c>
      <c r="G3" s="32">
        <v>14.9</v>
      </c>
      <c r="H3" s="35">
        <v>1280</v>
      </c>
      <c r="I3" s="35">
        <v>1002</v>
      </c>
      <c r="J3" s="35">
        <v>239.47799999999998</v>
      </c>
      <c r="K3" s="32">
        <v>34.799999999999997</v>
      </c>
      <c r="L3" s="34"/>
      <c r="M3" s="34"/>
      <c r="N3" s="34"/>
      <c r="O3" s="31"/>
      <c r="P3" s="32">
        <v>14.9</v>
      </c>
      <c r="Q3" s="31"/>
      <c r="R3" s="36">
        <v>0.94</v>
      </c>
      <c r="S3" s="33">
        <v>0</v>
      </c>
      <c r="T3" s="33">
        <v>18</v>
      </c>
      <c r="U3" s="33">
        <v>23.47</v>
      </c>
      <c r="V3" s="34"/>
      <c r="W3" s="34"/>
      <c r="X3" s="34"/>
      <c r="Y3" s="32">
        <v>54.6</v>
      </c>
      <c r="Z3" s="32">
        <v>3.9</v>
      </c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2">
        <v>0</v>
      </c>
      <c r="AN3" s="34"/>
      <c r="AO3" s="34"/>
      <c r="AP3" s="34"/>
      <c r="AQ3" s="34"/>
      <c r="AR3" s="32">
        <v>0</v>
      </c>
      <c r="AS3" s="34"/>
      <c r="AT3" s="32">
        <v>0</v>
      </c>
      <c r="AU3" s="33">
        <v>58.53</v>
      </c>
      <c r="AV3" s="36">
        <v>0</v>
      </c>
      <c r="AW3" s="33">
        <v>2.06</v>
      </c>
      <c r="AX3" s="33">
        <v>2.68</v>
      </c>
      <c r="AY3" s="33">
        <v>6.69</v>
      </c>
      <c r="AZ3" s="36">
        <v>0</v>
      </c>
      <c r="BA3" s="33">
        <v>0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</row>
    <row r="4" spans="1:81" x14ac:dyDescent="0.35">
      <c r="A4" s="37" t="s">
        <v>3377</v>
      </c>
      <c r="B4" s="34">
        <v>31302</v>
      </c>
      <c r="C4" s="37" t="s">
        <v>3376</v>
      </c>
      <c r="D4" s="32">
        <v>4</v>
      </c>
      <c r="E4" s="32">
        <v>1.2</v>
      </c>
      <c r="F4" s="32">
        <v>2.2000000000000002</v>
      </c>
      <c r="G4" s="32">
        <v>27.5</v>
      </c>
      <c r="H4" s="35">
        <v>1004</v>
      </c>
      <c r="I4" s="35">
        <v>579</v>
      </c>
      <c r="J4" s="35">
        <v>138.381</v>
      </c>
      <c r="K4" s="32">
        <v>53.1</v>
      </c>
      <c r="L4" s="34"/>
      <c r="M4" s="34"/>
      <c r="N4" s="34"/>
      <c r="O4" s="31"/>
      <c r="P4" s="32">
        <v>27.5</v>
      </c>
      <c r="Q4" s="31"/>
      <c r="R4" s="36">
        <v>4.1000000000000002E-2</v>
      </c>
      <c r="S4" s="33">
        <v>0</v>
      </c>
      <c r="T4" s="33">
        <v>52.35</v>
      </c>
      <c r="U4" s="33">
        <v>37.33</v>
      </c>
      <c r="V4" s="34"/>
      <c r="W4" s="34"/>
      <c r="X4" s="34"/>
      <c r="Y4" s="32">
        <v>6.7</v>
      </c>
      <c r="Z4" s="32">
        <v>1.7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2">
        <v>0</v>
      </c>
      <c r="AN4" s="34"/>
      <c r="AO4" s="34"/>
      <c r="AP4" s="34"/>
      <c r="AQ4" s="34"/>
      <c r="AR4" s="32">
        <v>0</v>
      </c>
      <c r="AS4" s="34"/>
      <c r="AT4" s="32">
        <v>0</v>
      </c>
      <c r="AU4" s="33">
        <v>10.32</v>
      </c>
      <c r="AV4" s="36">
        <v>0</v>
      </c>
      <c r="AW4" s="33">
        <v>0.62</v>
      </c>
      <c r="AX4" s="33">
        <v>0.44</v>
      </c>
      <c r="AY4" s="33">
        <v>0.12</v>
      </c>
      <c r="AZ4" s="36">
        <v>0</v>
      </c>
      <c r="BA4" s="33">
        <v>0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</row>
    <row r="5" spans="1:81" x14ac:dyDescent="0.35">
      <c r="A5" s="37" t="s">
        <v>3375</v>
      </c>
      <c r="B5" s="34">
        <v>31302</v>
      </c>
      <c r="C5" s="37" t="s">
        <v>3374</v>
      </c>
      <c r="D5" s="32">
        <v>6</v>
      </c>
      <c r="E5" s="32">
        <v>13</v>
      </c>
      <c r="F5" s="32">
        <v>2.4</v>
      </c>
      <c r="G5" s="32">
        <v>31.6</v>
      </c>
      <c r="H5" s="35">
        <v>1389</v>
      </c>
      <c r="I5" s="35">
        <v>1118</v>
      </c>
      <c r="J5" s="35">
        <v>267.202</v>
      </c>
      <c r="K5" s="32">
        <v>33.9</v>
      </c>
      <c r="L5" s="34"/>
      <c r="M5" s="34"/>
      <c r="N5" s="34"/>
      <c r="O5" s="31"/>
      <c r="P5" s="32">
        <v>31.6</v>
      </c>
      <c r="Q5" s="31"/>
      <c r="R5" s="36">
        <v>0.22</v>
      </c>
      <c r="S5" s="33">
        <v>0</v>
      </c>
      <c r="T5" s="33">
        <v>44.15</v>
      </c>
      <c r="U5" s="33">
        <v>15.56</v>
      </c>
      <c r="V5" s="34"/>
      <c r="W5" s="34"/>
      <c r="X5" s="34"/>
      <c r="Y5" s="32">
        <v>29.7</v>
      </c>
      <c r="Z5" s="32">
        <v>6.5</v>
      </c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2">
        <v>0.1</v>
      </c>
      <c r="AN5" s="34"/>
      <c r="AO5" s="34"/>
      <c r="AP5" s="34"/>
      <c r="AQ5" s="34"/>
      <c r="AR5" s="32">
        <v>2</v>
      </c>
      <c r="AS5" s="34"/>
      <c r="AT5" s="32">
        <v>0</v>
      </c>
      <c r="AU5" s="33">
        <v>40.450000000000003</v>
      </c>
      <c r="AV5" s="36">
        <v>2.145</v>
      </c>
      <c r="AW5" s="33">
        <v>5.49</v>
      </c>
      <c r="AX5" s="33">
        <v>1.93</v>
      </c>
      <c r="AY5" s="33">
        <v>5.03</v>
      </c>
      <c r="AZ5" s="36">
        <v>266.58100000000002</v>
      </c>
      <c r="BA5" s="33">
        <v>0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</row>
    <row r="6" spans="1:81" x14ac:dyDescent="0.35">
      <c r="A6" s="37" t="s">
        <v>3373</v>
      </c>
      <c r="B6" s="34">
        <v>31302</v>
      </c>
      <c r="C6" s="37" t="s">
        <v>3372</v>
      </c>
      <c r="D6" s="32">
        <v>12.4</v>
      </c>
      <c r="E6" s="32">
        <v>17.8</v>
      </c>
      <c r="F6" s="32">
        <v>2.4</v>
      </c>
      <c r="G6" s="32">
        <v>8.4</v>
      </c>
      <c r="H6" s="35">
        <v>1344</v>
      </c>
      <c r="I6" s="35">
        <v>1009</v>
      </c>
      <c r="J6" s="35">
        <v>241.15099999999998</v>
      </c>
      <c r="K6" s="32">
        <v>41.9</v>
      </c>
      <c r="L6" s="34"/>
      <c r="M6" s="34"/>
      <c r="N6" s="34"/>
      <c r="O6" s="31"/>
      <c r="P6" s="32">
        <v>8.4</v>
      </c>
      <c r="Q6" s="31"/>
      <c r="R6" s="36">
        <v>0.28999999999999998</v>
      </c>
      <c r="S6" s="33">
        <v>0</v>
      </c>
      <c r="T6" s="33">
        <v>6.07</v>
      </c>
      <c r="U6" s="33">
        <v>83.21</v>
      </c>
      <c r="V6" s="34"/>
      <c r="W6" s="34"/>
      <c r="X6" s="34"/>
      <c r="Y6" s="32">
        <v>10.7</v>
      </c>
      <c r="Z6" s="32">
        <v>0</v>
      </c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2">
        <v>0</v>
      </c>
      <c r="AN6" s="34"/>
      <c r="AO6" s="34"/>
      <c r="AP6" s="34"/>
      <c r="AQ6" s="34"/>
      <c r="AR6" s="32">
        <v>0</v>
      </c>
      <c r="AS6" s="34"/>
      <c r="AT6" s="32">
        <v>0</v>
      </c>
      <c r="AU6" s="33">
        <v>10.72</v>
      </c>
      <c r="AV6" s="36">
        <v>0</v>
      </c>
      <c r="AW6" s="33">
        <v>1.03</v>
      </c>
      <c r="AX6" s="33">
        <v>14.14</v>
      </c>
      <c r="AY6" s="33">
        <v>1.82</v>
      </c>
      <c r="AZ6" s="36">
        <v>0</v>
      </c>
      <c r="BA6" s="33">
        <v>0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</row>
    <row r="7" spans="1:81" x14ac:dyDescent="0.35">
      <c r="A7" s="37" t="s">
        <v>3371</v>
      </c>
      <c r="B7" s="34">
        <v>31302</v>
      </c>
      <c r="C7" s="37" t="s">
        <v>3370</v>
      </c>
      <c r="D7" s="32">
        <v>17.8</v>
      </c>
      <c r="E7" s="32">
        <v>22.3</v>
      </c>
      <c r="F7" s="32">
        <v>2.2000000000000002</v>
      </c>
      <c r="G7" s="32">
        <v>33.700000000000003</v>
      </c>
      <c r="H7" s="35">
        <v>1782</v>
      </c>
      <c r="I7" s="35">
        <v>1698</v>
      </c>
      <c r="J7" s="35">
        <v>405.822</v>
      </c>
      <c r="K7" s="32">
        <v>10.5</v>
      </c>
      <c r="L7" s="34"/>
      <c r="M7" s="34"/>
      <c r="N7" s="34"/>
      <c r="O7" s="31"/>
      <c r="P7" s="32">
        <v>33.700000000000003</v>
      </c>
      <c r="Q7" s="31"/>
      <c r="R7" s="36">
        <v>0.32700000000000001</v>
      </c>
      <c r="S7" s="33">
        <v>0</v>
      </c>
      <c r="T7" s="33">
        <v>8.14</v>
      </c>
      <c r="U7" s="33">
        <v>74.47</v>
      </c>
      <c r="V7" s="34"/>
      <c r="W7" s="34"/>
      <c r="X7" s="34"/>
      <c r="Y7" s="32">
        <v>16.399999999999999</v>
      </c>
      <c r="Z7" s="32">
        <v>0.9</v>
      </c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2">
        <v>0</v>
      </c>
      <c r="AN7" s="34"/>
      <c r="AO7" s="34"/>
      <c r="AP7" s="34"/>
      <c r="AQ7" s="34"/>
      <c r="AR7" s="32">
        <v>0</v>
      </c>
      <c r="AS7" s="34"/>
      <c r="AT7" s="32">
        <v>0</v>
      </c>
      <c r="AU7" s="33">
        <v>17.39</v>
      </c>
      <c r="AV7" s="36">
        <v>0</v>
      </c>
      <c r="AW7" s="33">
        <v>1.73</v>
      </c>
      <c r="AX7" s="33">
        <v>15.85</v>
      </c>
      <c r="AY7" s="33">
        <v>3.7</v>
      </c>
      <c r="AZ7" s="36">
        <v>0</v>
      </c>
      <c r="BA7" s="33">
        <v>0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</row>
    <row r="8" spans="1:81" x14ac:dyDescent="0.35">
      <c r="A8" s="37" t="s">
        <v>3369</v>
      </c>
      <c r="B8" s="34">
        <v>31302</v>
      </c>
      <c r="C8" s="37" t="s">
        <v>3368</v>
      </c>
      <c r="D8" s="32">
        <v>14.3</v>
      </c>
      <c r="E8" s="32">
        <v>14</v>
      </c>
      <c r="F8" s="32">
        <v>2.8</v>
      </c>
      <c r="G8" s="32">
        <v>2.8</v>
      </c>
      <c r="H8" s="35">
        <v>1231</v>
      </c>
      <c r="I8" s="35">
        <v>805</v>
      </c>
      <c r="J8" s="35">
        <v>192.39499999999998</v>
      </c>
      <c r="K8" s="32">
        <v>53.2</v>
      </c>
      <c r="L8" s="34"/>
      <c r="M8" s="34"/>
      <c r="N8" s="34"/>
      <c r="O8" s="31"/>
      <c r="P8" s="32">
        <v>2.8</v>
      </c>
      <c r="Q8" s="31"/>
      <c r="R8" s="36">
        <v>0.2</v>
      </c>
      <c r="S8" s="33">
        <v>0</v>
      </c>
      <c r="T8" s="33">
        <v>12.22</v>
      </c>
      <c r="U8" s="33">
        <v>65.12</v>
      </c>
      <c r="V8" s="34"/>
      <c r="W8" s="34"/>
      <c r="X8" s="34"/>
      <c r="Y8" s="32">
        <v>20.7</v>
      </c>
      <c r="Z8" s="32">
        <v>1.9</v>
      </c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2">
        <v>0</v>
      </c>
      <c r="AN8" s="34"/>
      <c r="AO8" s="34"/>
      <c r="AP8" s="34"/>
      <c r="AQ8" s="34"/>
      <c r="AR8" s="32">
        <v>0</v>
      </c>
      <c r="AS8" s="34"/>
      <c r="AT8" s="32">
        <v>0</v>
      </c>
      <c r="AU8" s="33">
        <v>22.56</v>
      </c>
      <c r="AV8" s="36">
        <v>0</v>
      </c>
      <c r="AW8" s="33">
        <v>1.64</v>
      </c>
      <c r="AX8" s="33">
        <v>8.7200000000000006</v>
      </c>
      <c r="AY8" s="33">
        <v>3.02</v>
      </c>
      <c r="AZ8" s="36">
        <v>0</v>
      </c>
      <c r="BA8" s="33">
        <v>0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</row>
    <row r="9" spans="1:81" x14ac:dyDescent="0.35">
      <c r="A9" s="37" t="s">
        <v>3367</v>
      </c>
      <c r="B9" s="34">
        <v>31302</v>
      </c>
      <c r="C9" s="37" t="s">
        <v>3366</v>
      </c>
      <c r="D9" s="32">
        <v>23</v>
      </c>
      <c r="E9" s="32">
        <v>6.4</v>
      </c>
      <c r="F9" s="32">
        <v>0.6</v>
      </c>
      <c r="G9" s="32">
        <v>4.2</v>
      </c>
      <c r="H9" s="35">
        <v>1080</v>
      </c>
      <c r="I9" s="35">
        <v>699</v>
      </c>
      <c r="J9" s="35">
        <v>167.06100000000001</v>
      </c>
      <c r="K9" s="32">
        <v>47.6</v>
      </c>
      <c r="L9" s="34"/>
      <c r="M9" s="34"/>
      <c r="N9" s="34"/>
      <c r="O9" s="31"/>
      <c r="P9" s="32">
        <v>4.2</v>
      </c>
      <c r="Q9" s="31"/>
      <c r="R9" s="36">
        <v>0.36599999999999999</v>
      </c>
      <c r="S9" s="33">
        <v>0</v>
      </c>
      <c r="T9" s="33">
        <v>16.84</v>
      </c>
      <c r="U9" s="33">
        <v>14.65</v>
      </c>
      <c r="V9" s="34"/>
      <c r="W9" s="34"/>
      <c r="X9" s="34"/>
      <c r="Y9" s="32">
        <v>44.8</v>
      </c>
      <c r="Z9" s="32">
        <v>23.7</v>
      </c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2">
        <v>0</v>
      </c>
      <c r="AN9" s="34"/>
      <c r="AO9" s="34"/>
      <c r="AP9" s="34"/>
      <c r="AQ9" s="34"/>
      <c r="AR9" s="32">
        <v>0</v>
      </c>
      <c r="AS9" s="34"/>
      <c r="AT9" s="32">
        <v>0</v>
      </c>
      <c r="AU9" s="33">
        <v>68.510000000000005</v>
      </c>
      <c r="AV9" s="36">
        <v>0</v>
      </c>
      <c r="AW9" s="33">
        <v>1.03</v>
      </c>
      <c r="AX9" s="33">
        <v>0.9</v>
      </c>
      <c r="AY9" s="33">
        <v>4.2</v>
      </c>
      <c r="AZ9" s="36">
        <v>0</v>
      </c>
      <c r="BA9" s="33">
        <v>0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</row>
    <row r="10" spans="1:81" x14ac:dyDescent="0.35">
      <c r="A10" s="37" t="s">
        <v>3365</v>
      </c>
      <c r="B10" s="34">
        <v>31302</v>
      </c>
      <c r="C10" s="37" t="s">
        <v>3364</v>
      </c>
      <c r="D10" s="32">
        <v>9</v>
      </c>
      <c r="E10" s="32">
        <v>4.2</v>
      </c>
      <c r="F10" s="32">
        <v>3.4</v>
      </c>
      <c r="G10" s="32">
        <v>57.5</v>
      </c>
      <c r="H10" s="35">
        <v>1397</v>
      </c>
      <c r="I10" s="35">
        <v>1284</v>
      </c>
      <c r="J10" s="35">
        <v>306.87599999999998</v>
      </c>
      <c r="K10" s="32">
        <v>14.1</v>
      </c>
      <c r="L10" s="34"/>
      <c r="M10" s="34"/>
      <c r="N10" s="34"/>
      <c r="O10" s="31"/>
      <c r="P10" s="32">
        <v>57.5</v>
      </c>
      <c r="Q10" s="31"/>
      <c r="R10" s="36">
        <v>0.17</v>
      </c>
      <c r="S10" s="33">
        <v>0</v>
      </c>
      <c r="T10" s="33">
        <v>64.86</v>
      </c>
      <c r="U10" s="33">
        <v>11.95</v>
      </c>
      <c r="V10" s="34"/>
      <c r="W10" s="34"/>
      <c r="X10" s="34"/>
      <c r="Y10" s="32">
        <v>17.600000000000001</v>
      </c>
      <c r="Z10" s="32">
        <v>5.6</v>
      </c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2">
        <v>0</v>
      </c>
      <c r="AN10" s="34"/>
      <c r="AO10" s="34"/>
      <c r="AP10" s="34"/>
      <c r="AQ10" s="34"/>
      <c r="AR10" s="32">
        <v>0</v>
      </c>
      <c r="AS10" s="34"/>
      <c r="AT10" s="32">
        <v>0</v>
      </c>
      <c r="AU10" s="33">
        <v>23.18</v>
      </c>
      <c r="AV10" s="36">
        <v>0</v>
      </c>
      <c r="AW10" s="33">
        <v>2.2000000000000002</v>
      </c>
      <c r="AX10" s="33">
        <v>0.4</v>
      </c>
      <c r="AY10" s="33">
        <v>0.79</v>
      </c>
      <c r="AZ10" s="36">
        <v>0</v>
      </c>
      <c r="BA10" s="33">
        <v>0</v>
      </c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</row>
    <row r="11" spans="1:81" x14ac:dyDescent="0.35">
      <c r="A11" s="37" t="s">
        <v>3363</v>
      </c>
      <c r="B11" s="34">
        <v>31302</v>
      </c>
      <c r="C11" s="37" t="s">
        <v>3362</v>
      </c>
      <c r="D11" s="32">
        <v>29.4</v>
      </c>
      <c r="E11" s="32">
        <v>39.5</v>
      </c>
      <c r="F11" s="32">
        <v>5</v>
      </c>
      <c r="G11" s="32">
        <v>17.2</v>
      </c>
      <c r="H11" s="35">
        <v>2289</v>
      </c>
      <c r="I11" s="35">
        <v>2249</v>
      </c>
      <c r="J11" s="35">
        <v>537.51099999999997</v>
      </c>
      <c r="K11" s="32">
        <v>5</v>
      </c>
      <c r="L11" s="32">
        <v>0</v>
      </c>
      <c r="M11" s="32">
        <v>0.1</v>
      </c>
      <c r="N11" s="32">
        <v>4.9000000000000004</v>
      </c>
      <c r="O11" s="31"/>
      <c r="P11" s="32">
        <v>17.2</v>
      </c>
      <c r="Q11" s="31"/>
      <c r="R11" s="36">
        <v>0</v>
      </c>
      <c r="S11" s="33">
        <v>0</v>
      </c>
      <c r="T11" s="33">
        <v>5.3</v>
      </c>
      <c r="U11" s="33">
        <v>63.3</v>
      </c>
      <c r="V11" s="34"/>
      <c r="W11" s="34"/>
      <c r="X11" s="34"/>
      <c r="Y11" s="32">
        <v>19.399999999999999</v>
      </c>
      <c r="Z11" s="32">
        <v>12.1</v>
      </c>
      <c r="AA11" s="34"/>
      <c r="AB11" s="34"/>
      <c r="AC11" s="34"/>
      <c r="AD11" s="34"/>
      <c r="AE11" s="34"/>
      <c r="AF11" s="34"/>
      <c r="AG11" s="34"/>
      <c r="AH11" s="34"/>
      <c r="AI11" s="32">
        <v>0</v>
      </c>
      <c r="AJ11" s="34"/>
      <c r="AK11" s="34"/>
      <c r="AL11" s="32">
        <v>0</v>
      </c>
      <c r="AM11" s="32">
        <v>0</v>
      </c>
      <c r="AN11" s="34"/>
      <c r="AO11" s="34"/>
      <c r="AP11" s="34"/>
      <c r="AQ11" s="34"/>
      <c r="AR11" s="32">
        <v>0</v>
      </c>
      <c r="AS11" s="34"/>
      <c r="AT11" s="32">
        <v>0</v>
      </c>
      <c r="AU11" s="33">
        <v>31.5</v>
      </c>
      <c r="AV11" s="36">
        <v>0</v>
      </c>
      <c r="AW11" s="33">
        <v>2</v>
      </c>
      <c r="AX11" s="33">
        <v>23.9</v>
      </c>
      <c r="AY11" s="33">
        <v>11.9</v>
      </c>
      <c r="AZ11" s="36">
        <v>0</v>
      </c>
      <c r="BA11" s="33">
        <v>0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</row>
    <row r="12" spans="1:81" x14ac:dyDescent="0.35">
      <c r="A12" s="37" t="s">
        <v>3361</v>
      </c>
      <c r="B12" s="34">
        <v>31302</v>
      </c>
      <c r="C12" s="37" t="s">
        <v>3360</v>
      </c>
      <c r="D12" s="32">
        <v>5.8</v>
      </c>
      <c r="E12" s="32">
        <v>36.299999999999997</v>
      </c>
      <c r="F12" s="32">
        <v>3</v>
      </c>
      <c r="G12" s="32">
        <v>28.5</v>
      </c>
      <c r="H12" s="35">
        <v>2090</v>
      </c>
      <c r="I12" s="35">
        <v>1924</v>
      </c>
      <c r="J12" s="35">
        <v>459.83599999999996</v>
      </c>
      <c r="K12" s="32">
        <v>20.8</v>
      </c>
      <c r="L12" s="34"/>
      <c r="M12" s="34"/>
      <c r="N12" s="34"/>
      <c r="O12" s="31"/>
      <c r="P12" s="32">
        <v>28.5</v>
      </c>
      <c r="Q12" s="31"/>
      <c r="R12" s="36">
        <v>5.7000000000000002E-2</v>
      </c>
      <c r="S12" s="33">
        <v>0</v>
      </c>
      <c r="T12" s="33">
        <v>87.9</v>
      </c>
      <c r="U12" s="33">
        <v>10.91</v>
      </c>
      <c r="V12" s="34"/>
      <c r="W12" s="34"/>
      <c r="X12" s="34"/>
      <c r="Y12" s="32">
        <v>1.2</v>
      </c>
      <c r="Z12" s="32">
        <v>0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2">
        <v>0</v>
      </c>
      <c r="AN12" s="34"/>
      <c r="AO12" s="34"/>
      <c r="AP12" s="34"/>
      <c r="AQ12" s="34"/>
      <c r="AR12" s="32">
        <v>0</v>
      </c>
      <c r="AS12" s="34"/>
      <c r="AT12" s="32">
        <v>0</v>
      </c>
      <c r="AU12" s="33">
        <v>1.19</v>
      </c>
      <c r="AV12" s="36">
        <v>0</v>
      </c>
      <c r="AW12" s="33">
        <v>30.51</v>
      </c>
      <c r="AX12" s="33">
        <v>3.79</v>
      </c>
      <c r="AY12" s="33">
        <v>0.41</v>
      </c>
      <c r="AZ12" s="36">
        <v>0</v>
      </c>
      <c r="BA12" s="33">
        <v>0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</row>
    <row r="13" spans="1:81" x14ac:dyDescent="0.35">
      <c r="A13" s="37" t="s">
        <v>3359</v>
      </c>
      <c r="B13" s="34">
        <v>31302</v>
      </c>
      <c r="C13" s="37" t="s">
        <v>3358</v>
      </c>
      <c r="D13" s="32">
        <v>9</v>
      </c>
      <c r="E13" s="32">
        <v>4.3</v>
      </c>
      <c r="F13" s="32">
        <v>4.0999999999999996</v>
      </c>
      <c r="G13" s="32">
        <v>26.4</v>
      </c>
      <c r="H13" s="35">
        <v>1096</v>
      </c>
      <c r="I13" s="35">
        <v>756</v>
      </c>
      <c r="J13" s="35">
        <v>180.684</v>
      </c>
      <c r="K13" s="32">
        <v>42.5</v>
      </c>
      <c r="L13" s="34"/>
      <c r="M13" s="34"/>
      <c r="N13" s="34"/>
      <c r="O13" s="31"/>
      <c r="P13" s="32">
        <v>26.4</v>
      </c>
      <c r="Q13" s="31"/>
      <c r="R13" s="36">
        <v>0.52800000000000002</v>
      </c>
      <c r="S13" s="33">
        <v>0</v>
      </c>
      <c r="T13" s="33">
        <v>42.66</v>
      </c>
      <c r="U13" s="33">
        <v>19.690000000000001</v>
      </c>
      <c r="V13" s="34"/>
      <c r="W13" s="34"/>
      <c r="X13" s="34"/>
      <c r="Y13" s="32">
        <v>20.6</v>
      </c>
      <c r="Z13" s="32">
        <v>17.100000000000001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2">
        <v>0</v>
      </c>
      <c r="AN13" s="34"/>
      <c r="AO13" s="34"/>
      <c r="AP13" s="34"/>
      <c r="AQ13" s="34"/>
      <c r="AR13" s="32">
        <v>0</v>
      </c>
      <c r="AS13" s="34"/>
      <c r="AT13" s="32">
        <v>0</v>
      </c>
      <c r="AU13" s="33">
        <v>37.65</v>
      </c>
      <c r="AV13" s="36">
        <v>0</v>
      </c>
      <c r="AW13" s="33">
        <v>1.46</v>
      </c>
      <c r="AX13" s="33">
        <v>0.67</v>
      </c>
      <c r="AY13" s="33">
        <v>1.29</v>
      </c>
      <c r="AZ13" s="36">
        <v>0</v>
      </c>
      <c r="BA13" s="33">
        <v>0</v>
      </c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</row>
    <row r="14" spans="1:81" x14ac:dyDescent="0.35">
      <c r="A14" s="37" t="s">
        <v>3357</v>
      </c>
      <c r="B14" s="34">
        <v>31302</v>
      </c>
      <c r="C14" s="37" t="s">
        <v>3356</v>
      </c>
      <c r="D14" s="32">
        <v>14.1</v>
      </c>
      <c r="E14" s="32">
        <v>12.9</v>
      </c>
      <c r="F14" s="32">
        <v>10.3</v>
      </c>
      <c r="G14" s="32">
        <v>19.100000000000001</v>
      </c>
      <c r="H14" s="35">
        <v>1311</v>
      </c>
      <c r="I14" s="35">
        <v>1032</v>
      </c>
      <c r="J14" s="35">
        <v>246.648</v>
      </c>
      <c r="K14" s="32">
        <v>34.9</v>
      </c>
      <c r="L14" s="34"/>
      <c r="M14" s="34"/>
      <c r="N14" s="34"/>
      <c r="O14" s="31"/>
      <c r="P14" s="32">
        <v>19.100000000000001</v>
      </c>
      <c r="Q14" s="31"/>
      <c r="R14" s="36">
        <v>1.23</v>
      </c>
      <c r="S14" s="33">
        <v>0</v>
      </c>
      <c r="T14" s="33">
        <v>18.45</v>
      </c>
      <c r="U14" s="33">
        <v>14.61</v>
      </c>
      <c r="V14" s="34"/>
      <c r="W14" s="34"/>
      <c r="X14" s="34"/>
      <c r="Y14" s="32">
        <v>63</v>
      </c>
      <c r="Z14" s="32">
        <v>3.9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2">
        <v>0</v>
      </c>
      <c r="AN14" s="34"/>
      <c r="AO14" s="34"/>
      <c r="AP14" s="34"/>
      <c r="AQ14" s="34"/>
      <c r="AR14" s="32">
        <v>0</v>
      </c>
      <c r="AS14" s="34"/>
      <c r="AT14" s="32">
        <v>0</v>
      </c>
      <c r="AU14" s="33">
        <v>66.95</v>
      </c>
      <c r="AV14" s="36">
        <v>0</v>
      </c>
      <c r="AW14" s="33">
        <v>1.9</v>
      </c>
      <c r="AX14" s="33">
        <v>1.51</v>
      </c>
      <c r="AY14" s="33">
        <v>6.9</v>
      </c>
      <c r="AZ14" s="36">
        <v>0</v>
      </c>
      <c r="BA14" s="33">
        <v>0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</row>
    <row r="15" spans="1:81" x14ac:dyDescent="0.35">
      <c r="A15" s="37" t="s">
        <v>3355</v>
      </c>
      <c r="B15" s="34">
        <v>31302</v>
      </c>
      <c r="C15" s="37" t="s">
        <v>3354</v>
      </c>
      <c r="D15" s="32">
        <v>10.4</v>
      </c>
      <c r="E15" s="32">
        <v>3.3</v>
      </c>
      <c r="F15" s="32">
        <v>0.6</v>
      </c>
      <c r="G15" s="32">
        <v>38.6</v>
      </c>
      <c r="H15" s="35">
        <v>1156</v>
      </c>
      <c r="I15" s="35">
        <v>953</v>
      </c>
      <c r="J15" s="35">
        <v>227.767</v>
      </c>
      <c r="K15" s="32">
        <v>25.3</v>
      </c>
      <c r="L15" s="32">
        <v>0.2</v>
      </c>
      <c r="M15" s="32">
        <v>0.2</v>
      </c>
      <c r="N15" s="32">
        <v>0</v>
      </c>
      <c r="O15" s="31"/>
      <c r="P15" s="32">
        <v>38.6</v>
      </c>
      <c r="Q15" s="31"/>
      <c r="R15" s="36">
        <v>0.18</v>
      </c>
      <c r="S15" s="33">
        <v>0</v>
      </c>
      <c r="T15" s="33">
        <v>44.49</v>
      </c>
      <c r="U15" s="33">
        <v>23.62</v>
      </c>
      <c r="V15" s="34"/>
      <c r="W15" s="34"/>
      <c r="X15" s="34"/>
      <c r="Y15" s="32">
        <v>22.2</v>
      </c>
      <c r="Z15" s="32">
        <v>4.8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2">
        <v>0</v>
      </c>
      <c r="AN15" s="34"/>
      <c r="AO15" s="34"/>
      <c r="AP15" s="34"/>
      <c r="AQ15" s="34"/>
      <c r="AR15" s="32">
        <v>0</v>
      </c>
      <c r="AS15" s="34"/>
      <c r="AT15" s="32">
        <v>0</v>
      </c>
      <c r="AU15" s="33">
        <v>31.9</v>
      </c>
      <c r="AV15" s="36">
        <v>0</v>
      </c>
      <c r="AW15" s="33">
        <v>1.39</v>
      </c>
      <c r="AX15" s="33">
        <v>0.74</v>
      </c>
      <c r="AY15" s="33">
        <v>0.99</v>
      </c>
      <c r="AZ15" s="36">
        <v>0</v>
      </c>
      <c r="BA15" s="33">
        <v>0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</row>
    <row r="16" spans="1:81" x14ac:dyDescent="0.35">
      <c r="A16" s="37" t="s">
        <v>3353</v>
      </c>
      <c r="B16" s="34">
        <v>31302</v>
      </c>
      <c r="C16" s="37" t="s">
        <v>3352</v>
      </c>
      <c r="D16" s="32">
        <v>4.9000000000000004</v>
      </c>
      <c r="E16" s="32">
        <v>15.2</v>
      </c>
      <c r="F16" s="32">
        <v>19.600000000000001</v>
      </c>
      <c r="G16" s="32">
        <v>20.399999999999999</v>
      </c>
      <c r="H16" s="35">
        <v>1314</v>
      </c>
      <c r="I16" s="35">
        <v>973</v>
      </c>
      <c r="J16" s="35">
        <v>232.547</v>
      </c>
      <c r="K16" s="32">
        <v>42.6</v>
      </c>
      <c r="L16" s="34"/>
      <c r="M16" s="34"/>
      <c r="N16" s="34"/>
      <c r="O16" s="31"/>
      <c r="P16" s="32">
        <v>20.399999999999999</v>
      </c>
      <c r="Q16" s="31"/>
      <c r="R16" s="36">
        <v>0.42799999999999999</v>
      </c>
      <c r="S16" s="33">
        <v>0</v>
      </c>
      <c r="T16" s="33">
        <v>57.93</v>
      </c>
      <c r="U16" s="33">
        <v>23.9</v>
      </c>
      <c r="V16" s="34"/>
      <c r="W16" s="34"/>
      <c r="X16" s="34"/>
      <c r="Y16" s="32">
        <v>9.1</v>
      </c>
      <c r="Z16" s="32">
        <v>8.5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2">
        <v>0</v>
      </c>
      <c r="AN16" s="34"/>
      <c r="AO16" s="34"/>
      <c r="AP16" s="34"/>
      <c r="AQ16" s="34"/>
      <c r="AR16" s="32">
        <v>0</v>
      </c>
      <c r="AS16" s="34"/>
      <c r="AT16" s="32">
        <v>0</v>
      </c>
      <c r="AU16" s="33">
        <v>18.39</v>
      </c>
      <c r="AV16" s="36">
        <v>0</v>
      </c>
      <c r="AW16" s="33">
        <v>7.05</v>
      </c>
      <c r="AX16" s="33">
        <v>2.91</v>
      </c>
      <c r="AY16" s="33">
        <v>2.2400000000000002</v>
      </c>
      <c r="AZ16" s="36">
        <v>0</v>
      </c>
      <c r="BA16" s="33">
        <v>0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</row>
    <row r="17" spans="1:81" x14ac:dyDescent="0.35">
      <c r="A17" s="37" t="s">
        <v>3351</v>
      </c>
      <c r="B17" s="34">
        <v>31302</v>
      </c>
      <c r="C17" s="37" t="s">
        <v>3350</v>
      </c>
      <c r="D17" s="32">
        <v>10.6</v>
      </c>
      <c r="E17" s="32">
        <v>12.8</v>
      </c>
      <c r="F17" s="32">
        <v>1.7</v>
      </c>
      <c r="G17" s="32">
        <v>20.399999999999999</v>
      </c>
      <c r="H17" s="35">
        <v>1320</v>
      </c>
      <c r="I17" s="35">
        <v>998</v>
      </c>
      <c r="J17" s="35">
        <v>238.52199999999999</v>
      </c>
      <c r="K17" s="32">
        <v>40.299999999999997</v>
      </c>
      <c r="L17" s="34"/>
      <c r="M17" s="34"/>
      <c r="N17" s="34"/>
      <c r="O17" s="31"/>
      <c r="P17" s="32">
        <v>20.399999999999999</v>
      </c>
      <c r="Q17" s="31"/>
      <c r="R17" s="36">
        <v>0.33600000000000002</v>
      </c>
      <c r="S17" s="33">
        <v>0</v>
      </c>
      <c r="T17" s="33">
        <v>68.95</v>
      </c>
      <c r="U17" s="33">
        <v>17.54</v>
      </c>
      <c r="V17" s="34"/>
      <c r="W17" s="34"/>
      <c r="X17" s="34"/>
      <c r="Y17" s="32">
        <v>5</v>
      </c>
      <c r="Z17" s="32">
        <v>11.5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2">
        <v>0</v>
      </c>
      <c r="AN17" s="34"/>
      <c r="AO17" s="34"/>
      <c r="AP17" s="34"/>
      <c r="AQ17" s="34"/>
      <c r="AR17" s="32">
        <v>0</v>
      </c>
      <c r="AS17" s="34"/>
      <c r="AT17" s="32">
        <v>0</v>
      </c>
      <c r="AU17" s="33">
        <v>16.510000000000002</v>
      </c>
      <c r="AV17" s="36">
        <v>0</v>
      </c>
      <c r="AW17" s="33">
        <v>7.03</v>
      </c>
      <c r="AX17" s="33">
        <v>1.79</v>
      </c>
      <c r="AY17" s="33">
        <v>1.68</v>
      </c>
      <c r="AZ17" s="36">
        <v>0</v>
      </c>
      <c r="BA17" s="33">
        <v>0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</row>
    <row r="18" spans="1:81" x14ac:dyDescent="0.35">
      <c r="A18" s="37" t="s">
        <v>3349</v>
      </c>
      <c r="B18" s="34">
        <v>31302</v>
      </c>
      <c r="C18" s="37" t="s">
        <v>3348</v>
      </c>
      <c r="D18" s="32">
        <v>9.1</v>
      </c>
      <c r="E18" s="32">
        <v>7.4</v>
      </c>
      <c r="F18" s="32">
        <v>1.7</v>
      </c>
      <c r="G18" s="32">
        <v>26.9</v>
      </c>
      <c r="H18" s="35">
        <v>1182</v>
      </c>
      <c r="I18" s="35">
        <v>886</v>
      </c>
      <c r="J18" s="35">
        <v>211.75399999999999</v>
      </c>
      <c r="K18" s="32">
        <v>37</v>
      </c>
      <c r="L18" s="34"/>
      <c r="M18" s="34"/>
      <c r="N18" s="34"/>
      <c r="O18" s="31"/>
      <c r="P18" s="32">
        <v>26.9</v>
      </c>
      <c r="Q18" s="31"/>
      <c r="R18" s="36">
        <v>0.39900000000000002</v>
      </c>
      <c r="S18" s="33">
        <v>0</v>
      </c>
      <c r="T18" s="33">
        <v>62.19</v>
      </c>
      <c r="U18" s="33">
        <v>10.71</v>
      </c>
      <c r="V18" s="34"/>
      <c r="W18" s="34"/>
      <c r="X18" s="34"/>
      <c r="Y18" s="32">
        <v>11.4</v>
      </c>
      <c r="Z18" s="32">
        <v>15.7</v>
      </c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2">
        <v>0</v>
      </c>
      <c r="AN18" s="34"/>
      <c r="AO18" s="34"/>
      <c r="AP18" s="34"/>
      <c r="AQ18" s="34"/>
      <c r="AR18" s="32">
        <v>0</v>
      </c>
      <c r="AS18" s="34"/>
      <c r="AT18" s="32">
        <v>0</v>
      </c>
      <c r="AU18" s="33">
        <v>27.11</v>
      </c>
      <c r="AV18" s="36">
        <v>0</v>
      </c>
      <c r="AW18" s="33">
        <v>3.7</v>
      </c>
      <c r="AX18" s="33">
        <v>0.64</v>
      </c>
      <c r="AY18" s="33">
        <v>1.61</v>
      </c>
      <c r="AZ18" s="36">
        <v>0</v>
      </c>
      <c r="BA18" s="33">
        <v>0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</row>
    <row r="19" spans="1:81" x14ac:dyDescent="0.35">
      <c r="A19" s="37" t="s">
        <v>3347</v>
      </c>
      <c r="B19" s="34">
        <v>31302</v>
      </c>
      <c r="C19" s="37" t="s">
        <v>3346</v>
      </c>
      <c r="D19" s="32">
        <v>9.6999999999999993</v>
      </c>
      <c r="E19" s="32">
        <v>3.2</v>
      </c>
      <c r="F19" s="32">
        <v>3.2</v>
      </c>
      <c r="G19" s="32">
        <v>44.4</v>
      </c>
      <c r="H19" s="35">
        <v>1219</v>
      </c>
      <c r="I19" s="35">
        <v>1037</v>
      </c>
      <c r="J19" s="35">
        <v>247.84299999999999</v>
      </c>
      <c r="K19" s="32">
        <v>22.7</v>
      </c>
      <c r="L19" s="34"/>
      <c r="M19" s="34"/>
      <c r="N19" s="34"/>
      <c r="O19" s="31"/>
      <c r="P19" s="32">
        <v>44.4</v>
      </c>
      <c r="Q19" s="31"/>
      <c r="R19" s="36">
        <v>0.15</v>
      </c>
      <c r="S19" s="33">
        <v>0</v>
      </c>
      <c r="T19" s="33">
        <v>60.4</v>
      </c>
      <c r="U19" s="33">
        <v>14.76</v>
      </c>
      <c r="V19" s="34"/>
      <c r="W19" s="34"/>
      <c r="X19" s="34"/>
      <c r="Y19" s="32">
        <v>22.1</v>
      </c>
      <c r="Z19" s="32">
        <v>2.8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2">
        <v>0</v>
      </c>
      <c r="AN19" s="34"/>
      <c r="AO19" s="34"/>
      <c r="AP19" s="34"/>
      <c r="AQ19" s="34"/>
      <c r="AR19" s="32">
        <v>0</v>
      </c>
      <c r="AS19" s="34"/>
      <c r="AT19" s="32">
        <v>0</v>
      </c>
      <c r="AU19" s="33">
        <v>24.84</v>
      </c>
      <c r="AV19" s="36">
        <v>0</v>
      </c>
      <c r="AW19" s="33">
        <v>1.88</v>
      </c>
      <c r="AX19" s="33">
        <v>0.46</v>
      </c>
      <c r="AY19" s="33">
        <v>0.77</v>
      </c>
      <c r="AZ19" s="36">
        <v>0</v>
      </c>
      <c r="BA19" s="33">
        <v>0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</row>
    <row r="20" spans="1:81" x14ac:dyDescent="0.35">
      <c r="A20" s="37" t="s">
        <v>3345</v>
      </c>
      <c r="B20" s="34">
        <v>31301</v>
      </c>
      <c r="C20" s="37" t="s">
        <v>3344</v>
      </c>
      <c r="D20" s="32">
        <v>0</v>
      </c>
      <c r="E20" s="32">
        <v>0</v>
      </c>
      <c r="F20" s="32">
        <v>0</v>
      </c>
      <c r="G20" s="32">
        <v>0</v>
      </c>
      <c r="H20" s="35">
        <v>0</v>
      </c>
      <c r="I20" s="35">
        <v>0</v>
      </c>
      <c r="J20" s="35">
        <v>0</v>
      </c>
      <c r="K20" s="32">
        <v>0</v>
      </c>
      <c r="L20" s="32">
        <v>0</v>
      </c>
      <c r="M20" s="32">
        <v>0</v>
      </c>
      <c r="N20" s="32">
        <v>0</v>
      </c>
      <c r="O20" s="31"/>
      <c r="P20" s="32">
        <v>0</v>
      </c>
      <c r="Q20" s="31"/>
      <c r="R20" s="36">
        <v>0</v>
      </c>
      <c r="S20" s="33">
        <v>0</v>
      </c>
      <c r="T20" s="33">
        <v>0</v>
      </c>
      <c r="U20" s="33">
        <v>0</v>
      </c>
      <c r="V20" s="34"/>
      <c r="W20" s="34"/>
      <c r="X20" s="34"/>
      <c r="Y20" s="32">
        <v>0</v>
      </c>
      <c r="Z20" s="32">
        <v>0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2">
        <v>0</v>
      </c>
      <c r="AN20" s="34"/>
      <c r="AO20" s="34"/>
      <c r="AP20" s="34"/>
      <c r="AQ20" s="34"/>
      <c r="AR20" s="32">
        <v>0</v>
      </c>
      <c r="AS20" s="34"/>
      <c r="AT20" s="32">
        <v>0</v>
      </c>
      <c r="AU20" s="33">
        <v>0</v>
      </c>
      <c r="AV20" s="36">
        <v>0</v>
      </c>
      <c r="AW20" s="33">
        <v>0</v>
      </c>
      <c r="AX20" s="33">
        <v>0</v>
      </c>
      <c r="AY20" s="33">
        <v>0</v>
      </c>
      <c r="AZ20" s="36">
        <v>0</v>
      </c>
      <c r="BA20" s="33">
        <v>0</v>
      </c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</row>
    <row r="21" spans="1:81" x14ac:dyDescent="0.35">
      <c r="A21" s="37" t="s">
        <v>3343</v>
      </c>
      <c r="B21" s="34">
        <v>31301</v>
      </c>
      <c r="C21" s="37" t="s">
        <v>3342</v>
      </c>
      <c r="D21" s="32">
        <v>0</v>
      </c>
      <c r="E21" s="32">
        <v>0</v>
      </c>
      <c r="F21" s="32">
        <v>0</v>
      </c>
      <c r="G21" s="32">
        <v>0</v>
      </c>
      <c r="H21" s="35">
        <v>0</v>
      </c>
      <c r="I21" s="35">
        <v>0</v>
      </c>
      <c r="J21" s="35">
        <v>0</v>
      </c>
      <c r="K21" s="32">
        <v>0</v>
      </c>
      <c r="L21" s="32">
        <v>0</v>
      </c>
      <c r="M21" s="32">
        <v>0</v>
      </c>
      <c r="N21" s="32">
        <v>0</v>
      </c>
      <c r="O21" s="31"/>
      <c r="P21" s="32">
        <v>0</v>
      </c>
      <c r="Q21" s="31"/>
      <c r="R21" s="36">
        <v>0</v>
      </c>
      <c r="S21" s="33">
        <v>0</v>
      </c>
      <c r="T21" s="33">
        <v>0</v>
      </c>
      <c r="U21" s="33">
        <v>0</v>
      </c>
      <c r="V21" s="34"/>
      <c r="W21" s="34"/>
      <c r="X21" s="34"/>
      <c r="Y21" s="32">
        <v>0</v>
      </c>
      <c r="Z21" s="32">
        <v>0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2">
        <v>0</v>
      </c>
      <c r="AN21" s="34"/>
      <c r="AO21" s="34"/>
      <c r="AP21" s="34"/>
      <c r="AQ21" s="34"/>
      <c r="AR21" s="32">
        <v>0</v>
      </c>
      <c r="AS21" s="34"/>
      <c r="AT21" s="32">
        <v>0</v>
      </c>
      <c r="AU21" s="33">
        <v>0</v>
      </c>
      <c r="AV21" s="36">
        <v>0</v>
      </c>
      <c r="AW21" s="33">
        <v>0</v>
      </c>
      <c r="AX21" s="33">
        <v>0</v>
      </c>
      <c r="AY21" s="33">
        <v>0</v>
      </c>
      <c r="AZ21" s="36">
        <v>0</v>
      </c>
      <c r="BA21" s="33">
        <v>0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</row>
    <row r="22" spans="1:81" x14ac:dyDescent="0.35">
      <c r="A22" s="37" t="s">
        <v>3341</v>
      </c>
      <c r="B22" s="34">
        <v>31301</v>
      </c>
      <c r="C22" s="37" t="s">
        <v>3340</v>
      </c>
      <c r="D22" s="32">
        <v>0</v>
      </c>
      <c r="E22" s="32">
        <v>0</v>
      </c>
      <c r="F22" s="32">
        <v>0</v>
      </c>
      <c r="G22" s="32">
        <v>0</v>
      </c>
      <c r="H22" s="35">
        <v>0</v>
      </c>
      <c r="I22" s="35">
        <v>0</v>
      </c>
      <c r="J22" s="35">
        <v>0</v>
      </c>
      <c r="K22" s="32">
        <v>0</v>
      </c>
      <c r="L22" s="32">
        <v>0</v>
      </c>
      <c r="M22" s="32">
        <v>0</v>
      </c>
      <c r="N22" s="32">
        <v>0</v>
      </c>
      <c r="O22" s="31"/>
      <c r="P22" s="32">
        <v>0</v>
      </c>
      <c r="Q22" s="31"/>
      <c r="R22" s="36">
        <v>0</v>
      </c>
      <c r="S22" s="33">
        <v>0</v>
      </c>
      <c r="T22" s="33">
        <v>0</v>
      </c>
      <c r="U22" s="33">
        <v>0</v>
      </c>
      <c r="V22" s="34"/>
      <c r="W22" s="34"/>
      <c r="X22" s="34"/>
      <c r="Y22" s="32">
        <v>0</v>
      </c>
      <c r="Z22" s="32">
        <v>0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2">
        <v>0</v>
      </c>
      <c r="AN22" s="34"/>
      <c r="AO22" s="34"/>
      <c r="AP22" s="34"/>
      <c r="AQ22" s="34"/>
      <c r="AR22" s="32">
        <v>0</v>
      </c>
      <c r="AS22" s="34"/>
      <c r="AT22" s="32">
        <v>0</v>
      </c>
      <c r="AU22" s="33">
        <v>0</v>
      </c>
      <c r="AV22" s="36">
        <v>0</v>
      </c>
      <c r="AW22" s="33">
        <v>0</v>
      </c>
      <c r="AX22" s="33">
        <v>0</v>
      </c>
      <c r="AY22" s="33">
        <v>0</v>
      </c>
      <c r="AZ22" s="36">
        <v>0</v>
      </c>
      <c r="BA22" s="33">
        <v>0</v>
      </c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</row>
    <row r="23" spans="1:81" x14ac:dyDescent="0.35">
      <c r="A23" s="37" t="s">
        <v>3339</v>
      </c>
      <c r="B23" s="34">
        <v>31303</v>
      </c>
      <c r="C23" s="37" t="s">
        <v>3338</v>
      </c>
      <c r="D23" s="32">
        <v>11.3</v>
      </c>
      <c r="E23" s="32">
        <v>8.9</v>
      </c>
      <c r="F23" s="32">
        <v>4.3</v>
      </c>
      <c r="G23" s="32">
        <v>22.5</v>
      </c>
      <c r="H23" s="35">
        <v>900</v>
      </c>
      <c r="I23" s="35">
        <v>900</v>
      </c>
      <c r="J23" s="35">
        <v>215.1</v>
      </c>
      <c r="K23" s="32">
        <v>0</v>
      </c>
      <c r="L23" s="32">
        <v>0.1</v>
      </c>
      <c r="M23" s="32">
        <v>0.1</v>
      </c>
      <c r="N23" s="32">
        <v>4.0999999999999996</v>
      </c>
      <c r="O23" s="31"/>
      <c r="P23" s="32">
        <v>22.5</v>
      </c>
      <c r="Q23" s="31"/>
      <c r="R23" s="36">
        <v>0.14000000000000001</v>
      </c>
      <c r="S23" s="33">
        <v>0</v>
      </c>
      <c r="T23" s="33">
        <v>51.5</v>
      </c>
      <c r="U23" s="33">
        <v>35.97</v>
      </c>
      <c r="V23" s="34"/>
      <c r="W23" s="34"/>
      <c r="X23" s="34"/>
      <c r="Y23" s="32">
        <v>7.8</v>
      </c>
      <c r="Z23" s="32">
        <v>0.1</v>
      </c>
      <c r="AA23" s="34"/>
      <c r="AB23" s="34"/>
      <c r="AC23" s="34"/>
      <c r="AD23" s="34"/>
      <c r="AE23" s="34"/>
      <c r="AF23" s="34"/>
      <c r="AG23" s="34"/>
      <c r="AH23" s="34"/>
      <c r="AI23" s="32">
        <v>0</v>
      </c>
      <c r="AJ23" s="34"/>
      <c r="AK23" s="34"/>
      <c r="AL23" s="32">
        <v>0</v>
      </c>
      <c r="AM23" s="32">
        <v>0</v>
      </c>
      <c r="AN23" s="34"/>
      <c r="AO23" s="34"/>
      <c r="AP23" s="34"/>
      <c r="AQ23" s="34"/>
      <c r="AR23" s="32">
        <v>0</v>
      </c>
      <c r="AS23" s="34"/>
      <c r="AT23" s="32">
        <v>0</v>
      </c>
      <c r="AU23" s="33">
        <v>7.86</v>
      </c>
      <c r="AV23" s="36">
        <v>0</v>
      </c>
      <c r="AW23" s="33">
        <v>4.38</v>
      </c>
      <c r="AX23" s="33">
        <v>3.06</v>
      </c>
      <c r="AY23" s="33">
        <v>0.67</v>
      </c>
      <c r="AZ23" s="36">
        <v>0</v>
      </c>
      <c r="BA23" s="33">
        <v>439.03</v>
      </c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</row>
    <row r="24" spans="1:81" x14ac:dyDescent="0.35">
      <c r="A24" s="37" t="s">
        <v>3337</v>
      </c>
      <c r="B24" s="34">
        <v>31303</v>
      </c>
      <c r="C24" s="37" t="s">
        <v>3336</v>
      </c>
      <c r="D24" s="32">
        <v>5.9</v>
      </c>
      <c r="E24" s="32">
        <v>4.0999999999999996</v>
      </c>
      <c r="F24" s="32">
        <v>19.2</v>
      </c>
      <c r="G24" s="32">
        <v>39.700000000000003</v>
      </c>
      <c r="H24" s="35">
        <v>1010</v>
      </c>
      <c r="I24" s="35">
        <v>931</v>
      </c>
      <c r="J24" s="35">
        <v>222.50899999999999</v>
      </c>
      <c r="K24" s="32">
        <v>9.9</v>
      </c>
      <c r="L24" s="32">
        <v>2</v>
      </c>
      <c r="M24" s="32">
        <v>1.1000000000000001</v>
      </c>
      <c r="N24" s="32">
        <v>9.3000000000000007</v>
      </c>
      <c r="O24" s="31"/>
      <c r="P24" s="32">
        <v>39.700000000000003</v>
      </c>
      <c r="Q24" s="31"/>
      <c r="R24" s="36">
        <v>0.25</v>
      </c>
      <c r="S24" s="33">
        <v>0</v>
      </c>
      <c r="T24" s="33">
        <v>27.9</v>
      </c>
      <c r="U24" s="33">
        <v>23.6</v>
      </c>
      <c r="V24" s="34"/>
      <c r="W24" s="34"/>
      <c r="X24" s="34"/>
      <c r="Y24" s="32">
        <v>45.6</v>
      </c>
      <c r="Z24" s="32">
        <v>2.8</v>
      </c>
      <c r="AA24" s="34"/>
      <c r="AB24" s="32">
        <v>0</v>
      </c>
      <c r="AC24" s="34"/>
      <c r="AD24" s="34"/>
      <c r="AE24" s="34"/>
      <c r="AF24" s="32">
        <v>0</v>
      </c>
      <c r="AG24" s="34"/>
      <c r="AH24" s="34"/>
      <c r="AI24" s="32">
        <v>0</v>
      </c>
      <c r="AJ24" s="32">
        <v>0</v>
      </c>
      <c r="AK24" s="34"/>
      <c r="AL24" s="32">
        <v>0</v>
      </c>
      <c r="AM24" s="32">
        <v>0</v>
      </c>
      <c r="AN24" s="34"/>
      <c r="AO24" s="34"/>
      <c r="AP24" s="34"/>
      <c r="AQ24" s="32">
        <v>0</v>
      </c>
      <c r="AR24" s="32">
        <v>0</v>
      </c>
      <c r="AS24" s="34"/>
      <c r="AT24" s="32">
        <v>0</v>
      </c>
      <c r="AU24" s="33">
        <v>48.4</v>
      </c>
      <c r="AV24" s="36">
        <v>0</v>
      </c>
      <c r="AW24" s="33">
        <v>1.0900000000000001</v>
      </c>
      <c r="AX24" s="33">
        <v>0.92</v>
      </c>
      <c r="AY24" s="33">
        <v>1.9</v>
      </c>
      <c r="AZ24" s="36">
        <v>0</v>
      </c>
      <c r="BA24" s="33">
        <v>0</v>
      </c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</row>
    <row r="25" spans="1:81" x14ac:dyDescent="0.35">
      <c r="A25" s="37" t="s">
        <v>3335</v>
      </c>
      <c r="B25" s="34">
        <v>31501</v>
      </c>
      <c r="C25" s="37" t="s">
        <v>3334</v>
      </c>
      <c r="D25" s="32">
        <v>0.8</v>
      </c>
      <c r="E25" s="32">
        <v>0.3</v>
      </c>
      <c r="F25" s="32">
        <v>0</v>
      </c>
      <c r="G25" s="32">
        <v>19.8</v>
      </c>
      <c r="H25" s="35">
        <v>364</v>
      </c>
      <c r="I25" s="35">
        <v>361</v>
      </c>
      <c r="J25" s="35">
        <v>86.278999999999996</v>
      </c>
      <c r="K25" s="32">
        <v>0.4</v>
      </c>
      <c r="L25" s="34"/>
      <c r="M25" s="34"/>
      <c r="N25" s="34"/>
      <c r="O25" s="31"/>
      <c r="P25" s="32">
        <v>19.8</v>
      </c>
      <c r="Q25" s="31"/>
      <c r="R25" s="36">
        <v>0</v>
      </c>
      <c r="S25" s="33">
        <v>0</v>
      </c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3">
        <v>0.05</v>
      </c>
      <c r="AX25" s="33">
        <v>7.0000000000000007E-2</v>
      </c>
      <c r="AY25" s="33">
        <v>0.1</v>
      </c>
      <c r="AZ25" s="36">
        <v>0.249</v>
      </c>
      <c r="BA25" s="33">
        <v>0</v>
      </c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</row>
    <row r="26" spans="1:81" x14ac:dyDescent="0.35">
      <c r="A26" s="37" t="s">
        <v>3333</v>
      </c>
      <c r="B26" s="34">
        <v>31501</v>
      </c>
      <c r="C26" s="37" t="s">
        <v>3332</v>
      </c>
      <c r="D26" s="32">
        <v>0</v>
      </c>
      <c r="E26" s="32">
        <v>0</v>
      </c>
      <c r="F26" s="32">
        <v>0</v>
      </c>
      <c r="G26" s="32">
        <v>0</v>
      </c>
      <c r="H26" s="35">
        <v>0</v>
      </c>
      <c r="I26" s="35">
        <v>0</v>
      </c>
      <c r="J26" s="35">
        <v>0</v>
      </c>
      <c r="K26" s="32">
        <v>0</v>
      </c>
      <c r="L26" s="34"/>
      <c r="M26" s="34"/>
      <c r="N26" s="34"/>
      <c r="O26" s="31"/>
      <c r="P26" s="32">
        <v>0</v>
      </c>
      <c r="Q26" s="31"/>
      <c r="R26" s="36">
        <v>0</v>
      </c>
      <c r="S26" s="33">
        <v>0</v>
      </c>
      <c r="T26" s="33">
        <v>0</v>
      </c>
      <c r="U26" s="33">
        <v>0</v>
      </c>
      <c r="V26" s="34"/>
      <c r="W26" s="34"/>
      <c r="X26" s="34"/>
      <c r="Y26" s="32">
        <v>0</v>
      </c>
      <c r="Z26" s="32">
        <v>0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2">
        <v>0</v>
      </c>
      <c r="AN26" s="34"/>
      <c r="AO26" s="34"/>
      <c r="AP26" s="34"/>
      <c r="AQ26" s="34"/>
      <c r="AR26" s="32">
        <v>0</v>
      </c>
      <c r="AS26" s="34"/>
      <c r="AT26" s="32">
        <v>0</v>
      </c>
      <c r="AU26" s="33">
        <v>0</v>
      </c>
      <c r="AV26" s="36">
        <v>0</v>
      </c>
      <c r="AW26" s="33">
        <v>0</v>
      </c>
      <c r="AX26" s="33">
        <v>0</v>
      </c>
      <c r="AY26" s="33">
        <v>0</v>
      </c>
      <c r="AZ26" s="36">
        <v>0</v>
      </c>
      <c r="BA26" s="33">
        <v>0</v>
      </c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</row>
    <row r="27" spans="1:81" x14ac:dyDescent="0.35">
      <c r="A27" s="37" t="s">
        <v>3331</v>
      </c>
      <c r="B27" s="34">
        <v>31501</v>
      </c>
      <c r="C27" s="37" t="s">
        <v>3330</v>
      </c>
      <c r="D27" s="32">
        <v>0</v>
      </c>
      <c r="E27" s="32">
        <v>0</v>
      </c>
      <c r="F27" s="32">
        <v>0</v>
      </c>
      <c r="G27" s="32">
        <v>0</v>
      </c>
      <c r="H27" s="35">
        <v>2</v>
      </c>
      <c r="I27" s="35">
        <v>0</v>
      </c>
      <c r="J27" s="35">
        <v>0</v>
      </c>
      <c r="K27" s="32">
        <v>0.2</v>
      </c>
      <c r="L27" s="34"/>
      <c r="M27" s="34"/>
      <c r="N27" s="34"/>
      <c r="O27" s="31"/>
      <c r="P27" s="32">
        <v>0</v>
      </c>
      <c r="Q27" s="31"/>
      <c r="R27" s="36">
        <v>0</v>
      </c>
      <c r="S27" s="33">
        <v>0</v>
      </c>
      <c r="T27" s="33">
        <v>0</v>
      </c>
      <c r="U27" s="33">
        <v>0</v>
      </c>
      <c r="V27" s="34"/>
      <c r="W27" s="34"/>
      <c r="X27" s="34"/>
      <c r="Y27" s="32">
        <v>0</v>
      </c>
      <c r="Z27" s="32">
        <v>0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2">
        <v>0</v>
      </c>
      <c r="AN27" s="34"/>
      <c r="AO27" s="34"/>
      <c r="AP27" s="34"/>
      <c r="AQ27" s="34"/>
      <c r="AR27" s="32">
        <v>0</v>
      </c>
      <c r="AS27" s="34"/>
      <c r="AT27" s="32">
        <v>0</v>
      </c>
      <c r="AU27" s="33">
        <v>0</v>
      </c>
      <c r="AV27" s="36">
        <v>0</v>
      </c>
      <c r="AW27" s="33">
        <v>0</v>
      </c>
      <c r="AX27" s="33">
        <v>0</v>
      </c>
      <c r="AY27" s="33">
        <v>0</v>
      </c>
      <c r="AZ27" s="36">
        <v>0</v>
      </c>
      <c r="BA27" s="33">
        <v>0</v>
      </c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</row>
    <row r="28" spans="1:81" x14ac:dyDescent="0.35">
      <c r="A28" s="37" t="s">
        <v>3329</v>
      </c>
      <c r="B28" s="34">
        <v>31502</v>
      </c>
      <c r="C28" s="37" t="s">
        <v>3328</v>
      </c>
      <c r="D28" s="32">
        <v>84.4</v>
      </c>
      <c r="E28" s="32">
        <v>0.4</v>
      </c>
      <c r="F28" s="32">
        <v>0</v>
      </c>
      <c r="G28" s="32">
        <v>0</v>
      </c>
      <c r="H28" s="35">
        <v>1449</v>
      </c>
      <c r="I28" s="35">
        <v>1449</v>
      </c>
      <c r="J28" s="35">
        <v>346.31099999999998</v>
      </c>
      <c r="K28" s="32">
        <v>0</v>
      </c>
      <c r="L28" s="32">
        <v>0</v>
      </c>
      <c r="M28" s="32">
        <v>0</v>
      </c>
      <c r="N28" s="32">
        <v>0</v>
      </c>
      <c r="O28" s="31"/>
      <c r="P28" s="32">
        <v>0</v>
      </c>
      <c r="Q28" s="31"/>
      <c r="R28" s="36">
        <v>0</v>
      </c>
      <c r="S28" s="33">
        <v>0</v>
      </c>
      <c r="T28" s="33">
        <v>50</v>
      </c>
      <c r="U28" s="33">
        <v>42.86</v>
      </c>
      <c r="V28" s="34"/>
      <c r="W28" s="34"/>
      <c r="X28" s="34"/>
      <c r="Y28" s="32">
        <v>0</v>
      </c>
      <c r="Z28" s="32">
        <v>0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2">
        <v>0</v>
      </c>
      <c r="AN28" s="34"/>
      <c r="AO28" s="34"/>
      <c r="AP28" s="34"/>
      <c r="AQ28" s="34"/>
      <c r="AR28" s="32">
        <v>0</v>
      </c>
      <c r="AS28" s="34"/>
      <c r="AT28" s="32">
        <v>0</v>
      </c>
      <c r="AU28" s="33">
        <v>7.14</v>
      </c>
      <c r="AV28" s="36">
        <v>0</v>
      </c>
      <c r="AW28" s="33">
        <v>0.19</v>
      </c>
      <c r="AX28" s="33">
        <v>0.16</v>
      </c>
      <c r="AY28" s="33">
        <v>0.03</v>
      </c>
      <c r="AZ28" s="36">
        <v>0</v>
      </c>
      <c r="BA28" s="33">
        <v>0</v>
      </c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</row>
    <row r="29" spans="1:81" x14ac:dyDescent="0.35">
      <c r="A29" s="37" t="s">
        <v>3327</v>
      </c>
      <c r="B29" s="34">
        <v>12103</v>
      </c>
      <c r="C29" s="37" t="s">
        <v>3326</v>
      </c>
      <c r="D29" s="32">
        <v>75.2</v>
      </c>
      <c r="E29" s="32">
        <v>0</v>
      </c>
      <c r="F29" s="32">
        <v>0</v>
      </c>
      <c r="G29" s="32">
        <v>13.2</v>
      </c>
      <c r="H29" s="35">
        <v>1507</v>
      </c>
      <c r="I29" s="35">
        <v>1502</v>
      </c>
      <c r="J29" s="35">
        <v>358.97800000000001</v>
      </c>
      <c r="K29" s="32">
        <v>0.6</v>
      </c>
      <c r="L29" s="34"/>
      <c r="M29" s="34"/>
      <c r="N29" s="34"/>
      <c r="O29" s="31"/>
      <c r="P29" s="32">
        <v>13.2</v>
      </c>
      <c r="Q29" s="31"/>
      <c r="R29" s="36">
        <v>0</v>
      </c>
      <c r="S29" s="33">
        <v>0</v>
      </c>
      <c r="T29" s="33">
        <v>21.97</v>
      </c>
      <c r="U29" s="33">
        <v>12.6</v>
      </c>
      <c r="V29" s="34"/>
      <c r="W29" s="34"/>
      <c r="X29" s="34"/>
      <c r="Y29" s="32">
        <v>61.6</v>
      </c>
      <c r="Z29" s="32">
        <v>3.9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2">
        <v>0</v>
      </c>
      <c r="AN29" s="34"/>
      <c r="AO29" s="34"/>
      <c r="AP29" s="34"/>
      <c r="AQ29" s="34"/>
      <c r="AR29" s="32">
        <v>0</v>
      </c>
      <c r="AS29" s="34"/>
      <c r="AT29" s="32">
        <v>0</v>
      </c>
      <c r="AU29" s="33">
        <v>65.510000000000005</v>
      </c>
      <c r="AV29" s="36">
        <v>0</v>
      </c>
      <c r="AW29" s="33">
        <v>0</v>
      </c>
      <c r="AX29" s="33">
        <v>0</v>
      </c>
      <c r="AY29" s="33">
        <v>0</v>
      </c>
      <c r="AZ29" s="36">
        <v>0</v>
      </c>
      <c r="BA29" s="33">
        <v>0</v>
      </c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</row>
    <row r="30" spans="1:81" x14ac:dyDescent="0.35">
      <c r="A30" s="37" t="s">
        <v>3325</v>
      </c>
      <c r="B30" s="34">
        <v>24102</v>
      </c>
      <c r="C30" s="37" t="s">
        <v>3324</v>
      </c>
      <c r="D30" s="32">
        <v>0</v>
      </c>
      <c r="E30" s="32">
        <v>0.5</v>
      </c>
      <c r="F30" s="32">
        <v>0</v>
      </c>
      <c r="G30" s="32">
        <v>74.5</v>
      </c>
      <c r="H30" s="35">
        <v>1332</v>
      </c>
      <c r="I30" s="35">
        <v>1285</v>
      </c>
      <c r="J30" s="35">
        <v>307.11500000000001</v>
      </c>
      <c r="K30" s="32">
        <v>5.9</v>
      </c>
      <c r="L30" s="32">
        <v>0</v>
      </c>
      <c r="M30" s="32">
        <v>0</v>
      </c>
      <c r="N30" s="32">
        <v>0</v>
      </c>
      <c r="O30" s="31"/>
      <c r="P30" s="32">
        <v>74.5</v>
      </c>
      <c r="Q30" s="31"/>
      <c r="R30" s="36">
        <v>0</v>
      </c>
      <c r="S30" s="33">
        <v>0</v>
      </c>
      <c r="T30" s="33">
        <v>44.8</v>
      </c>
      <c r="U30" s="33">
        <v>22.3</v>
      </c>
      <c r="V30" s="34"/>
      <c r="W30" s="34"/>
      <c r="X30" s="34"/>
      <c r="Y30" s="32">
        <v>15.4</v>
      </c>
      <c r="Z30" s="32">
        <v>14.4</v>
      </c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2">
        <v>0</v>
      </c>
      <c r="AM30" s="32">
        <v>0</v>
      </c>
      <c r="AN30" s="34"/>
      <c r="AO30" s="34"/>
      <c r="AP30" s="34"/>
      <c r="AQ30" s="34"/>
      <c r="AR30" s="32">
        <v>0</v>
      </c>
      <c r="AS30" s="34"/>
      <c r="AT30" s="32">
        <v>0</v>
      </c>
      <c r="AU30" s="33">
        <v>29.8</v>
      </c>
      <c r="AV30" s="36">
        <v>0</v>
      </c>
      <c r="AW30" s="33">
        <v>0.18</v>
      </c>
      <c r="AX30" s="33">
        <v>0.09</v>
      </c>
      <c r="AY30" s="33">
        <v>0.12</v>
      </c>
      <c r="AZ30" s="36">
        <v>0</v>
      </c>
      <c r="BA30" s="33">
        <v>0</v>
      </c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</row>
    <row r="31" spans="1:81" x14ac:dyDescent="0.35">
      <c r="A31" s="37" t="s">
        <v>3323</v>
      </c>
      <c r="B31" s="34">
        <v>31401</v>
      </c>
      <c r="C31" s="37" t="s">
        <v>3322</v>
      </c>
      <c r="D31" s="32">
        <v>0</v>
      </c>
      <c r="E31" s="32">
        <v>0</v>
      </c>
      <c r="F31" s="32">
        <v>14.4</v>
      </c>
      <c r="G31" s="32">
        <v>14.4</v>
      </c>
      <c r="H31" s="35">
        <v>231</v>
      </c>
      <c r="I31" s="35">
        <v>231</v>
      </c>
      <c r="J31" s="35">
        <v>55.208999999999996</v>
      </c>
      <c r="K31" s="32">
        <v>0</v>
      </c>
      <c r="L31" s="34"/>
      <c r="M31" s="34"/>
      <c r="N31" s="34"/>
      <c r="O31" s="31"/>
      <c r="P31" s="32">
        <v>14.4</v>
      </c>
      <c r="Q31" s="31"/>
      <c r="R31" s="36">
        <v>2.9000000000000001E-2</v>
      </c>
      <c r="S31" s="33">
        <v>0</v>
      </c>
      <c r="T31" s="33">
        <v>0</v>
      </c>
      <c r="U31" s="33">
        <v>0</v>
      </c>
      <c r="V31" s="34"/>
      <c r="W31" s="34"/>
      <c r="X31" s="34"/>
      <c r="Y31" s="32">
        <v>0</v>
      </c>
      <c r="Z31" s="32">
        <v>0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2">
        <v>0</v>
      </c>
      <c r="AN31" s="34"/>
      <c r="AO31" s="34"/>
      <c r="AP31" s="34"/>
      <c r="AQ31" s="34"/>
      <c r="AR31" s="32">
        <v>0</v>
      </c>
      <c r="AS31" s="34"/>
      <c r="AT31" s="32">
        <v>0</v>
      </c>
      <c r="AU31" s="33">
        <v>0</v>
      </c>
      <c r="AV31" s="36">
        <v>0</v>
      </c>
      <c r="AW31" s="33">
        <v>0</v>
      </c>
      <c r="AX31" s="33">
        <v>0</v>
      </c>
      <c r="AY31" s="33">
        <v>0</v>
      </c>
      <c r="AZ31" s="36">
        <v>0</v>
      </c>
      <c r="BA31" s="33">
        <v>0</v>
      </c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</row>
    <row r="32" spans="1:81" x14ac:dyDescent="0.35">
      <c r="A32" s="37" t="s">
        <v>3321</v>
      </c>
      <c r="B32" s="34">
        <v>31401</v>
      </c>
      <c r="C32" s="37" t="s">
        <v>3320</v>
      </c>
      <c r="D32" s="32">
        <v>0.1</v>
      </c>
      <c r="E32" s="32">
        <v>0.1</v>
      </c>
      <c r="F32" s="32">
        <v>12.6</v>
      </c>
      <c r="G32" s="32">
        <v>12.6</v>
      </c>
      <c r="H32" s="35">
        <v>1203</v>
      </c>
      <c r="I32" s="35">
        <v>1203</v>
      </c>
      <c r="J32" s="35">
        <v>287.517</v>
      </c>
      <c r="K32" s="32">
        <v>0</v>
      </c>
      <c r="L32" s="34"/>
      <c r="M32" s="34"/>
      <c r="N32" s="34"/>
      <c r="O32" s="31"/>
      <c r="P32" s="32">
        <v>12.6</v>
      </c>
      <c r="Q32" s="31"/>
      <c r="R32" s="36">
        <v>9.5000000000000001E-2</v>
      </c>
      <c r="S32" s="33">
        <v>0</v>
      </c>
      <c r="T32" s="33">
        <v>41.67</v>
      </c>
      <c r="U32" s="33">
        <v>41.67</v>
      </c>
      <c r="V32" s="34"/>
      <c r="W32" s="34"/>
      <c r="X32" s="34"/>
      <c r="Y32" s="32">
        <v>12.5</v>
      </c>
      <c r="Z32" s="32">
        <v>4.2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2">
        <v>0</v>
      </c>
      <c r="AN32" s="34"/>
      <c r="AO32" s="34"/>
      <c r="AP32" s="34"/>
      <c r="AQ32" s="34"/>
      <c r="AR32" s="32">
        <v>0</v>
      </c>
      <c r="AS32" s="34"/>
      <c r="AT32" s="32">
        <v>0</v>
      </c>
      <c r="AU32" s="33">
        <v>16.670000000000002</v>
      </c>
      <c r="AV32" s="36">
        <v>0</v>
      </c>
      <c r="AW32" s="33">
        <v>0.02</v>
      </c>
      <c r="AX32" s="33">
        <v>0.02</v>
      </c>
      <c r="AY32" s="33">
        <v>0.01</v>
      </c>
      <c r="AZ32" s="36">
        <v>0</v>
      </c>
      <c r="BA32" s="33">
        <v>0</v>
      </c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</row>
    <row r="33" spans="1:81" x14ac:dyDescent="0.35">
      <c r="A33" s="37" t="s">
        <v>3319</v>
      </c>
      <c r="B33" s="34">
        <v>31101</v>
      </c>
      <c r="C33" s="37" t="s">
        <v>3318</v>
      </c>
      <c r="D33" s="32">
        <v>36.4</v>
      </c>
      <c r="E33" s="32">
        <v>5</v>
      </c>
      <c r="F33" s="32">
        <v>0</v>
      </c>
      <c r="G33" s="32">
        <v>6.3</v>
      </c>
      <c r="H33" s="35">
        <v>1126</v>
      </c>
      <c r="I33" s="35">
        <v>910</v>
      </c>
      <c r="J33" s="35">
        <v>217.48999999999998</v>
      </c>
      <c r="K33" s="32">
        <v>26.9</v>
      </c>
      <c r="L33" s="32">
        <v>0</v>
      </c>
      <c r="M33" s="32">
        <v>0</v>
      </c>
      <c r="N33" s="32">
        <v>0</v>
      </c>
      <c r="O33" s="31"/>
      <c r="P33" s="32">
        <v>6.3</v>
      </c>
      <c r="Q33" s="31"/>
      <c r="R33" s="36">
        <v>0.12</v>
      </c>
      <c r="S33" s="33">
        <v>0</v>
      </c>
      <c r="T33" s="33">
        <v>18.79</v>
      </c>
      <c r="U33" s="33">
        <v>80.89</v>
      </c>
      <c r="V33" s="34"/>
      <c r="W33" s="34"/>
      <c r="X33" s="34"/>
      <c r="Y33" s="32">
        <v>0.3</v>
      </c>
      <c r="Z33" s="32">
        <v>0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2">
        <v>0</v>
      </c>
      <c r="AN33" s="34"/>
      <c r="AO33" s="34"/>
      <c r="AP33" s="34"/>
      <c r="AQ33" s="34"/>
      <c r="AR33" s="32">
        <v>0</v>
      </c>
      <c r="AS33" s="34"/>
      <c r="AT33" s="32">
        <v>0</v>
      </c>
      <c r="AU33" s="33">
        <v>0.32</v>
      </c>
      <c r="AV33" s="36">
        <v>0</v>
      </c>
      <c r="AW33" s="33">
        <v>0.75</v>
      </c>
      <c r="AX33" s="33">
        <v>3.24</v>
      </c>
      <c r="AY33" s="33">
        <v>0.01</v>
      </c>
      <c r="AZ33" s="36">
        <v>0</v>
      </c>
      <c r="BA33" s="33">
        <v>0</v>
      </c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</row>
    <row r="34" spans="1:81" x14ac:dyDescent="0.35">
      <c r="A34" s="37" t="s">
        <v>3317</v>
      </c>
      <c r="B34" s="34">
        <v>29101</v>
      </c>
      <c r="C34" s="37" t="s">
        <v>3316</v>
      </c>
      <c r="D34" s="32">
        <v>0.5</v>
      </c>
      <c r="E34" s="32">
        <v>0</v>
      </c>
      <c r="F34" s="32">
        <v>0.2</v>
      </c>
      <c r="G34" s="32">
        <v>2.1</v>
      </c>
      <c r="H34" s="35">
        <v>174</v>
      </c>
      <c r="I34" s="35">
        <v>174</v>
      </c>
      <c r="J34" s="35">
        <v>41.585999999999999</v>
      </c>
      <c r="K34" s="32">
        <v>0</v>
      </c>
      <c r="L34" s="32">
        <v>0</v>
      </c>
      <c r="M34" s="32">
        <v>0</v>
      </c>
      <c r="N34" s="32">
        <v>0</v>
      </c>
      <c r="O34" s="31"/>
      <c r="P34" s="32">
        <v>2.1</v>
      </c>
      <c r="Q34" s="31"/>
      <c r="R34" s="36">
        <v>0.04</v>
      </c>
      <c r="S34" s="33">
        <v>0</v>
      </c>
      <c r="T34" s="33">
        <v>0</v>
      </c>
      <c r="U34" s="33">
        <v>0</v>
      </c>
      <c r="V34" s="34"/>
      <c r="W34" s="34"/>
      <c r="X34" s="34"/>
      <c r="Y34" s="32">
        <v>0</v>
      </c>
      <c r="Z34" s="32">
        <v>0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2">
        <v>0</v>
      </c>
      <c r="AN34" s="34"/>
      <c r="AO34" s="34"/>
      <c r="AP34" s="34"/>
      <c r="AQ34" s="34"/>
      <c r="AR34" s="32">
        <v>0</v>
      </c>
      <c r="AS34" s="34"/>
      <c r="AT34" s="32">
        <v>0</v>
      </c>
      <c r="AU34" s="33">
        <v>0</v>
      </c>
      <c r="AV34" s="36">
        <v>0</v>
      </c>
      <c r="AW34" s="33">
        <v>0</v>
      </c>
      <c r="AX34" s="33">
        <v>0</v>
      </c>
      <c r="AY34" s="33">
        <v>0</v>
      </c>
      <c r="AZ34" s="36">
        <v>0</v>
      </c>
      <c r="BA34" s="33">
        <v>0</v>
      </c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</row>
    <row r="35" spans="1:81" x14ac:dyDescent="0.35">
      <c r="A35" s="37" t="s">
        <v>3315</v>
      </c>
      <c r="B35" s="34">
        <v>29101</v>
      </c>
      <c r="C35" s="37" t="s">
        <v>3314</v>
      </c>
      <c r="D35" s="32">
        <v>0.4</v>
      </c>
      <c r="E35" s="32">
        <v>0</v>
      </c>
      <c r="F35" s="32">
        <v>0</v>
      </c>
      <c r="G35" s="32">
        <v>2.2999999999999998</v>
      </c>
      <c r="H35" s="35">
        <v>152</v>
      </c>
      <c r="I35" s="35">
        <v>152</v>
      </c>
      <c r="J35" s="35">
        <v>36.327999999999996</v>
      </c>
      <c r="K35" s="32">
        <v>0</v>
      </c>
      <c r="L35" s="32">
        <v>0</v>
      </c>
      <c r="M35" s="32">
        <v>0</v>
      </c>
      <c r="N35" s="32">
        <v>0</v>
      </c>
      <c r="O35" s="31"/>
      <c r="P35" s="32">
        <v>2.2999999999999998</v>
      </c>
      <c r="Q35" s="31"/>
      <c r="R35" s="36">
        <v>0.03</v>
      </c>
      <c r="S35" s="33">
        <v>0</v>
      </c>
      <c r="T35" s="33">
        <v>0</v>
      </c>
      <c r="U35" s="33">
        <v>0</v>
      </c>
      <c r="V35" s="34"/>
      <c r="W35" s="34"/>
      <c r="X35" s="34"/>
      <c r="Y35" s="32">
        <v>0</v>
      </c>
      <c r="Z35" s="32">
        <v>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2">
        <v>0</v>
      </c>
      <c r="AN35" s="34"/>
      <c r="AO35" s="34"/>
      <c r="AP35" s="34"/>
      <c r="AQ35" s="34"/>
      <c r="AR35" s="32">
        <v>0</v>
      </c>
      <c r="AS35" s="34"/>
      <c r="AT35" s="32">
        <v>0</v>
      </c>
      <c r="AU35" s="33">
        <v>0</v>
      </c>
      <c r="AV35" s="36">
        <v>0</v>
      </c>
      <c r="AW35" s="33">
        <v>0</v>
      </c>
      <c r="AX35" s="33">
        <v>0</v>
      </c>
      <c r="AY35" s="33">
        <v>0</v>
      </c>
      <c r="AZ35" s="36">
        <v>0</v>
      </c>
      <c r="BA35" s="33">
        <v>0</v>
      </c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</row>
    <row r="36" spans="1:81" ht="25" x14ac:dyDescent="0.35">
      <c r="A36" s="37" t="s">
        <v>3313</v>
      </c>
      <c r="B36" s="34">
        <v>29101</v>
      </c>
      <c r="C36" s="37" t="s">
        <v>3312</v>
      </c>
      <c r="D36" s="32">
        <v>0.3</v>
      </c>
      <c r="E36" s="32">
        <v>0</v>
      </c>
      <c r="F36" s="32">
        <v>0</v>
      </c>
      <c r="G36" s="32">
        <v>1</v>
      </c>
      <c r="H36" s="35">
        <v>126</v>
      </c>
      <c r="I36" s="35">
        <v>126</v>
      </c>
      <c r="J36" s="35">
        <v>30.113999999999997</v>
      </c>
      <c r="K36" s="32">
        <v>0</v>
      </c>
      <c r="L36" s="32">
        <v>0</v>
      </c>
      <c r="M36" s="32">
        <v>0</v>
      </c>
      <c r="N36" s="32">
        <v>0</v>
      </c>
      <c r="O36" s="31"/>
      <c r="P36" s="32">
        <v>1</v>
      </c>
      <c r="Q36" s="31"/>
      <c r="R36" s="36">
        <v>0</v>
      </c>
      <c r="S36" s="33">
        <v>0</v>
      </c>
      <c r="T36" s="33">
        <v>0</v>
      </c>
      <c r="U36" s="33">
        <v>0</v>
      </c>
      <c r="V36" s="34"/>
      <c r="W36" s="34"/>
      <c r="X36" s="34"/>
      <c r="Y36" s="32">
        <v>0</v>
      </c>
      <c r="Z36" s="32">
        <v>0</v>
      </c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2">
        <v>0</v>
      </c>
      <c r="AN36" s="34"/>
      <c r="AO36" s="34"/>
      <c r="AP36" s="34"/>
      <c r="AQ36" s="34"/>
      <c r="AR36" s="32">
        <v>0</v>
      </c>
      <c r="AS36" s="34"/>
      <c r="AT36" s="32">
        <v>0</v>
      </c>
      <c r="AU36" s="33">
        <v>0</v>
      </c>
      <c r="AV36" s="36">
        <v>0</v>
      </c>
      <c r="AW36" s="33">
        <v>0</v>
      </c>
      <c r="AX36" s="33">
        <v>0</v>
      </c>
      <c r="AY36" s="33">
        <v>0</v>
      </c>
      <c r="AZ36" s="36">
        <v>0</v>
      </c>
      <c r="BA36" s="33">
        <v>0</v>
      </c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</row>
    <row r="37" spans="1:81" x14ac:dyDescent="0.35">
      <c r="A37" s="37" t="s">
        <v>3311</v>
      </c>
      <c r="B37" s="34">
        <v>29102</v>
      </c>
      <c r="C37" s="37" t="s">
        <v>3310</v>
      </c>
      <c r="D37" s="32">
        <v>0.3</v>
      </c>
      <c r="E37" s="32">
        <v>0</v>
      </c>
      <c r="F37" s="32">
        <v>0</v>
      </c>
      <c r="G37" s="32">
        <v>2.2000000000000002</v>
      </c>
      <c r="H37" s="35">
        <v>128</v>
      </c>
      <c r="I37" s="35">
        <v>128</v>
      </c>
      <c r="J37" s="35">
        <v>30.591999999999999</v>
      </c>
      <c r="K37" s="32">
        <v>0</v>
      </c>
      <c r="L37" s="32">
        <v>0</v>
      </c>
      <c r="M37" s="32">
        <v>0</v>
      </c>
      <c r="N37" s="32">
        <v>0</v>
      </c>
      <c r="O37" s="31"/>
      <c r="P37" s="32">
        <v>2.2000000000000002</v>
      </c>
      <c r="Q37" s="31"/>
      <c r="R37" s="36">
        <v>0</v>
      </c>
      <c r="S37" s="33">
        <v>0</v>
      </c>
      <c r="T37" s="33">
        <v>0</v>
      </c>
      <c r="U37" s="33">
        <v>0</v>
      </c>
      <c r="V37" s="34"/>
      <c r="W37" s="34"/>
      <c r="X37" s="34"/>
      <c r="Y37" s="32">
        <v>0</v>
      </c>
      <c r="Z37" s="32">
        <v>0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2">
        <v>0</v>
      </c>
      <c r="AN37" s="34"/>
      <c r="AO37" s="34"/>
      <c r="AP37" s="34"/>
      <c r="AQ37" s="34"/>
      <c r="AR37" s="32">
        <v>0</v>
      </c>
      <c r="AS37" s="34"/>
      <c r="AT37" s="32">
        <v>0</v>
      </c>
      <c r="AU37" s="33">
        <v>0</v>
      </c>
      <c r="AV37" s="36">
        <v>0</v>
      </c>
      <c r="AW37" s="33">
        <v>0</v>
      </c>
      <c r="AX37" s="33">
        <v>0</v>
      </c>
      <c r="AY37" s="33">
        <v>0</v>
      </c>
      <c r="AZ37" s="36">
        <v>0</v>
      </c>
      <c r="BA37" s="33">
        <v>0</v>
      </c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</row>
    <row r="38" spans="1:81" x14ac:dyDescent="0.35">
      <c r="A38" s="37" t="s">
        <v>3309</v>
      </c>
      <c r="B38" s="34">
        <v>29102</v>
      </c>
      <c r="C38" s="37" t="s">
        <v>3308</v>
      </c>
      <c r="D38" s="32">
        <v>0.2</v>
      </c>
      <c r="E38" s="32">
        <v>0</v>
      </c>
      <c r="F38" s="32">
        <v>0</v>
      </c>
      <c r="G38" s="32">
        <v>2.2000000000000002</v>
      </c>
      <c r="H38" s="35">
        <v>100</v>
      </c>
      <c r="I38" s="35">
        <v>100</v>
      </c>
      <c r="J38" s="35">
        <v>23.9</v>
      </c>
      <c r="K38" s="32">
        <v>0</v>
      </c>
      <c r="L38" s="32">
        <v>0</v>
      </c>
      <c r="M38" s="32">
        <v>0</v>
      </c>
      <c r="N38" s="32">
        <v>0</v>
      </c>
      <c r="O38" s="31"/>
      <c r="P38" s="32">
        <v>2.2000000000000002</v>
      </c>
      <c r="Q38" s="31"/>
      <c r="R38" s="36">
        <v>0</v>
      </c>
      <c r="S38" s="33">
        <v>0</v>
      </c>
      <c r="T38" s="33">
        <v>0</v>
      </c>
      <c r="U38" s="33">
        <v>0</v>
      </c>
      <c r="V38" s="34"/>
      <c r="W38" s="34"/>
      <c r="X38" s="34"/>
      <c r="Y38" s="32">
        <v>0</v>
      </c>
      <c r="Z38" s="32">
        <v>0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2">
        <v>0</v>
      </c>
      <c r="AN38" s="34"/>
      <c r="AO38" s="34"/>
      <c r="AP38" s="34"/>
      <c r="AQ38" s="34"/>
      <c r="AR38" s="32">
        <v>0</v>
      </c>
      <c r="AS38" s="34"/>
      <c r="AT38" s="32">
        <v>0</v>
      </c>
      <c r="AU38" s="33">
        <v>0</v>
      </c>
      <c r="AV38" s="36">
        <v>0</v>
      </c>
      <c r="AW38" s="33">
        <v>0</v>
      </c>
      <c r="AX38" s="33">
        <v>0</v>
      </c>
      <c r="AY38" s="33">
        <v>0</v>
      </c>
      <c r="AZ38" s="36">
        <v>0</v>
      </c>
      <c r="BA38" s="33">
        <v>0</v>
      </c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</row>
    <row r="39" spans="1:81" ht="37.5" x14ac:dyDescent="0.35">
      <c r="A39" s="37" t="s">
        <v>3307</v>
      </c>
      <c r="B39" s="34">
        <v>29301</v>
      </c>
      <c r="C39" s="37" t="s">
        <v>3306</v>
      </c>
      <c r="D39" s="32">
        <v>0</v>
      </c>
      <c r="E39" s="32">
        <v>0</v>
      </c>
      <c r="F39" s="32">
        <v>0.1</v>
      </c>
      <c r="G39" s="32">
        <v>0.1</v>
      </c>
      <c r="H39" s="35">
        <v>892</v>
      </c>
      <c r="I39" s="35">
        <v>892</v>
      </c>
      <c r="J39" s="35">
        <v>213.18799999999999</v>
      </c>
      <c r="K39" s="32">
        <v>0</v>
      </c>
      <c r="L39" s="32">
        <v>0</v>
      </c>
      <c r="M39" s="32">
        <v>0</v>
      </c>
      <c r="N39" s="32">
        <v>0.1</v>
      </c>
      <c r="O39" s="31"/>
      <c r="P39" s="32">
        <v>0.1</v>
      </c>
      <c r="Q39" s="31"/>
      <c r="R39" s="36">
        <v>0</v>
      </c>
      <c r="S39" s="33">
        <v>0</v>
      </c>
      <c r="T39" s="33">
        <v>0</v>
      </c>
      <c r="U39" s="33">
        <v>0</v>
      </c>
      <c r="V39" s="34"/>
      <c r="W39" s="34"/>
      <c r="X39" s="34"/>
      <c r="Y39" s="32">
        <v>0</v>
      </c>
      <c r="Z39" s="32">
        <v>0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2">
        <v>0</v>
      </c>
      <c r="AN39" s="34"/>
      <c r="AO39" s="34"/>
      <c r="AP39" s="34"/>
      <c r="AQ39" s="34"/>
      <c r="AR39" s="32">
        <v>0</v>
      </c>
      <c r="AS39" s="34"/>
      <c r="AT39" s="32">
        <v>0</v>
      </c>
      <c r="AU39" s="33">
        <v>0</v>
      </c>
      <c r="AV39" s="36">
        <v>0</v>
      </c>
      <c r="AW39" s="33">
        <v>0</v>
      </c>
      <c r="AX39" s="33">
        <v>0</v>
      </c>
      <c r="AY39" s="33">
        <v>0</v>
      </c>
      <c r="AZ39" s="36">
        <v>0</v>
      </c>
      <c r="BA39" s="33">
        <v>0</v>
      </c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</row>
    <row r="40" spans="1:81" ht="37.5" x14ac:dyDescent="0.35">
      <c r="A40" s="37" t="s">
        <v>3305</v>
      </c>
      <c r="B40" s="34">
        <v>29301</v>
      </c>
      <c r="C40" s="37" t="s">
        <v>3304</v>
      </c>
      <c r="D40" s="32">
        <v>0</v>
      </c>
      <c r="E40" s="32">
        <v>0</v>
      </c>
      <c r="F40" s="32">
        <v>0.3</v>
      </c>
      <c r="G40" s="32">
        <v>0.3</v>
      </c>
      <c r="H40" s="35">
        <v>302</v>
      </c>
      <c r="I40" s="35">
        <v>302</v>
      </c>
      <c r="J40" s="35">
        <v>72.177999999999997</v>
      </c>
      <c r="K40" s="32">
        <v>0</v>
      </c>
      <c r="L40" s="32">
        <v>0</v>
      </c>
      <c r="M40" s="32">
        <v>0</v>
      </c>
      <c r="N40" s="32">
        <v>0.3</v>
      </c>
      <c r="O40" s="31"/>
      <c r="P40" s="32">
        <v>0.3</v>
      </c>
      <c r="Q40" s="31"/>
      <c r="R40" s="36">
        <v>0</v>
      </c>
      <c r="S40" s="33">
        <v>0</v>
      </c>
      <c r="T40" s="33">
        <v>0</v>
      </c>
      <c r="U40" s="33">
        <v>0</v>
      </c>
      <c r="V40" s="34"/>
      <c r="W40" s="34"/>
      <c r="X40" s="34"/>
      <c r="Y40" s="32">
        <v>0</v>
      </c>
      <c r="Z40" s="32">
        <v>0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2">
        <v>0</v>
      </c>
      <c r="AN40" s="34"/>
      <c r="AO40" s="34"/>
      <c r="AP40" s="34"/>
      <c r="AQ40" s="34"/>
      <c r="AR40" s="32">
        <v>0</v>
      </c>
      <c r="AS40" s="34"/>
      <c r="AT40" s="32">
        <v>0</v>
      </c>
      <c r="AU40" s="33">
        <v>0</v>
      </c>
      <c r="AV40" s="36">
        <v>0</v>
      </c>
      <c r="AW40" s="33">
        <v>0</v>
      </c>
      <c r="AX40" s="33">
        <v>0</v>
      </c>
      <c r="AY40" s="33">
        <v>0</v>
      </c>
      <c r="AZ40" s="36">
        <v>0</v>
      </c>
      <c r="BA40" s="33">
        <v>0</v>
      </c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</row>
    <row r="41" spans="1:81" ht="25" x14ac:dyDescent="0.35">
      <c r="A41" s="37" t="s">
        <v>3303</v>
      </c>
      <c r="B41" s="34">
        <v>29401</v>
      </c>
      <c r="C41" s="37" t="s">
        <v>3302</v>
      </c>
      <c r="D41" s="32">
        <v>0</v>
      </c>
      <c r="E41" s="32">
        <v>0</v>
      </c>
      <c r="F41" s="32">
        <v>5.6</v>
      </c>
      <c r="G41" s="32">
        <v>5.6</v>
      </c>
      <c r="H41" s="35">
        <v>209</v>
      </c>
      <c r="I41" s="35">
        <v>209</v>
      </c>
      <c r="J41" s="35">
        <v>49.951000000000001</v>
      </c>
      <c r="K41" s="32">
        <v>0</v>
      </c>
      <c r="L41" s="32">
        <v>1.6</v>
      </c>
      <c r="M41" s="32">
        <v>1.7</v>
      </c>
      <c r="N41" s="32">
        <v>2.2999999999999998</v>
      </c>
      <c r="O41" s="31"/>
      <c r="P41" s="32">
        <v>5.6</v>
      </c>
      <c r="Q41" s="31"/>
      <c r="R41" s="36">
        <v>0</v>
      </c>
      <c r="S41" s="33">
        <v>0</v>
      </c>
      <c r="T41" s="33">
        <v>0</v>
      </c>
      <c r="U41" s="33">
        <v>0</v>
      </c>
      <c r="V41" s="34"/>
      <c r="W41" s="34"/>
      <c r="X41" s="34"/>
      <c r="Y41" s="32">
        <v>0</v>
      </c>
      <c r="Z41" s="32">
        <v>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2">
        <v>0</v>
      </c>
      <c r="AN41" s="34"/>
      <c r="AO41" s="34"/>
      <c r="AP41" s="34"/>
      <c r="AQ41" s="34"/>
      <c r="AR41" s="32">
        <v>0</v>
      </c>
      <c r="AS41" s="34"/>
      <c r="AT41" s="32">
        <v>0</v>
      </c>
      <c r="AU41" s="33">
        <v>0</v>
      </c>
      <c r="AV41" s="36">
        <v>0</v>
      </c>
      <c r="AW41" s="33">
        <v>0</v>
      </c>
      <c r="AX41" s="33">
        <v>0</v>
      </c>
      <c r="AY41" s="33">
        <v>0</v>
      </c>
      <c r="AZ41" s="36">
        <v>0</v>
      </c>
      <c r="BA41" s="33">
        <v>0</v>
      </c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</row>
    <row r="42" spans="1:81" x14ac:dyDescent="0.35">
      <c r="A42" s="37" t="s">
        <v>3301</v>
      </c>
      <c r="B42" s="34">
        <v>29201</v>
      </c>
      <c r="C42" s="37" t="s">
        <v>3300</v>
      </c>
      <c r="D42" s="32">
        <v>0.3</v>
      </c>
      <c r="E42" s="32">
        <v>0</v>
      </c>
      <c r="F42" s="32">
        <v>0.2</v>
      </c>
      <c r="G42" s="32">
        <v>0.2</v>
      </c>
      <c r="H42" s="35">
        <v>332</v>
      </c>
      <c r="I42" s="35">
        <v>332</v>
      </c>
      <c r="J42" s="35">
        <v>79.347999999999999</v>
      </c>
      <c r="K42" s="32">
        <v>0</v>
      </c>
      <c r="L42" s="32">
        <v>0.1</v>
      </c>
      <c r="M42" s="32">
        <v>0.1</v>
      </c>
      <c r="N42" s="32">
        <v>0</v>
      </c>
      <c r="O42" s="31"/>
      <c r="P42" s="32">
        <v>0.2</v>
      </c>
      <c r="Q42" s="31"/>
      <c r="R42" s="36">
        <v>0</v>
      </c>
      <c r="S42" s="33">
        <v>0</v>
      </c>
      <c r="T42" s="33">
        <v>0</v>
      </c>
      <c r="U42" s="33">
        <v>0</v>
      </c>
      <c r="V42" s="34"/>
      <c r="W42" s="34"/>
      <c r="X42" s="34"/>
      <c r="Y42" s="32">
        <v>0</v>
      </c>
      <c r="Z42" s="32">
        <v>0</v>
      </c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2">
        <v>0</v>
      </c>
      <c r="AN42" s="34"/>
      <c r="AO42" s="34"/>
      <c r="AP42" s="34"/>
      <c r="AQ42" s="34"/>
      <c r="AR42" s="32">
        <v>0</v>
      </c>
      <c r="AS42" s="34"/>
      <c r="AT42" s="32">
        <v>0</v>
      </c>
      <c r="AU42" s="33">
        <v>0</v>
      </c>
      <c r="AV42" s="36">
        <v>0</v>
      </c>
      <c r="AW42" s="33">
        <v>0</v>
      </c>
      <c r="AX42" s="33">
        <v>0</v>
      </c>
      <c r="AY42" s="33">
        <v>0</v>
      </c>
      <c r="AZ42" s="36">
        <v>0</v>
      </c>
      <c r="BA42" s="33">
        <v>0</v>
      </c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</row>
    <row r="43" spans="1:81" x14ac:dyDescent="0.35">
      <c r="A43" s="37" t="s">
        <v>3299</v>
      </c>
      <c r="B43" s="34">
        <v>29201</v>
      </c>
      <c r="C43" s="37" t="s">
        <v>3298</v>
      </c>
      <c r="D43" s="32">
        <v>0.3</v>
      </c>
      <c r="E43" s="32">
        <v>0</v>
      </c>
      <c r="F43" s="32">
        <v>0.4</v>
      </c>
      <c r="G43" s="32">
        <v>0.4</v>
      </c>
      <c r="H43" s="35">
        <v>330</v>
      </c>
      <c r="I43" s="35">
        <v>330</v>
      </c>
      <c r="J43" s="35">
        <v>78.86999999999999</v>
      </c>
      <c r="K43" s="32">
        <v>0</v>
      </c>
      <c r="L43" s="32">
        <v>0.2</v>
      </c>
      <c r="M43" s="32">
        <v>0.2</v>
      </c>
      <c r="N43" s="32">
        <v>0</v>
      </c>
      <c r="O43" s="31"/>
      <c r="P43" s="32">
        <v>0.4</v>
      </c>
      <c r="Q43" s="31"/>
      <c r="R43" s="36">
        <v>0</v>
      </c>
      <c r="S43" s="33">
        <v>0</v>
      </c>
      <c r="T43" s="33">
        <v>0</v>
      </c>
      <c r="U43" s="33">
        <v>0</v>
      </c>
      <c r="V43" s="34"/>
      <c r="W43" s="34"/>
      <c r="X43" s="34"/>
      <c r="Y43" s="32">
        <v>0</v>
      </c>
      <c r="Z43" s="32">
        <v>0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2">
        <v>0</v>
      </c>
      <c r="AN43" s="34"/>
      <c r="AO43" s="34"/>
      <c r="AP43" s="34"/>
      <c r="AQ43" s="34"/>
      <c r="AR43" s="32">
        <v>0</v>
      </c>
      <c r="AS43" s="34"/>
      <c r="AT43" s="32">
        <v>0</v>
      </c>
      <c r="AU43" s="33">
        <v>0</v>
      </c>
      <c r="AV43" s="36">
        <v>0</v>
      </c>
      <c r="AW43" s="33">
        <v>0</v>
      </c>
      <c r="AX43" s="33">
        <v>0</v>
      </c>
      <c r="AY43" s="33">
        <v>0</v>
      </c>
      <c r="AZ43" s="36">
        <v>0</v>
      </c>
      <c r="BA43" s="33">
        <v>0</v>
      </c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</row>
    <row r="44" spans="1:81" x14ac:dyDescent="0.35">
      <c r="A44" s="37" t="s">
        <v>3297</v>
      </c>
      <c r="B44" s="34">
        <v>29201</v>
      </c>
      <c r="C44" s="37" t="s">
        <v>3296</v>
      </c>
      <c r="D44" s="32">
        <v>0.2</v>
      </c>
      <c r="E44" s="32">
        <v>0</v>
      </c>
      <c r="F44" s="32">
        <v>0.2</v>
      </c>
      <c r="G44" s="32">
        <v>0.2</v>
      </c>
      <c r="H44" s="35">
        <v>321</v>
      </c>
      <c r="I44" s="35">
        <v>321</v>
      </c>
      <c r="J44" s="35">
        <v>76.718999999999994</v>
      </c>
      <c r="K44" s="32">
        <v>0</v>
      </c>
      <c r="L44" s="32">
        <v>0</v>
      </c>
      <c r="M44" s="32">
        <v>0.1</v>
      </c>
      <c r="N44" s="32">
        <v>0</v>
      </c>
      <c r="O44" s="31"/>
      <c r="P44" s="32">
        <v>0.2</v>
      </c>
      <c r="Q44" s="31"/>
      <c r="R44" s="36">
        <v>0</v>
      </c>
      <c r="S44" s="33">
        <v>0</v>
      </c>
      <c r="T44" s="33">
        <v>0</v>
      </c>
      <c r="U44" s="33">
        <v>0</v>
      </c>
      <c r="V44" s="34"/>
      <c r="W44" s="34"/>
      <c r="X44" s="34"/>
      <c r="Y44" s="32">
        <v>0</v>
      </c>
      <c r="Z44" s="32">
        <v>0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2">
        <v>0</v>
      </c>
      <c r="AN44" s="34"/>
      <c r="AO44" s="34"/>
      <c r="AP44" s="34"/>
      <c r="AQ44" s="34"/>
      <c r="AR44" s="32">
        <v>0</v>
      </c>
      <c r="AS44" s="34"/>
      <c r="AT44" s="32">
        <v>0</v>
      </c>
      <c r="AU44" s="33">
        <v>0</v>
      </c>
      <c r="AV44" s="36">
        <v>0</v>
      </c>
      <c r="AW44" s="33">
        <v>0</v>
      </c>
      <c r="AX44" s="33">
        <v>0</v>
      </c>
      <c r="AY44" s="33">
        <v>0</v>
      </c>
      <c r="AZ44" s="36">
        <v>0</v>
      </c>
      <c r="BA44" s="33">
        <v>0</v>
      </c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</row>
    <row r="45" spans="1:81" x14ac:dyDescent="0.35">
      <c r="A45" s="37" t="s">
        <v>3295</v>
      </c>
      <c r="B45" s="34">
        <v>29201</v>
      </c>
      <c r="C45" s="37" t="s">
        <v>3294</v>
      </c>
      <c r="D45" s="32">
        <v>0.2</v>
      </c>
      <c r="E45" s="32">
        <v>0</v>
      </c>
      <c r="F45" s="32">
        <v>0.2</v>
      </c>
      <c r="G45" s="32">
        <v>0.2</v>
      </c>
      <c r="H45" s="35">
        <v>342</v>
      </c>
      <c r="I45" s="35">
        <v>342</v>
      </c>
      <c r="J45" s="35">
        <v>81.738</v>
      </c>
      <c r="K45" s="32">
        <v>0</v>
      </c>
      <c r="L45" s="32">
        <v>0.1</v>
      </c>
      <c r="M45" s="32">
        <v>0.1</v>
      </c>
      <c r="N45" s="32">
        <v>0</v>
      </c>
      <c r="O45" s="31"/>
      <c r="P45" s="32">
        <v>0.2</v>
      </c>
      <c r="Q45" s="31"/>
      <c r="R45" s="36">
        <v>0</v>
      </c>
      <c r="S45" s="33">
        <v>0</v>
      </c>
      <c r="T45" s="33">
        <v>0</v>
      </c>
      <c r="U45" s="33">
        <v>0</v>
      </c>
      <c r="V45" s="34"/>
      <c r="W45" s="34"/>
      <c r="X45" s="34"/>
      <c r="Y45" s="32">
        <v>0</v>
      </c>
      <c r="Z45" s="32">
        <v>0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2">
        <v>0</v>
      </c>
      <c r="AN45" s="34"/>
      <c r="AO45" s="34"/>
      <c r="AP45" s="34"/>
      <c r="AQ45" s="34"/>
      <c r="AR45" s="32">
        <v>0</v>
      </c>
      <c r="AS45" s="34"/>
      <c r="AT45" s="32">
        <v>0</v>
      </c>
      <c r="AU45" s="33">
        <v>0</v>
      </c>
      <c r="AV45" s="36">
        <v>0</v>
      </c>
      <c r="AW45" s="33">
        <v>0</v>
      </c>
      <c r="AX45" s="33">
        <v>0</v>
      </c>
      <c r="AY45" s="33">
        <v>0</v>
      </c>
      <c r="AZ45" s="36">
        <v>0</v>
      </c>
      <c r="BA45" s="33">
        <v>0</v>
      </c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</row>
    <row r="46" spans="1:81" x14ac:dyDescent="0.35">
      <c r="A46" s="37" t="s">
        <v>3293</v>
      </c>
      <c r="B46" s="34">
        <v>29201</v>
      </c>
      <c r="C46" s="37" t="s">
        <v>3292</v>
      </c>
      <c r="D46" s="32">
        <v>0.2</v>
      </c>
      <c r="E46" s="32">
        <v>0</v>
      </c>
      <c r="F46" s="32">
        <v>0.2</v>
      </c>
      <c r="G46" s="32">
        <v>0.2</v>
      </c>
      <c r="H46" s="35">
        <v>335</v>
      </c>
      <c r="I46" s="35">
        <v>335</v>
      </c>
      <c r="J46" s="35">
        <v>80.064999999999998</v>
      </c>
      <c r="K46" s="32">
        <v>0</v>
      </c>
      <c r="L46" s="32">
        <v>0.1</v>
      </c>
      <c r="M46" s="32">
        <v>0.1</v>
      </c>
      <c r="N46" s="32">
        <v>0</v>
      </c>
      <c r="O46" s="31"/>
      <c r="P46" s="32">
        <v>0.2</v>
      </c>
      <c r="Q46" s="31"/>
      <c r="R46" s="36">
        <v>0</v>
      </c>
      <c r="S46" s="33">
        <v>0</v>
      </c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3">
        <v>0</v>
      </c>
      <c r="AX46" s="33">
        <v>0</v>
      </c>
      <c r="AY46" s="33">
        <v>0</v>
      </c>
      <c r="AZ46" s="36">
        <v>0</v>
      </c>
      <c r="BA46" s="33">
        <v>0</v>
      </c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</row>
    <row r="47" spans="1:81" x14ac:dyDescent="0.35">
      <c r="A47" s="37" t="s">
        <v>3291</v>
      </c>
      <c r="B47" s="34">
        <v>29201</v>
      </c>
      <c r="C47" s="37" t="s">
        <v>3290</v>
      </c>
      <c r="D47" s="32">
        <v>0.3</v>
      </c>
      <c r="E47" s="32">
        <v>0</v>
      </c>
      <c r="F47" s="32">
        <v>0.2</v>
      </c>
      <c r="G47" s="32">
        <v>0.2</v>
      </c>
      <c r="H47" s="35">
        <v>120</v>
      </c>
      <c r="I47" s="35">
        <v>120</v>
      </c>
      <c r="J47" s="35">
        <v>28.68</v>
      </c>
      <c r="K47" s="32">
        <v>0</v>
      </c>
      <c r="L47" s="32">
        <v>0.1</v>
      </c>
      <c r="M47" s="32">
        <v>0.1</v>
      </c>
      <c r="N47" s="32">
        <v>0</v>
      </c>
      <c r="O47" s="31"/>
      <c r="P47" s="32">
        <v>0.2</v>
      </c>
      <c r="Q47" s="31"/>
      <c r="R47" s="36">
        <v>0</v>
      </c>
      <c r="S47" s="33">
        <v>0</v>
      </c>
      <c r="T47" s="33">
        <v>0</v>
      </c>
      <c r="U47" s="33">
        <v>0</v>
      </c>
      <c r="V47" s="34"/>
      <c r="W47" s="34"/>
      <c r="X47" s="34"/>
      <c r="Y47" s="32">
        <v>0</v>
      </c>
      <c r="Z47" s="32">
        <v>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2">
        <v>0</v>
      </c>
      <c r="AN47" s="34"/>
      <c r="AO47" s="34"/>
      <c r="AP47" s="34"/>
      <c r="AQ47" s="34"/>
      <c r="AR47" s="32">
        <v>0</v>
      </c>
      <c r="AS47" s="34"/>
      <c r="AT47" s="32">
        <v>0</v>
      </c>
      <c r="AU47" s="33">
        <v>0</v>
      </c>
      <c r="AV47" s="36">
        <v>0</v>
      </c>
      <c r="AW47" s="33">
        <v>0</v>
      </c>
      <c r="AX47" s="33">
        <v>0</v>
      </c>
      <c r="AY47" s="33">
        <v>0</v>
      </c>
      <c r="AZ47" s="36">
        <v>0</v>
      </c>
      <c r="BA47" s="33">
        <v>0</v>
      </c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</row>
    <row r="48" spans="1:81" x14ac:dyDescent="0.35">
      <c r="A48" s="37" t="s">
        <v>3289</v>
      </c>
      <c r="B48" s="34">
        <v>29201</v>
      </c>
      <c r="C48" s="37" t="s">
        <v>3288</v>
      </c>
      <c r="D48" s="32">
        <v>0.2</v>
      </c>
      <c r="E48" s="32">
        <v>0</v>
      </c>
      <c r="F48" s="32">
        <v>2</v>
      </c>
      <c r="G48" s="32">
        <v>2</v>
      </c>
      <c r="H48" s="35">
        <v>338</v>
      </c>
      <c r="I48" s="35">
        <v>338</v>
      </c>
      <c r="J48" s="35">
        <v>80.781999999999996</v>
      </c>
      <c r="K48" s="32">
        <v>0</v>
      </c>
      <c r="L48" s="34"/>
      <c r="M48" s="34"/>
      <c r="N48" s="34"/>
      <c r="O48" s="31"/>
      <c r="P48" s="32">
        <v>2</v>
      </c>
      <c r="Q48" s="31"/>
      <c r="R48" s="36">
        <v>0</v>
      </c>
      <c r="S48" s="33">
        <v>0</v>
      </c>
      <c r="T48" s="33">
        <v>0</v>
      </c>
      <c r="U48" s="33">
        <v>0</v>
      </c>
      <c r="V48" s="34"/>
      <c r="W48" s="34"/>
      <c r="X48" s="34"/>
      <c r="Y48" s="32">
        <v>0</v>
      </c>
      <c r="Z48" s="32">
        <v>0</v>
      </c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2">
        <v>0</v>
      </c>
      <c r="AN48" s="34"/>
      <c r="AO48" s="34"/>
      <c r="AP48" s="34"/>
      <c r="AQ48" s="34"/>
      <c r="AR48" s="32">
        <v>0</v>
      </c>
      <c r="AS48" s="34"/>
      <c r="AT48" s="32">
        <v>0</v>
      </c>
      <c r="AU48" s="33">
        <v>0</v>
      </c>
      <c r="AV48" s="36">
        <v>0</v>
      </c>
      <c r="AW48" s="33">
        <v>0</v>
      </c>
      <c r="AX48" s="33">
        <v>0</v>
      </c>
      <c r="AY48" s="33">
        <v>0</v>
      </c>
      <c r="AZ48" s="36">
        <v>0</v>
      </c>
      <c r="BA48" s="33">
        <v>0</v>
      </c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</row>
    <row r="49" spans="1:81" x14ac:dyDescent="0.35">
      <c r="A49" s="37" t="s">
        <v>3287</v>
      </c>
      <c r="B49" s="34">
        <v>29201</v>
      </c>
      <c r="C49" s="37" t="s">
        <v>3286</v>
      </c>
      <c r="D49" s="32">
        <v>0.2</v>
      </c>
      <c r="E49" s="32">
        <v>0</v>
      </c>
      <c r="F49" s="32">
        <v>0.7</v>
      </c>
      <c r="G49" s="32">
        <v>0.7</v>
      </c>
      <c r="H49" s="35">
        <v>289</v>
      </c>
      <c r="I49" s="35">
        <v>289</v>
      </c>
      <c r="J49" s="35">
        <v>69.070999999999998</v>
      </c>
      <c r="K49" s="32">
        <v>0</v>
      </c>
      <c r="L49" s="32">
        <v>0.5</v>
      </c>
      <c r="M49" s="32">
        <v>0.2</v>
      </c>
      <c r="N49" s="32">
        <v>0</v>
      </c>
      <c r="O49" s="31"/>
      <c r="P49" s="32">
        <v>0.7</v>
      </c>
      <c r="Q49" s="31"/>
      <c r="R49" s="36">
        <v>0</v>
      </c>
      <c r="S49" s="33">
        <v>0</v>
      </c>
      <c r="T49" s="33">
        <v>0</v>
      </c>
      <c r="U49" s="33">
        <v>0</v>
      </c>
      <c r="V49" s="34"/>
      <c r="W49" s="34"/>
      <c r="X49" s="34"/>
      <c r="Y49" s="32">
        <v>0</v>
      </c>
      <c r="Z49" s="32">
        <v>0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2">
        <v>0</v>
      </c>
      <c r="AN49" s="34"/>
      <c r="AO49" s="34"/>
      <c r="AP49" s="34"/>
      <c r="AQ49" s="34"/>
      <c r="AR49" s="32">
        <v>0</v>
      </c>
      <c r="AS49" s="34"/>
      <c r="AT49" s="32">
        <v>0</v>
      </c>
      <c r="AU49" s="33">
        <v>0</v>
      </c>
      <c r="AV49" s="36">
        <v>0</v>
      </c>
      <c r="AW49" s="33">
        <v>0</v>
      </c>
      <c r="AX49" s="33">
        <v>0</v>
      </c>
      <c r="AY49" s="33">
        <v>0</v>
      </c>
      <c r="AZ49" s="36">
        <v>0</v>
      </c>
      <c r="BA49" s="33">
        <v>0</v>
      </c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</row>
    <row r="50" spans="1:81" x14ac:dyDescent="0.35">
      <c r="A50" s="37" t="s">
        <v>3285</v>
      </c>
      <c r="B50" s="34">
        <v>29202</v>
      </c>
      <c r="C50" s="37" t="s">
        <v>3284</v>
      </c>
      <c r="D50" s="32">
        <v>0.2</v>
      </c>
      <c r="E50" s="32">
        <v>0</v>
      </c>
      <c r="F50" s="32">
        <v>0.1</v>
      </c>
      <c r="G50" s="32">
        <v>0.1</v>
      </c>
      <c r="H50" s="35">
        <v>296</v>
      </c>
      <c r="I50" s="35">
        <v>296</v>
      </c>
      <c r="J50" s="35">
        <v>70.744</v>
      </c>
      <c r="K50" s="32">
        <v>0</v>
      </c>
      <c r="L50" s="32">
        <v>0</v>
      </c>
      <c r="M50" s="32">
        <v>0.1</v>
      </c>
      <c r="N50" s="32">
        <v>0</v>
      </c>
      <c r="O50" s="31"/>
      <c r="P50" s="32">
        <v>0.1</v>
      </c>
      <c r="Q50" s="31"/>
      <c r="R50" s="36">
        <v>0</v>
      </c>
      <c r="S50" s="33">
        <v>0</v>
      </c>
      <c r="T50" s="33">
        <v>0</v>
      </c>
      <c r="U50" s="33">
        <v>0</v>
      </c>
      <c r="V50" s="34"/>
      <c r="W50" s="34"/>
      <c r="X50" s="34"/>
      <c r="Y50" s="32">
        <v>0</v>
      </c>
      <c r="Z50" s="32">
        <v>0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2">
        <v>0</v>
      </c>
      <c r="AN50" s="34"/>
      <c r="AO50" s="34"/>
      <c r="AP50" s="34"/>
      <c r="AQ50" s="34"/>
      <c r="AR50" s="32">
        <v>0</v>
      </c>
      <c r="AS50" s="34"/>
      <c r="AT50" s="32">
        <v>0</v>
      </c>
      <c r="AU50" s="33">
        <v>0</v>
      </c>
      <c r="AV50" s="36">
        <v>0</v>
      </c>
      <c r="AW50" s="33">
        <v>0</v>
      </c>
      <c r="AX50" s="33">
        <v>0</v>
      </c>
      <c r="AY50" s="33">
        <v>0</v>
      </c>
      <c r="AZ50" s="36">
        <v>0</v>
      </c>
      <c r="BA50" s="33">
        <v>0</v>
      </c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</row>
    <row r="51" spans="1:81" x14ac:dyDescent="0.35">
      <c r="A51" s="37" t="s">
        <v>3283</v>
      </c>
      <c r="B51" s="34">
        <v>29202</v>
      </c>
      <c r="C51" s="37" t="s">
        <v>3282</v>
      </c>
      <c r="D51" s="32">
        <v>0.2</v>
      </c>
      <c r="E51" s="32">
        <v>0</v>
      </c>
      <c r="F51" s="32">
        <v>0.2</v>
      </c>
      <c r="G51" s="32">
        <v>0.2</v>
      </c>
      <c r="H51" s="35">
        <v>270</v>
      </c>
      <c r="I51" s="35">
        <v>270</v>
      </c>
      <c r="J51" s="35">
        <v>64.53</v>
      </c>
      <c r="K51" s="32">
        <v>0</v>
      </c>
      <c r="L51" s="32">
        <v>0.1</v>
      </c>
      <c r="M51" s="32">
        <v>0.1</v>
      </c>
      <c r="N51" s="32">
        <v>0</v>
      </c>
      <c r="O51" s="31"/>
      <c r="P51" s="32">
        <v>0.2</v>
      </c>
      <c r="Q51" s="31"/>
      <c r="R51" s="36">
        <v>0</v>
      </c>
      <c r="S51" s="33">
        <v>0</v>
      </c>
      <c r="T51" s="33">
        <v>0</v>
      </c>
      <c r="U51" s="33">
        <v>0</v>
      </c>
      <c r="V51" s="34"/>
      <c r="W51" s="34"/>
      <c r="X51" s="34"/>
      <c r="Y51" s="32">
        <v>0</v>
      </c>
      <c r="Z51" s="32">
        <v>0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2">
        <v>0</v>
      </c>
      <c r="AN51" s="34"/>
      <c r="AO51" s="34"/>
      <c r="AP51" s="34"/>
      <c r="AQ51" s="34"/>
      <c r="AR51" s="32">
        <v>0</v>
      </c>
      <c r="AS51" s="34"/>
      <c r="AT51" s="32">
        <v>0</v>
      </c>
      <c r="AU51" s="33">
        <v>0</v>
      </c>
      <c r="AV51" s="36">
        <v>0</v>
      </c>
      <c r="AW51" s="33">
        <v>0</v>
      </c>
      <c r="AX51" s="33">
        <v>0</v>
      </c>
      <c r="AY51" s="33">
        <v>0</v>
      </c>
      <c r="AZ51" s="36">
        <v>0</v>
      </c>
      <c r="BA51" s="33">
        <v>0</v>
      </c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</row>
    <row r="52" spans="1:81" x14ac:dyDescent="0.35">
      <c r="A52" s="37" t="s">
        <v>3281</v>
      </c>
      <c r="B52" s="34">
        <v>29202</v>
      </c>
      <c r="C52" s="37" t="s">
        <v>3280</v>
      </c>
      <c r="D52" s="32">
        <v>0.3</v>
      </c>
      <c r="E52" s="32">
        <v>0</v>
      </c>
      <c r="F52" s="32">
        <v>0.3</v>
      </c>
      <c r="G52" s="32">
        <v>0.3</v>
      </c>
      <c r="H52" s="35">
        <v>310</v>
      </c>
      <c r="I52" s="35">
        <v>310</v>
      </c>
      <c r="J52" s="35">
        <v>74.09</v>
      </c>
      <c r="K52" s="32">
        <v>0</v>
      </c>
      <c r="L52" s="32">
        <v>0.1</v>
      </c>
      <c r="M52" s="32">
        <v>0.1</v>
      </c>
      <c r="N52" s="32">
        <v>0</v>
      </c>
      <c r="O52" s="31"/>
      <c r="P52" s="32">
        <v>0.3</v>
      </c>
      <c r="Q52" s="31"/>
      <c r="R52" s="36">
        <v>0</v>
      </c>
      <c r="S52" s="33">
        <v>0</v>
      </c>
      <c r="T52" s="33">
        <v>0</v>
      </c>
      <c r="U52" s="33">
        <v>0</v>
      </c>
      <c r="V52" s="34"/>
      <c r="W52" s="34"/>
      <c r="X52" s="34"/>
      <c r="Y52" s="32">
        <v>0</v>
      </c>
      <c r="Z52" s="32">
        <v>0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2">
        <v>0</v>
      </c>
      <c r="AN52" s="34"/>
      <c r="AO52" s="34"/>
      <c r="AP52" s="34"/>
      <c r="AQ52" s="34"/>
      <c r="AR52" s="32">
        <v>0</v>
      </c>
      <c r="AS52" s="34"/>
      <c r="AT52" s="32">
        <v>0</v>
      </c>
      <c r="AU52" s="33">
        <v>0</v>
      </c>
      <c r="AV52" s="36">
        <v>0</v>
      </c>
      <c r="AW52" s="33">
        <v>0</v>
      </c>
      <c r="AX52" s="33">
        <v>0</v>
      </c>
      <c r="AY52" s="33">
        <v>0</v>
      </c>
      <c r="AZ52" s="36">
        <v>0</v>
      </c>
      <c r="BA52" s="33">
        <v>0</v>
      </c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</row>
    <row r="53" spans="1:81" x14ac:dyDescent="0.35">
      <c r="A53" s="37" t="s">
        <v>3279</v>
      </c>
      <c r="B53" s="34">
        <v>29202</v>
      </c>
      <c r="C53" s="37" t="s">
        <v>3278</v>
      </c>
      <c r="D53" s="32">
        <v>0.2</v>
      </c>
      <c r="E53" s="32">
        <v>0</v>
      </c>
      <c r="F53" s="32">
        <v>0.4</v>
      </c>
      <c r="G53" s="32">
        <v>0.4</v>
      </c>
      <c r="H53" s="35">
        <v>292</v>
      </c>
      <c r="I53" s="35">
        <v>292</v>
      </c>
      <c r="J53" s="35">
        <v>69.787999999999997</v>
      </c>
      <c r="K53" s="32">
        <v>0</v>
      </c>
      <c r="L53" s="32">
        <v>0.3</v>
      </c>
      <c r="M53" s="32">
        <v>0.1</v>
      </c>
      <c r="N53" s="32">
        <v>0</v>
      </c>
      <c r="O53" s="31"/>
      <c r="P53" s="32">
        <v>0.4</v>
      </c>
      <c r="Q53" s="31"/>
      <c r="R53" s="36">
        <v>0</v>
      </c>
      <c r="S53" s="33">
        <v>0</v>
      </c>
      <c r="T53" s="33">
        <v>0</v>
      </c>
      <c r="U53" s="33">
        <v>0</v>
      </c>
      <c r="V53" s="34"/>
      <c r="W53" s="34"/>
      <c r="X53" s="34"/>
      <c r="Y53" s="32">
        <v>0</v>
      </c>
      <c r="Z53" s="32">
        <v>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2">
        <v>0</v>
      </c>
      <c r="AN53" s="34"/>
      <c r="AO53" s="34"/>
      <c r="AP53" s="34"/>
      <c r="AQ53" s="34"/>
      <c r="AR53" s="32">
        <v>0</v>
      </c>
      <c r="AS53" s="34"/>
      <c r="AT53" s="32">
        <v>0</v>
      </c>
      <c r="AU53" s="33">
        <v>0</v>
      </c>
      <c r="AV53" s="36">
        <v>0</v>
      </c>
      <c r="AW53" s="33">
        <v>0</v>
      </c>
      <c r="AX53" s="33">
        <v>0</v>
      </c>
      <c r="AY53" s="33">
        <v>0</v>
      </c>
      <c r="AZ53" s="36">
        <v>0</v>
      </c>
      <c r="BA53" s="33">
        <v>0</v>
      </c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</row>
    <row r="54" spans="1:81" x14ac:dyDescent="0.35">
      <c r="A54" s="37" t="s">
        <v>3277</v>
      </c>
      <c r="B54" s="34">
        <v>29202</v>
      </c>
      <c r="C54" s="37" t="s">
        <v>3276</v>
      </c>
      <c r="D54" s="32">
        <v>0.3</v>
      </c>
      <c r="E54" s="32">
        <v>0</v>
      </c>
      <c r="F54" s="32">
        <v>0.2</v>
      </c>
      <c r="G54" s="32">
        <v>0.2</v>
      </c>
      <c r="H54" s="35">
        <v>301</v>
      </c>
      <c r="I54" s="35">
        <v>301</v>
      </c>
      <c r="J54" s="35">
        <v>71.938999999999993</v>
      </c>
      <c r="K54" s="32">
        <v>0</v>
      </c>
      <c r="L54" s="32">
        <v>0.1</v>
      </c>
      <c r="M54" s="32">
        <v>0.1</v>
      </c>
      <c r="N54" s="32">
        <v>0</v>
      </c>
      <c r="O54" s="31"/>
      <c r="P54" s="32">
        <v>0.2</v>
      </c>
      <c r="Q54" s="31"/>
      <c r="R54" s="36">
        <v>0</v>
      </c>
      <c r="S54" s="33">
        <v>0</v>
      </c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3">
        <v>0</v>
      </c>
      <c r="AX54" s="33">
        <v>0</v>
      </c>
      <c r="AY54" s="33">
        <v>0</v>
      </c>
      <c r="AZ54" s="36">
        <v>0</v>
      </c>
      <c r="BA54" s="33">
        <v>0</v>
      </c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</row>
    <row r="55" spans="1:81" x14ac:dyDescent="0.35">
      <c r="A55" s="37" t="s">
        <v>3275</v>
      </c>
      <c r="B55" s="34">
        <v>29202</v>
      </c>
      <c r="C55" s="37" t="s">
        <v>3274</v>
      </c>
      <c r="D55" s="32">
        <v>0.2</v>
      </c>
      <c r="E55" s="32">
        <v>0</v>
      </c>
      <c r="F55" s="32">
        <v>0.3</v>
      </c>
      <c r="G55" s="32">
        <v>0.3</v>
      </c>
      <c r="H55" s="35">
        <v>107</v>
      </c>
      <c r="I55" s="35">
        <v>107</v>
      </c>
      <c r="J55" s="35">
        <v>25.573</v>
      </c>
      <c r="K55" s="32">
        <v>0</v>
      </c>
      <c r="L55" s="32">
        <v>0.2</v>
      </c>
      <c r="M55" s="32">
        <v>0.1</v>
      </c>
      <c r="N55" s="32">
        <v>0</v>
      </c>
      <c r="O55" s="31"/>
      <c r="P55" s="32">
        <v>0.3</v>
      </c>
      <c r="Q55" s="31"/>
      <c r="R55" s="36">
        <v>0</v>
      </c>
      <c r="S55" s="33">
        <v>0</v>
      </c>
      <c r="T55" s="33">
        <v>0</v>
      </c>
      <c r="U55" s="33">
        <v>0</v>
      </c>
      <c r="V55" s="34"/>
      <c r="W55" s="34"/>
      <c r="X55" s="34"/>
      <c r="Y55" s="32">
        <v>0</v>
      </c>
      <c r="Z55" s="32">
        <v>0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2">
        <v>0</v>
      </c>
      <c r="AN55" s="34"/>
      <c r="AO55" s="34"/>
      <c r="AP55" s="34"/>
      <c r="AQ55" s="34"/>
      <c r="AR55" s="32">
        <v>0</v>
      </c>
      <c r="AS55" s="34"/>
      <c r="AT55" s="32">
        <v>0</v>
      </c>
      <c r="AU55" s="33">
        <v>0</v>
      </c>
      <c r="AV55" s="36">
        <v>0</v>
      </c>
      <c r="AW55" s="33">
        <v>0</v>
      </c>
      <c r="AX55" s="33">
        <v>0</v>
      </c>
      <c r="AY55" s="33">
        <v>0</v>
      </c>
      <c r="AZ55" s="36">
        <v>0</v>
      </c>
      <c r="BA55" s="33">
        <v>0</v>
      </c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</row>
    <row r="56" spans="1:81" x14ac:dyDescent="0.35">
      <c r="A56" s="37" t="s">
        <v>3273</v>
      </c>
      <c r="B56" s="34">
        <v>29202</v>
      </c>
      <c r="C56" s="37" t="s">
        <v>3272</v>
      </c>
      <c r="D56" s="32">
        <v>0.2</v>
      </c>
      <c r="E56" s="32">
        <v>0</v>
      </c>
      <c r="F56" s="32">
        <v>1</v>
      </c>
      <c r="G56" s="32">
        <v>1</v>
      </c>
      <c r="H56" s="35">
        <v>306</v>
      </c>
      <c r="I56" s="35">
        <v>306</v>
      </c>
      <c r="J56" s="35">
        <v>73.134</v>
      </c>
      <c r="K56" s="32">
        <v>0</v>
      </c>
      <c r="L56" s="32">
        <v>0.5</v>
      </c>
      <c r="M56" s="32">
        <v>0.5</v>
      </c>
      <c r="N56" s="32">
        <v>0</v>
      </c>
      <c r="O56" s="31"/>
      <c r="P56" s="32">
        <v>1</v>
      </c>
      <c r="Q56" s="31"/>
      <c r="R56" s="36">
        <v>0</v>
      </c>
      <c r="S56" s="33">
        <v>0</v>
      </c>
      <c r="T56" s="33">
        <v>0</v>
      </c>
      <c r="U56" s="33">
        <v>0</v>
      </c>
      <c r="V56" s="34"/>
      <c r="W56" s="34"/>
      <c r="X56" s="34"/>
      <c r="Y56" s="32">
        <v>0</v>
      </c>
      <c r="Z56" s="32">
        <v>0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2">
        <v>0</v>
      </c>
      <c r="AN56" s="34"/>
      <c r="AO56" s="34"/>
      <c r="AP56" s="34"/>
      <c r="AQ56" s="34"/>
      <c r="AR56" s="32">
        <v>0</v>
      </c>
      <c r="AS56" s="34"/>
      <c r="AT56" s="32">
        <v>0</v>
      </c>
      <c r="AU56" s="33">
        <v>0</v>
      </c>
      <c r="AV56" s="36">
        <v>0</v>
      </c>
      <c r="AW56" s="33">
        <v>0</v>
      </c>
      <c r="AX56" s="33">
        <v>0</v>
      </c>
      <c r="AY56" s="33">
        <v>0</v>
      </c>
      <c r="AZ56" s="36">
        <v>0</v>
      </c>
      <c r="BA56" s="33">
        <v>0</v>
      </c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</row>
    <row r="57" spans="1:81" x14ac:dyDescent="0.35">
      <c r="A57" s="37" t="s">
        <v>3271</v>
      </c>
      <c r="B57" s="34">
        <v>29202</v>
      </c>
      <c r="C57" s="37" t="s">
        <v>3270</v>
      </c>
      <c r="D57" s="32">
        <v>0.4</v>
      </c>
      <c r="E57" s="32">
        <v>0</v>
      </c>
      <c r="F57" s="32">
        <v>14.7</v>
      </c>
      <c r="G57" s="32">
        <v>14.7</v>
      </c>
      <c r="H57" s="35">
        <v>497</v>
      </c>
      <c r="I57" s="35">
        <v>497</v>
      </c>
      <c r="J57" s="35">
        <v>118.783</v>
      </c>
      <c r="K57" s="32">
        <v>0</v>
      </c>
      <c r="L57" s="32">
        <v>9.1</v>
      </c>
      <c r="M57" s="32">
        <v>5.6</v>
      </c>
      <c r="N57" s="32">
        <v>0</v>
      </c>
      <c r="O57" s="31"/>
      <c r="P57" s="32">
        <v>14.7</v>
      </c>
      <c r="Q57" s="31"/>
      <c r="R57" s="36">
        <v>0</v>
      </c>
      <c r="S57" s="33">
        <v>0</v>
      </c>
      <c r="T57" s="33">
        <v>0</v>
      </c>
      <c r="U57" s="33">
        <v>0</v>
      </c>
      <c r="V57" s="34"/>
      <c r="W57" s="34"/>
      <c r="X57" s="34"/>
      <c r="Y57" s="32">
        <v>0</v>
      </c>
      <c r="Z57" s="32">
        <v>0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2">
        <v>0</v>
      </c>
      <c r="AN57" s="34"/>
      <c r="AO57" s="34"/>
      <c r="AP57" s="34"/>
      <c r="AQ57" s="34"/>
      <c r="AR57" s="32">
        <v>0</v>
      </c>
      <c r="AS57" s="34"/>
      <c r="AT57" s="32">
        <v>0</v>
      </c>
      <c r="AU57" s="33">
        <v>0</v>
      </c>
      <c r="AV57" s="36">
        <v>0</v>
      </c>
      <c r="AW57" s="33">
        <v>0</v>
      </c>
      <c r="AX57" s="33">
        <v>0</v>
      </c>
      <c r="AY57" s="33">
        <v>0</v>
      </c>
      <c r="AZ57" s="36">
        <v>0</v>
      </c>
      <c r="BA57" s="33">
        <v>0</v>
      </c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</row>
    <row r="58" spans="1:81" x14ac:dyDescent="0.35">
      <c r="A58" s="37" t="s">
        <v>3269</v>
      </c>
      <c r="B58" s="34">
        <v>29203</v>
      </c>
      <c r="C58" s="37" t="s">
        <v>3268</v>
      </c>
      <c r="D58" s="32">
        <v>0.2</v>
      </c>
      <c r="E58" s="32">
        <v>0</v>
      </c>
      <c r="F58" s="32">
        <v>12.4</v>
      </c>
      <c r="G58" s="32">
        <v>12.4</v>
      </c>
      <c r="H58" s="35">
        <v>600</v>
      </c>
      <c r="I58" s="35">
        <v>600</v>
      </c>
      <c r="J58" s="35">
        <v>143.4</v>
      </c>
      <c r="K58" s="32">
        <v>0</v>
      </c>
      <c r="L58" s="32">
        <v>7.3</v>
      </c>
      <c r="M58" s="32">
        <v>5.0999999999999996</v>
      </c>
      <c r="N58" s="32">
        <v>0</v>
      </c>
      <c r="O58" s="31"/>
      <c r="P58" s="32">
        <v>12.4</v>
      </c>
      <c r="Q58" s="31"/>
      <c r="R58" s="36">
        <v>0</v>
      </c>
      <c r="S58" s="33">
        <v>0</v>
      </c>
      <c r="T58" s="33">
        <v>0</v>
      </c>
      <c r="U58" s="33">
        <v>0</v>
      </c>
      <c r="V58" s="34"/>
      <c r="W58" s="34"/>
      <c r="X58" s="34"/>
      <c r="Y58" s="32">
        <v>0</v>
      </c>
      <c r="Z58" s="32">
        <v>0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2">
        <v>0</v>
      </c>
      <c r="AN58" s="34"/>
      <c r="AO58" s="34"/>
      <c r="AP58" s="34"/>
      <c r="AQ58" s="34"/>
      <c r="AR58" s="32">
        <v>0</v>
      </c>
      <c r="AS58" s="34"/>
      <c r="AT58" s="32">
        <v>0</v>
      </c>
      <c r="AU58" s="33">
        <v>0</v>
      </c>
      <c r="AV58" s="36">
        <v>0</v>
      </c>
      <c r="AW58" s="33">
        <v>0</v>
      </c>
      <c r="AX58" s="33">
        <v>0</v>
      </c>
      <c r="AY58" s="33">
        <v>0</v>
      </c>
      <c r="AZ58" s="36">
        <v>0</v>
      </c>
      <c r="BA58" s="33">
        <v>0</v>
      </c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</row>
    <row r="59" spans="1:81" ht="25" x14ac:dyDescent="0.35">
      <c r="A59" s="37" t="s">
        <v>3267</v>
      </c>
      <c r="B59" s="34">
        <v>29203</v>
      </c>
      <c r="C59" s="37" t="s">
        <v>3266</v>
      </c>
      <c r="D59" s="32">
        <v>0.1</v>
      </c>
      <c r="E59" s="32">
        <v>0</v>
      </c>
      <c r="F59" s="32">
        <v>1.2</v>
      </c>
      <c r="G59" s="32">
        <v>1.2</v>
      </c>
      <c r="H59" s="35">
        <v>435</v>
      </c>
      <c r="I59" s="35">
        <v>435</v>
      </c>
      <c r="J59" s="35">
        <v>103.96499999999999</v>
      </c>
      <c r="K59" s="32">
        <v>0</v>
      </c>
      <c r="L59" s="32">
        <v>0.6</v>
      </c>
      <c r="M59" s="32">
        <v>0.6</v>
      </c>
      <c r="N59" s="32">
        <v>0</v>
      </c>
      <c r="O59" s="31"/>
      <c r="P59" s="32">
        <v>1.2</v>
      </c>
      <c r="Q59" s="31"/>
      <c r="R59" s="36">
        <v>0</v>
      </c>
      <c r="S59" s="33">
        <v>0</v>
      </c>
      <c r="T59" s="33">
        <v>0</v>
      </c>
      <c r="U59" s="33">
        <v>0</v>
      </c>
      <c r="V59" s="34"/>
      <c r="W59" s="34"/>
      <c r="X59" s="34"/>
      <c r="Y59" s="32">
        <v>0</v>
      </c>
      <c r="Z59" s="32">
        <v>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2">
        <v>0</v>
      </c>
      <c r="AN59" s="34"/>
      <c r="AO59" s="34"/>
      <c r="AP59" s="34"/>
      <c r="AQ59" s="34"/>
      <c r="AR59" s="32">
        <v>0</v>
      </c>
      <c r="AS59" s="34"/>
      <c r="AT59" s="32">
        <v>0</v>
      </c>
      <c r="AU59" s="33">
        <v>0</v>
      </c>
      <c r="AV59" s="36">
        <v>0</v>
      </c>
      <c r="AW59" s="33">
        <v>0</v>
      </c>
      <c r="AX59" s="33">
        <v>0</v>
      </c>
      <c r="AY59" s="33">
        <v>0</v>
      </c>
      <c r="AZ59" s="36">
        <v>0</v>
      </c>
      <c r="BA59" s="33">
        <v>0</v>
      </c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</row>
    <row r="60" spans="1:81" ht="25" x14ac:dyDescent="0.35">
      <c r="A60" s="37" t="s">
        <v>3265</v>
      </c>
      <c r="B60" s="34">
        <v>29203</v>
      </c>
      <c r="C60" s="37" t="s">
        <v>3264</v>
      </c>
      <c r="D60" s="32">
        <v>0.2</v>
      </c>
      <c r="E60" s="32">
        <v>0</v>
      </c>
      <c r="F60" s="32">
        <v>11.1</v>
      </c>
      <c r="G60" s="32">
        <v>11.1</v>
      </c>
      <c r="H60" s="35">
        <v>577</v>
      </c>
      <c r="I60" s="35">
        <v>577</v>
      </c>
      <c r="J60" s="35">
        <v>137.90299999999999</v>
      </c>
      <c r="K60" s="32">
        <v>0</v>
      </c>
      <c r="L60" s="32">
        <v>6.3</v>
      </c>
      <c r="M60" s="32">
        <v>4.8</v>
      </c>
      <c r="N60" s="32">
        <v>0</v>
      </c>
      <c r="O60" s="31"/>
      <c r="P60" s="32">
        <v>11.1</v>
      </c>
      <c r="Q60" s="31"/>
      <c r="R60" s="36">
        <v>0</v>
      </c>
      <c r="S60" s="33">
        <v>0</v>
      </c>
      <c r="T60" s="33">
        <v>0</v>
      </c>
      <c r="U60" s="33">
        <v>0</v>
      </c>
      <c r="V60" s="34"/>
      <c r="W60" s="34"/>
      <c r="X60" s="34"/>
      <c r="Y60" s="32">
        <v>0</v>
      </c>
      <c r="Z60" s="32">
        <v>0</v>
      </c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2">
        <v>0</v>
      </c>
      <c r="AN60" s="34"/>
      <c r="AO60" s="34"/>
      <c r="AP60" s="34"/>
      <c r="AQ60" s="34"/>
      <c r="AR60" s="32">
        <v>0</v>
      </c>
      <c r="AS60" s="34"/>
      <c r="AT60" s="32">
        <v>0</v>
      </c>
      <c r="AU60" s="33">
        <v>0</v>
      </c>
      <c r="AV60" s="36">
        <v>0</v>
      </c>
      <c r="AW60" s="33">
        <v>0</v>
      </c>
      <c r="AX60" s="33">
        <v>0</v>
      </c>
      <c r="AY60" s="33">
        <v>0</v>
      </c>
      <c r="AZ60" s="36">
        <v>0</v>
      </c>
      <c r="BA60" s="33">
        <v>0</v>
      </c>
      <c r="BB60" s="34"/>
      <c r="BC60" s="34"/>
      <c r="BD60" s="34"/>
      <c r="BE60" s="33"/>
      <c r="BF60" s="34"/>
      <c r="BG60" s="33"/>
      <c r="BH60" s="34"/>
      <c r="BI60" s="34"/>
      <c r="BJ60" s="34"/>
      <c r="BK60" s="34"/>
      <c r="BL60" s="33"/>
      <c r="BM60" s="33"/>
      <c r="BN60" s="33"/>
      <c r="BO60" s="34"/>
      <c r="BP60" s="33"/>
      <c r="BQ60" s="34"/>
      <c r="BR60" s="33"/>
      <c r="BS60" s="34"/>
      <c r="BT60" s="34"/>
      <c r="BU60" s="34"/>
      <c r="BV60" s="33"/>
      <c r="BW60" s="34"/>
      <c r="BX60" s="34"/>
      <c r="BY60" s="34"/>
      <c r="BZ60" s="34"/>
      <c r="CA60" s="34"/>
      <c r="CB60" s="33"/>
      <c r="CC60" s="32"/>
    </row>
    <row r="61" spans="1:81" ht="25" x14ac:dyDescent="0.35">
      <c r="A61" s="37" t="s">
        <v>3263</v>
      </c>
      <c r="B61" s="34" t="s">
        <v>3262</v>
      </c>
      <c r="C61" s="37" t="s">
        <v>3261</v>
      </c>
      <c r="D61" s="32">
        <v>85</v>
      </c>
      <c r="E61" s="32">
        <v>2.2000000000000002</v>
      </c>
      <c r="F61" s="32">
        <v>1.3</v>
      </c>
      <c r="G61" s="32">
        <v>1.6</v>
      </c>
      <c r="H61" s="35">
        <v>1568</v>
      </c>
      <c r="I61" s="35">
        <v>1553</v>
      </c>
      <c r="J61" s="35">
        <v>371.16699999999997</v>
      </c>
      <c r="K61" s="32">
        <v>1.8</v>
      </c>
      <c r="L61" s="32">
        <v>0</v>
      </c>
      <c r="M61" s="32">
        <v>0</v>
      </c>
      <c r="N61" s="32">
        <v>0</v>
      </c>
      <c r="O61" s="31"/>
      <c r="P61" s="32">
        <v>1.6</v>
      </c>
      <c r="Q61" s="31"/>
      <c r="R61" s="36">
        <v>0.17</v>
      </c>
      <c r="S61" s="33">
        <v>0.6</v>
      </c>
      <c r="T61" s="33">
        <v>58.7</v>
      </c>
      <c r="U61" s="33">
        <v>22.6</v>
      </c>
      <c r="V61" s="34"/>
      <c r="W61" s="34"/>
      <c r="X61" s="34"/>
      <c r="Y61" s="32">
        <v>15.1</v>
      </c>
      <c r="Z61" s="32">
        <v>0.8</v>
      </c>
      <c r="AA61" s="34"/>
      <c r="AB61" s="32">
        <v>0</v>
      </c>
      <c r="AC61" s="34"/>
      <c r="AD61" s="32">
        <v>0</v>
      </c>
      <c r="AE61" s="34"/>
      <c r="AF61" s="32">
        <v>0.1</v>
      </c>
      <c r="AG61" s="34"/>
      <c r="AH61" s="34"/>
      <c r="AI61" s="32">
        <v>0</v>
      </c>
      <c r="AJ61" s="32">
        <v>0.1</v>
      </c>
      <c r="AK61" s="34"/>
      <c r="AL61" s="32">
        <v>0.1</v>
      </c>
      <c r="AM61" s="32">
        <v>0</v>
      </c>
      <c r="AN61" s="34"/>
      <c r="AO61" s="34"/>
      <c r="AP61" s="32">
        <v>0</v>
      </c>
      <c r="AQ61" s="32">
        <v>0</v>
      </c>
      <c r="AR61" s="32">
        <v>0</v>
      </c>
      <c r="AS61" s="34"/>
      <c r="AT61" s="32">
        <v>0</v>
      </c>
      <c r="AU61" s="33">
        <v>16.2</v>
      </c>
      <c r="AV61" s="36">
        <v>0</v>
      </c>
      <c r="AW61" s="33">
        <v>1.23</v>
      </c>
      <c r="AX61" s="33">
        <v>0.48</v>
      </c>
      <c r="AY61" s="33">
        <v>0.34</v>
      </c>
      <c r="AZ61" s="36">
        <v>0</v>
      </c>
      <c r="BA61" s="33">
        <v>31.55</v>
      </c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</row>
    <row r="62" spans="1:81" ht="25" x14ac:dyDescent="0.35">
      <c r="A62" s="37" t="s">
        <v>3260</v>
      </c>
      <c r="B62" s="34" t="s">
        <v>3259</v>
      </c>
      <c r="C62" s="37" t="s">
        <v>3258</v>
      </c>
      <c r="D62" s="32">
        <v>14.2</v>
      </c>
      <c r="E62" s="32">
        <v>0.4</v>
      </c>
      <c r="F62" s="32">
        <v>0.2</v>
      </c>
      <c r="G62" s="32">
        <v>0.3</v>
      </c>
      <c r="H62" s="35">
        <v>261</v>
      </c>
      <c r="I62" s="35">
        <v>259</v>
      </c>
      <c r="J62" s="35">
        <v>61.900999999999996</v>
      </c>
      <c r="K62" s="32">
        <v>0.3</v>
      </c>
      <c r="L62" s="32">
        <v>0</v>
      </c>
      <c r="M62" s="32">
        <v>0</v>
      </c>
      <c r="N62" s="32">
        <v>0</v>
      </c>
      <c r="O62" s="31"/>
      <c r="P62" s="32">
        <v>0.3</v>
      </c>
      <c r="Q62" s="31"/>
      <c r="R62" s="36">
        <v>2.8000000000000001E-2</v>
      </c>
      <c r="S62" s="33">
        <v>0.1</v>
      </c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3">
        <v>0.2</v>
      </c>
      <c r="AX62" s="33">
        <v>0.08</v>
      </c>
      <c r="AY62" s="33">
        <v>0.06</v>
      </c>
      <c r="AZ62" s="36">
        <v>0</v>
      </c>
      <c r="BA62" s="33">
        <v>5.26</v>
      </c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</row>
    <row r="63" spans="1:81" x14ac:dyDescent="0.35">
      <c r="A63" s="37" t="s">
        <v>3257</v>
      </c>
      <c r="B63" s="34">
        <v>11804</v>
      </c>
      <c r="C63" s="37" t="s">
        <v>3256</v>
      </c>
      <c r="D63" s="32">
        <v>22.1</v>
      </c>
      <c r="E63" s="32">
        <v>15.2</v>
      </c>
      <c r="F63" s="32">
        <v>1.5</v>
      </c>
      <c r="G63" s="32">
        <v>10.5</v>
      </c>
      <c r="H63" s="35">
        <v>1335</v>
      </c>
      <c r="I63" s="35">
        <v>1113</v>
      </c>
      <c r="J63" s="35">
        <v>266.00700000000001</v>
      </c>
      <c r="K63" s="32">
        <v>27.7</v>
      </c>
      <c r="L63" s="32">
        <v>0</v>
      </c>
      <c r="M63" s="32">
        <v>0.4</v>
      </c>
      <c r="N63" s="32">
        <v>1</v>
      </c>
      <c r="O63" s="31"/>
      <c r="P63" s="32">
        <v>10.5</v>
      </c>
      <c r="Q63" s="31"/>
      <c r="R63" s="36">
        <v>0.1</v>
      </c>
      <c r="S63" s="33">
        <v>0</v>
      </c>
      <c r="T63" s="33">
        <v>63.3</v>
      </c>
      <c r="U63" s="33">
        <v>32.5</v>
      </c>
      <c r="V63" s="34"/>
      <c r="W63" s="34"/>
      <c r="X63" s="34"/>
      <c r="Y63" s="32">
        <v>3.1</v>
      </c>
      <c r="Z63" s="32">
        <v>0.3</v>
      </c>
      <c r="AA63" s="34"/>
      <c r="AB63" s="32">
        <v>0</v>
      </c>
      <c r="AC63" s="34"/>
      <c r="AD63" s="34"/>
      <c r="AE63" s="34"/>
      <c r="AF63" s="32">
        <v>0</v>
      </c>
      <c r="AG63" s="34"/>
      <c r="AH63" s="34"/>
      <c r="AI63" s="32">
        <v>0</v>
      </c>
      <c r="AJ63" s="32">
        <v>0</v>
      </c>
      <c r="AK63" s="34"/>
      <c r="AL63" s="32">
        <v>0</v>
      </c>
      <c r="AM63" s="32">
        <v>0</v>
      </c>
      <c r="AN63" s="34"/>
      <c r="AO63" s="34"/>
      <c r="AP63" s="32">
        <v>0</v>
      </c>
      <c r="AQ63" s="32">
        <v>0</v>
      </c>
      <c r="AR63" s="32">
        <v>0</v>
      </c>
      <c r="AS63" s="34"/>
      <c r="AT63" s="32">
        <v>0</v>
      </c>
      <c r="AU63" s="33">
        <v>3.4</v>
      </c>
      <c r="AV63" s="36">
        <v>0</v>
      </c>
      <c r="AW63" s="33">
        <v>9.17</v>
      </c>
      <c r="AX63" s="33">
        <v>4.71</v>
      </c>
      <c r="AY63" s="33">
        <v>0.49</v>
      </c>
      <c r="AZ63" s="36">
        <v>0</v>
      </c>
      <c r="BA63" s="33">
        <v>0</v>
      </c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</row>
    <row r="64" spans="1:81" ht="37.5" x14ac:dyDescent="0.35">
      <c r="A64" s="37" t="s">
        <v>3255</v>
      </c>
      <c r="B64" s="34">
        <v>11802</v>
      </c>
      <c r="C64" s="37" t="s">
        <v>3254</v>
      </c>
      <c r="D64" s="32">
        <v>12.7</v>
      </c>
      <c r="E64" s="32">
        <v>10.4</v>
      </c>
      <c r="F64" s="32">
        <v>47.3</v>
      </c>
      <c r="G64" s="32">
        <v>61.2</v>
      </c>
      <c r="H64" s="35">
        <v>1666</v>
      </c>
      <c r="I64" s="35">
        <v>1594</v>
      </c>
      <c r="J64" s="35">
        <v>380.96600000000001</v>
      </c>
      <c r="K64" s="32">
        <v>9.1</v>
      </c>
      <c r="L64" s="32">
        <v>0.5</v>
      </c>
      <c r="M64" s="32">
        <v>3.8</v>
      </c>
      <c r="N64" s="32">
        <v>19</v>
      </c>
      <c r="O64" s="31"/>
      <c r="P64" s="32">
        <v>61.2</v>
      </c>
      <c r="Q64" s="31"/>
      <c r="R64" s="36">
        <v>1.762</v>
      </c>
      <c r="S64" s="33">
        <v>13.5</v>
      </c>
      <c r="T64" s="33">
        <v>66.599999999999994</v>
      </c>
      <c r="U64" s="33">
        <v>25.61</v>
      </c>
      <c r="V64" s="34"/>
      <c r="W64" s="34"/>
      <c r="X64" s="34"/>
      <c r="Y64" s="32">
        <v>2.2999999999999998</v>
      </c>
      <c r="Z64" s="32">
        <v>1</v>
      </c>
      <c r="AA64" s="34"/>
      <c r="AB64" s="32">
        <v>0</v>
      </c>
      <c r="AC64" s="34"/>
      <c r="AD64" s="34"/>
      <c r="AE64" s="34"/>
      <c r="AF64" s="32">
        <v>0</v>
      </c>
      <c r="AG64" s="34"/>
      <c r="AH64" s="34"/>
      <c r="AI64" s="32">
        <v>0</v>
      </c>
      <c r="AJ64" s="32">
        <v>0</v>
      </c>
      <c r="AK64" s="34"/>
      <c r="AL64" s="32">
        <v>0</v>
      </c>
      <c r="AM64" s="32">
        <v>0</v>
      </c>
      <c r="AN64" s="34"/>
      <c r="AO64" s="34"/>
      <c r="AP64" s="32">
        <v>0</v>
      </c>
      <c r="AQ64" s="32">
        <v>0</v>
      </c>
      <c r="AR64" s="32">
        <v>0</v>
      </c>
      <c r="AS64" s="34"/>
      <c r="AT64" s="32">
        <v>0</v>
      </c>
      <c r="AU64" s="33">
        <v>3.22</v>
      </c>
      <c r="AV64" s="36">
        <v>0</v>
      </c>
      <c r="AW64" s="33">
        <v>6.62</v>
      </c>
      <c r="AX64" s="33">
        <v>2.5499999999999998</v>
      </c>
      <c r="AY64" s="33">
        <v>0.32</v>
      </c>
      <c r="AZ64" s="36">
        <v>0</v>
      </c>
      <c r="BA64" s="33">
        <v>487.18</v>
      </c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</row>
    <row r="65" spans="1:81" ht="25" x14ac:dyDescent="0.35">
      <c r="A65" s="37" t="s">
        <v>3253</v>
      </c>
      <c r="B65" s="34" t="s">
        <v>3252</v>
      </c>
      <c r="C65" s="37" t="s">
        <v>3251</v>
      </c>
      <c r="D65" s="32">
        <v>5.3</v>
      </c>
      <c r="E65" s="32">
        <v>2.8</v>
      </c>
      <c r="F65" s="32">
        <v>81</v>
      </c>
      <c r="G65" s="32">
        <v>83.2</v>
      </c>
      <c r="H65" s="35">
        <v>1574</v>
      </c>
      <c r="I65" s="35">
        <v>1527</v>
      </c>
      <c r="J65" s="35">
        <v>364.95299999999997</v>
      </c>
      <c r="K65" s="32">
        <v>5.8</v>
      </c>
      <c r="L65" s="32">
        <v>0</v>
      </c>
      <c r="M65" s="32">
        <v>0</v>
      </c>
      <c r="N65" s="32">
        <v>81</v>
      </c>
      <c r="O65" s="31"/>
      <c r="P65" s="32">
        <v>83.2</v>
      </c>
      <c r="Q65" s="31"/>
      <c r="R65" s="36">
        <v>0.06</v>
      </c>
      <c r="S65" s="33">
        <v>0</v>
      </c>
      <c r="T65" s="33">
        <v>51.7</v>
      </c>
      <c r="U65" s="33">
        <v>29.2</v>
      </c>
      <c r="V65" s="34"/>
      <c r="W65" s="34"/>
      <c r="X65" s="34"/>
      <c r="Y65" s="32">
        <v>16.2</v>
      </c>
      <c r="Z65" s="32">
        <v>1.3</v>
      </c>
      <c r="AA65" s="34"/>
      <c r="AB65" s="32">
        <v>0</v>
      </c>
      <c r="AC65" s="34"/>
      <c r="AD65" s="32">
        <v>0</v>
      </c>
      <c r="AE65" s="34"/>
      <c r="AF65" s="32">
        <v>0</v>
      </c>
      <c r="AG65" s="34"/>
      <c r="AH65" s="34"/>
      <c r="AI65" s="32">
        <v>0</v>
      </c>
      <c r="AJ65" s="32">
        <v>0</v>
      </c>
      <c r="AK65" s="34"/>
      <c r="AL65" s="32">
        <v>0</v>
      </c>
      <c r="AM65" s="32">
        <v>0</v>
      </c>
      <c r="AN65" s="34"/>
      <c r="AO65" s="34"/>
      <c r="AP65" s="32">
        <v>0</v>
      </c>
      <c r="AQ65" s="32">
        <v>0</v>
      </c>
      <c r="AR65" s="32">
        <v>0</v>
      </c>
      <c r="AS65" s="34"/>
      <c r="AT65" s="32">
        <v>0</v>
      </c>
      <c r="AU65" s="33">
        <v>17.5</v>
      </c>
      <c r="AV65" s="36">
        <v>0</v>
      </c>
      <c r="AW65" s="33">
        <v>1.38</v>
      </c>
      <c r="AX65" s="33">
        <v>0.78</v>
      </c>
      <c r="AY65" s="33">
        <v>0.47</v>
      </c>
      <c r="AZ65" s="36">
        <v>0</v>
      </c>
      <c r="BA65" s="33">
        <v>0</v>
      </c>
      <c r="BB65" s="34"/>
      <c r="BC65" s="34"/>
      <c r="BD65" s="34"/>
      <c r="BE65" s="33"/>
      <c r="BF65" s="34"/>
      <c r="BG65" s="33"/>
      <c r="BH65" s="34"/>
      <c r="BI65" s="34"/>
      <c r="BJ65" s="34"/>
      <c r="BK65" s="34"/>
      <c r="BL65" s="33"/>
      <c r="BM65" s="33"/>
      <c r="BN65" s="33"/>
      <c r="BO65" s="34"/>
      <c r="BP65" s="33"/>
      <c r="BQ65" s="33"/>
      <c r="BR65" s="33"/>
      <c r="BS65" s="34"/>
      <c r="BT65" s="34"/>
      <c r="BU65" s="34"/>
      <c r="BV65" s="33"/>
      <c r="BW65" s="34"/>
      <c r="BX65" s="34"/>
      <c r="BY65" s="34"/>
      <c r="BZ65" s="34"/>
      <c r="CA65" s="34"/>
      <c r="CB65" s="33"/>
      <c r="CC65" s="32"/>
    </row>
    <row r="66" spans="1:81" ht="37.5" x14ac:dyDescent="0.35">
      <c r="A66" s="37" t="s">
        <v>3250</v>
      </c>
      <c r="B66" s="34" t="s">
        <v>3249</v>
      </c>
      <c r="C66" s="37" t="s">
        <v>3248</v>
      </c>
      <c r="D66" s="32">
        <v>3.4</v>
      </c>
      <c r="E66" s="32">
        <v>3.4</v>
      </c>
      <c r="F66" s="32">
        <v>9.6</v>
      </c>
      <c r="G66" s="32">
        <v>9.6999999999999993</v>
      </c>
      <c r="H66" s="35">
        <v>344</v>
      </c>
      <c r="I66" s="35">
        <v>341</v>
      </c>
      <c r="J66" s="35">
        <v>81.498999999999995</v>
      </c>
      <c r="K66" s="32">
        <v>0.3</v>
      </c>
      <c r="L66" s="32">
        <v>0</v>
      </c>
      <c r="M66" s="32">
        <v>0</v>
      </c>
      <c r="N66" s="32">
        <v>4.5</v>
      </c>
      <c r="O66" s="31"/>
      <c r="P66" s="32">
        <v>9.6999999999999993</v>
      </c>
      <c r="Q66" s="31"/>
      <c r="R66" s="36">
        <v>0.17599999999999999</v>
      </c>
      <c r="S66" s="33">
        <v>0.09</v>
      </c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3">
        <v>2.2599999999999998</v>
      </c>
      <c r="AX66" s="33">
        <v>0.77</v>
      </c>
      <c r="AY66" s="33">
        <v>0.1</v>
      </c>
      <c r="AZ66" s="36">
        <v>0.98399999999999999</v>
      </c>
      <c r="BA66" s="33">
        <v>94.94</v>
      </c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</row>
    <row r="67" spans="1:81" ht="25" x14ac:dyDescent="0.35">
      <c r="A67" s="37" t="s">
        <v>3247</v>
      </c>
      <c r="B67" s="34">
        <v>11801</v>
      </c>
      <c r="C67" s="37" t="s">
        <v>3246</v>
      </c>
      <c r="D67" s="32">
        <v>4.0999999999999996</v>
      </c>
      <c r="E67" s="32">
        <v>4</v>
      </c>
      <c r="F67" s="32">
        <v>9.1</v>
      </c>
      <c r="G67" s="32">
        <v>10.3</v>
      </c>
      <c r="H67" s="35">
        <v>395</v>
      </c>
      <c r="I67" s="35">
        <v>389</v>
      </c>
      <c r="J67" s="35">
        <v>92.970999999999989</v>
      </c>
      <c r="K67" s="32">
        <v>0.8</v>
      </c>
      <c r="L67" s="32">
        <v>0</v>
      </c>
      <c r="M67" s="32">
        <v>0.3</v>
      </c>
      <c r="N67" s="32">
        <v>1.7</v>
      </c>
      <c r="O67" s="31"/>
      <c r="P67" s="32">
        <v>10.3</v>
      </c>
      <c r="Q67" s="31"/>
      <c r="R67" s="36">
        <v>0.32300000000000001</v>
      </c>
      <c r="S67" s="33">
        <v>1.3</v>
      </c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3">
        <v>2.69</v>
      </c>
      <c r="AX67" s="33">
        <v>0.93</v>
      </c>
      <c r="AY67" s="33">
        <v>0.1</v>
      </c>
      <c r="AZ67" s="36">
        <v>0.94899999999999995</v>
      </c>
      <c r="BA67" s="33">
        <v>134.91</v>
      </c>
      <c r="BB67" s="34"/>
      <c r="BC67" s="34"/>
      <c r="BD67" s="34"/>
      <c r="BE67" s="33"/>
      <c r="BF67" s="34"/>
      <c r="BG67" s="33"/>
      <c r="BH67" s="34"/>
      <c r="BI67" s="34"/>
      <c r="BJ67" s="34"/>
      <c r="BK67" s="34"/>
      <c r="BL67" s="33"/>
      <c r="BM67" s="33"/>
      <c r="BN67" s="33"/>
      <c r="BO67" s="34"/>
      <c r="BP67" s="33"/>
      <c r="BQ67" s="33"/>
      <c r="BR67" s="33"/>
      <c r="BS67" s="34"/>
      <c r="BT67" s="34"/>
      <c r="BU67" s="34"/>
      <c r="BV67" s="33"/>
      <c r="BW67" s="34"/>
      <c r="BX67" s="34"/>
      <c r="BY67" s="34"/>
      <c r="BZ67" s="34"/>
      <c r="CA67" s="34"/>
      <c r="CB67" s="33"/>
      <c r="CC67" s="32"/>
    </row>
    <row r="68" spans="1:81" ht="25" x14ac:dyDescent="0.35">
      <c r="A68" s="37" t="s">
        <v>3245</v>
      </c>
      <c r="B68" s="34">
        <v>11804</v>
      </c>
      <c r="C68" s="37" t="s">
        <v>3244</v>
      </c>
      <c r="D68" s="32">
        <v>5.6</v>
      </c>
      <c r="E68" s="32">
        <v>4.8</v>
      </c>
      <c r="F68" s="32">
        <v>74.3</v>
      </c>
      <c r="G68" s="32">
        <v>76.3</v>
      </c>
      <c r="H68" s="35">
        <v>1508</v>
      </c>
      <c r="I68" s="35">
        <v>1496</v>
      </c>
      <c r="J68" s="35">
        <v>357.54399999999998</v>
      </c>
      <c r="K68" s="32">
        <v>1.5</v>
      </c>
      <c r="L68" s="32">
        <v>0</v>
      </c>
      <c r="M68" s="32">
        <v>0</v>
      </c>
      <c r="N68" s="32">
        <v>74.3</v>
      </c>
      <c r="O68" s="31"/>
      <c r="P68" s="32">
        <v>76.3</v>
      </c>
      <c r="Q68" s="31"/>
      <c r="R68" s="36">
        <v>0.05</v>
      </c>
      <c r="S68" s="33">
        <v>0</v>
      </c>
      <c r="T68" s="33">
        <v>62.8</v>
      </c>
      <c r="U68" s="33">
        <v>30.49</v>
      </c>
      <c r="V68" s="34"/>
      <c r="W68" s="34"/>
      <c r="X68" s="34"/>
      <c r="Y68" s="32">
        <v>2.5</v>
      </c>
      <c r="Z68" s="32">
        <v>0</v>
      </c>
      <c r="AA68" s="34"/>
      <c r="AB68" s="34"/>
      <c r="AC68" s="34"/>
      <c r="AD68" s="34"/>
      <c r="AE68" s="34"/>
      <c r="AF68" s="34"/>
      <c r="AG68" s="34"/>
      <c r="AH68" s="34"/>
      <c r="AI68" s="32">
        <v>0</v>
      </c>
      <c r="AJ68" s="34"/>
      <c r="AK68" s="34"/>
      <c r="AL68" s="32">
        <v>0</v>
      </c>
      <c r="AM68" s="32">
        <v>0</v>
      </c>
      <c r="AN68" s="34"/>
      <c r="AO68" s="34"/>
      <c r="AP68" s="34"/>
      <c r="AQ68" s="34"/>
      <c r="AR68" s="32">
        <v>0</v>
      </c>
      <c r="AS68" s="34"/>
      <c r="AT68" s="32">
        <v>0</v>
      </c>
      <c r="AU68" s="33">
        <v>2.48</v>
      </c>
      <c r="AV68" s="36">
        <v>0</v>
      </c>
      <c r="AW68" s="33">
        <v>2.88</v>
      </c>
      <c r="AX68" s="33">
        <v>1.4</v>
      </c>
      <c r="AY68" s="33">
        <v>0.11</v>
      </c>
      <c r="AZ68" s="36">
        <v>0</v>
      </c>
      <c r="BA68" s="33">
        <v>224.85</v>
      </c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</row>
    <row r="69" spans="1:81" ht="37.5" x14ac:dyDescent="0.35">
      <c r="A69" s="37" t="s">
        <v>3243</v>
      </c>
      <c r="B69" s="34">
        <v>11803</v>
      </c>
      <c r="C69" s="37" t="s">
        <v>3242</v>
      </c>
      <c r="D69" s="32">
        <v>3.5</v>
      </c>
      <c r="E69" s="32">
        <v>3.5</v>
      </c>
      <c r="F69" s="32">
        <v>10.1</v>
      </c>
      <c r="G69" s="32">
        <v>10.199999999999999</v>
      </c>
      <c r="H69" s="35">
        <v>356</v>
      </c>
      <c r="I69" s="35">
        <v>355</v>
      </c>
      <c r="J69" s="35">
        <v>84.844999999999999</v>
      </c>
      <c r="K69" s="32">
        <v>0.1</v>
      </c>
      <c r="L69" s="32">
        <v>0</v>
      </c>
      <c r="M69" s="32">
        <v>0</v>
      </c>
      <c r="N69" s="32">
        <v>5.0999999999999996</v>
      </c>
      <c r="O69" s="31"/>
      <c r="P69" s="32">
        <v>10.199999999999999</v>
      </c>
      <c r="Q69" s="31"/>
      <c r="R69" s="36">
        <v>0.17399999999999999</v>
      </c>
      <c r="S69" s="33">
        <v>0.08</v>
      </c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3">
        <v>2.35</v>
      </c>
      <c r="AX69" s="33">
        <v>0.81</v>
      </c>
      <c r="AY69" s="33">
        <v>0.08</v>
      </c>
      <c r="AZ69" s="36">
        <v>0.97</v>
      </c>
      <c r="BA69" s="33">
        <v>109.1</v>
      </c>
      <c r="BB69" s="34"/>
      <c r="BC69" s="34"/>
      <c r="BD69" s="34"/>
      <c r="BE69" s="33"/>
      <c r="BF69" s="34"/>
      <c r="BG69" s="33"/>
      <c r="BH69" s="34"/>
      <c r="BI69" s="34"/>
      <c r="BJ69" s="34"/>
      <c r="BK69" s="34"/>
      <c r="BL69" s="33"/>
      <c r="BM69" s="33"/>
      <c r="BN69" s="33"/>
      <c r="BO69" s="34"/>
      <c r="BP69" s="33"/>
      <c r="BQ69" s="33"/>
      <c r="BR69" s="33"/>
      <c r="BS69" s="34"/>
      <c r="BT69" s="34"/>
      <c r="BU69" s="34"/>
      <c r="BV69" s="33"/>
      <c r="BW69" s="34"/>
      <c r="BX69" s="34"/>
      <c r="BY69" s="34"/>
      <c r="BZ69" s="34"/>
      <c r="CA69" s="34"/>
      <c r="CB69" s="33"/>
      <c r="CC69" s="32"/>
    </row>
    <row r="70" spans="1:81" x14ac:dyDescent="0.35">
      <c r="A70" s="37" t="s">
        <v>3241</v>
      </c>
      <c r="B70" s="34">
        <v>11205</v>
      </c>
      <c r="C70" s="37" t="s">
        <v>3240</v>
      </c>
      <c r="D70" s="32">
        <v>18</v>
      </c>
      <c r="E70" s="32">
        <v>0.3</v>
      </c>
      <c r="F70" s="32">
        <v>3.4</v>
      </c>
      <c r="G70" s="32">
        <v>3.6</v>
      </c>
      <c r="H70" s="35">
        <v>588</v>
      </c>
      <c r="I70" s="35">
        <v>423</v>
      </c>
      <c r="J70" s="35">
        <v>101.09699999999999</v>
      </c>
      <c r="K70" s="32">
        <v>20.6</v>
      </c>
      <c r="L70" s="32">
        <v>0.4</v>
      </c>
      <c r="M70" s="32">
        <v>0.7</v>
      </c>
      <c r="N70" s="32">
        <v>0.6</v>
      </c>
      <c r="O70" s="31"/>
      <c r="P70" s="32">
        <v>3.6</v>
      </c>
      <c r="Q70" s="31"/>
      <c r="R70" s="36">
        <v>0.06</v>
      </c>
      <c r="S70" s="33">
        <v>0</v>
      </c>
      <c r="T70" s="33">
        <v>47.9</v>
      </c>
      <c r="U70" s="33">
        <v>11.9</v>
      </c>
      <c r="V70" s="34"/>
      <c r="W70" s="34"/>
      <c r="X70" s="34"/>
      <c r="Y70" s="32">
        <v>35.9</v>
      </c>
      <c r="Z70" s="32">
        <v>2.7</v>
      </c>
      <c r="AA70" s="34"/>
      <c r="AB70" s="32">
        <v>0</v>
      </c>
      <c r="AC70" s="34"/>
      <c r="AD70" s="34"/>
      <c r="AE70" s="34"/>
      <c r="AF70" s="32">
        <v>0</v>
      </c>
      <c r="AG70" s="34"/>
      <c r="AH70" s="34"/>
      <c r="AI70" s="32">
        <v>0</v>
      </c>
      <c r="AJ70" s="32">
        <v>0</v>
      </c>
      <c r="AK70" s="34"/>
      <c r="AL70" s="32">
        <v>0</v>
      </c>
      <c r="AM70" s="32">
        <v>0</v>
      </c>
      <c r="AN70" s="34"/>
      <c r="AO70" s="34"/>
      <c r="AP70" s="32">
        <v>0</v>
      </c>
      <c r="AQ70" s="32">
        <v>0</v>
      </c>
      <c r="AR70" s="32">
        <v>0</v>
      </c>
      <c r="AS70" s="34"/>
      <c r="AT70" s="32">
        <v>0</v>
      </c>
      <c r="AU70" s="33">
        <v>38.6</v>
      </c>
      <c r="AV70" s="36">
        <v>0</v>
      </c>
      <c r="AW70" s="33">
        <v>0.11</v>
      </c>
      <c r="AX70" s="33">
        <v>0.03</v>
      </c>
      <c r="AY70" s="33">
        <v>0.09</v>
      </c>
      <c r="AZ70" s="36">
        <v>0</v>
      </c>
      <c r="BA70" s="33">
        <v>3.84</v>
      </c>
      <c r="BB70" s="34"/>
      <c r="BC70" s="34"/>
      <c r="BD70" s="34"/>
      <c r="BE70" s="33"/>
      <c r="BF70" s="34"/>
      <c r="BG70" s="33"/>
      <c r="BH70" s="34"/>
      <c r="BI70" s="34"/>
      <c r="BJ70" s="34"/>
      <c r="BK70" s="34"/>
      <c r="BL70" s="33"/>
      <c r="BM70" s="33"/>
      <c r="BN70" s="33"/>
      <c r="BO70" s="34"/>
      <c r="BP70" s="33"/>
      <c r="BQ70" s="33"/>
      <c r="BR70" s="33"/>
      <c r="BS70" s="34"/>
      <c r="BT70" s="34"/>
      <c r="BU70" s="34"/>
      <c r="BV70" s="33"/>
      <c r="BW70" s="34"/>
      <c r="BX70" s="34"/>
      <c r="BY70" s="34"/>
      <c r="BZ70" s="34"/>
      <c r="CA70" s="34"/>
      <c r="CB70" s="33"/>
      <c r="CC70" s="32"/>
    </row>
    <row r="71" spans="1:81" ht="25" x14ac:dyDescent="0.35">
      <c r="A71" s="37" t="s">
        <v>3239</v>
      </c>
      <c r="B71" s="34">
        <v>11201</v>
      </c>
      <c r="C71" s="37" t="s">
        <v>3238</v>
      </c>
      <c r="D71" s="32">
        <v>0.2</v>
      </c>
      <c r="E71" s="32">
        <v>0</v>
      </c>
      <c r="F71" s="32">
        <v>0</v>
      </c>
      <c r="G71" s="32">
        <v>0</v>
      </c>
      <c r="H71" s="35">
        <v>5</v>
      </c>
      <c r="I71" s="35">
        <v>4</v>
      </c>
      <c r="J71" s="35">
        <v>0.95599999999999996</v>
      </c>
      <c r="K71" s="32">
        <v>0.2</v>
      </c>
      <c r="L71" s="32">
        <v>0</v>
      </c>
      <c r="M71" s="32">
        <v>0</v>
      </c>
      <c r="N71" s="32">
        <v>0</v>
      </c>
      <c r="O71" s="31"/>
      <c r="P71" s="32">
        <v>0</v>
      </c>
      <c r="Q71" s="31"/>
      <c r="R71" s="36">
        <v>0</v>
      </c>
      <c r="S71" s="33">
        <v>0</v>
      </c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3">
        <v>0</v>
      </c>
      <c r="AX71" s="33">
        <v>0</v>
      </c>
      <c r="AY71" s="33">
        <v>0</v>
      </c>
      <c r="AZ71" s="36">
        <v>0</v>
      </c>
      <c r="BA71" s="33">
        <v>0.03</v>
      </c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</row>
    <row r="72" spans="1:81" ht="25" x14ac:dyDescent="0.35">
      <c r="A72" s="37" t="s">
        <v>3237</v>
      </c>
      <c r="B72" s="34">
        <v>11205</v>
      </c>
      <c r="C72" s="37" t="s">
        <v>3236</v>
      </c>
      <c r="D72" s="32">
        <v>18</v>
      </c>
      <c r="E72" s="32">
        <v>0.3</v>
      </c>
      <c r="F72" s="32">
        <v>2.2999999999999998</v>
      </c>
      <c r="G72" s="32">
        <v>2.5</v>
      </c>
      <c r="H72" s="35">
        <v>522</v>
      </c>
      <c r="I72" s="35">
        <v>357</v>
      </c>
      <c r="J72" s="35">
        <v>85.322999999999993</v>
      </c>
      <c r="K72" s="32">
        <v>20.6</v>
      </c>
      <c r="L72" s="32">
        <v>0.4</v>
      </c>
      <c r="M72" s="32">
        <v>0.7</v>
      </c>
      <c r="N72" s="32">
        <v>0.6</v>
      </c>
      <c r="O72" s="31"/>
      <c r="P72" s="32">
        <v>2.5</v>
      </c>
      <c r="Q72" s="31"/>
      <c r="R72" s="36">
        <v>0.06</v>
      </c>
      <c r="S72" s="33">
        <v>0</v>
      </c>
      <c r="T72" s="33">
        <v>47.9</v>
      </c>
      <c r="U72" s="33">
        <v>11.9</v>
      </c>
      <c r="V72" s="34"/>
      <c r="W72" s="34"/>
      <c r="X72" s="34"/>
      <c r="Y72" s="32">
        <v>35.9</v>
      </c>
      <c r="Z72" s="32">
        <v>2.7</v>
      </c>
      <c r="AA72" s="34"/>
      <c r="AB72" s="32">
        <v>0</v>
      </c>
      <c r="AC72" s="34"/>
      <c r="AD72" s="34"/>
      <c r="AE72" s="34"/>
      <c r="AF72" s="32">
        <v>0</v>
      </c>
      <c r="AG72" s="34"/>
      <c r="AH72" s="34"/>
      <c r="AI72" s="32">
        <v>0</v>
      </c>
      <c r="AJ72" s="32">
        <v>0</v>
      </c>
      <c r="AK72" s="34"/>
      <c r="AL72" s="32">
        <v>0</v>
      </c>
      <c r="AM72" s="32">
        <v>0</v>
      </c>
      <c r="AN72" s="34"/>
      <c r="AO72" s="34"/>
      <c r="AP72" s="32">
        <v>0</v>
      </c>
      <c r="AQ72" s="32">
        <v>0</v>
      </c>
      <c r="AR72" s="32">
        <v>0</v>
      </c>
      <c r="AS72" s="34"/>
      <c r="AT72" s="32">
        <v>0</v>
      </c>
      <c r="AU72" s="33">
        <v>38.6</v>
      </c>
      <c r="AV72" s="36">
        <v>0</v>
      </c>
      <c r="AW72" s="33">
        <v>0.11</v>
      </c>
      <c r="AX72" s="33">
        <v>0.03</v>
      </c>
      <c r="AY72" s="33">
        <v>0.09</v>
      </c>
      <c r="AZ72" s="36">
        <v>0</v>
      </c>
      <c r="BA72" s="33">
        <v>3.84</v>
      </c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</row>
    <row r="73" spans="1:81" ht="25" x14ac:dyDescent="0.35">
      <c r="A73" s="37" t="s">
        <v>3235</v>
      </c>
      <c r="B73" s="34">
        <v>11203</v>
      </c>
      <c r="C73" s="37" t="s">
        <v>3234</v>
      </c>
      <c r="D73" s="32">
        <v>0.2</v>
      </c>
      <c r="E73" s="32">
        <v>0</v>
      </c>
      <c r="F73" s="32">
        <v>0</v>
      </c>
      <c r="G73" s="32">
        <v>0</v>
      </c>
      <c r="H73" s="35">
        <v>5</v>
      </c>
      <c r="I73" s="35">
        <v>3</v>
      </c>
      <c r="J73" s="35">
        <v>0.71699999999999997</v>
      </c>
      <c r="K73" s="32">
        <v>0.2</v>
      </c>
      <c r="L73" s="32">
        <v>0</v>
      </c>
      <c r="M73" s="32">
        <v>0</v>
      </c>
      <c r="N73" s="32">
        <v>0</v>
      </c>
      <c r="O73" s="31"/>
      <c r="P73" s="32">
        <v>0</v>
      </c>
      <c r="Q73" s="31"/>
      <c r="R73" s="36">
        <v>0</v>
      </c>
      <c r="S73" s="33">
        <v>0</v>
      </c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3">
        <v>0</v>
      </c>
      <c r="AX73" s="33">
        <v>0</v>
      </c>
      <c r="AY73" s="33">
        <v>0</v>
      </c>
      <c r="AZ73" s="36">
        <v>0</v>
      </c>
      <c r="BA73" s="33">
        <v>0.03</v>
      </c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</row>
    <row r="74" spans="1:81" ht="25" x14ac:dyDescent="0.35">
      <c r="A74" s="37" t="s">
        <v>3233</v>
      </c>
      <c r="B74" s="34" t="s">
        <v>3232</v>
      </c>
      <c r="C74" s="37" t="s">
        <v>3231</v>
      </c>
      <c r="D74" s="32">
        <v>13.1</v>
      </c>
      <c r="E74" s="32">
        <v>12.7</v>
      </c>
      <c r="F74" s="32">
        <v>38.299999999999997</v>
      </c>
      <c r="G74" s="32">
        <v>56.1</v>
      </c>
      <c r="H74" s="35">
        <v>1645</v>
      </c>
      <c r="I74" s="35">
        <v>1617</v>
      </c>
      <c r="J74" s="35">
        <v>386.46299999999997</v>
      </c>
      <c r="K74" s="32">
        <v>3.6</v>
      </c>
      <c r="L74" s="32">
        <v>0</v>
      </c>
      <c r="M74" s="32">
        <v>0.3</v>
      </c>
      <c r="N74" s="32">
        <v>14</v>
      </c>
      <c r="O74" s="31"/>
      <c r="P74" s="32">
        <v>56.1</v>
      </c>
      <c r="Q74" s="31"/>
      <c r="R74" s="36">
        <v>0.77</v>
      </c>
      <c r="S74" s="33">
        <v>0.27</v>
      </c>
      <c r="T74" s="33">
        <v>98</v>
      </c>
      <c r="U74" s="33">
        <v>1.2</v>
      </c>
      <c r="V74" s="34"/>
      <c r="W74" s="34"/>
      <c r="X74" s="34"/>
      <c r="Y74" s="32">
        <v>0.4</v>
      </c>
      <c r="Z74" s="32">
        <v>0</v>
      </c>
      <c r="AA74" s="34"/>
      <c r="AB74" s="32">
        <v>0</v>
      </c>
      <c r="AC74" s="34"/>
      <c r="AD74" s="32">
        <v>0</v>
      </c>
      <c r="AE74" s="34"/>
      <c r="AF74" s="32">
        <v>0</v>
      </c>
      <c r="AG74" s="34"/>
      <c r="AH74" s="34"/>
      <c r="AI74" s="32">
        <v>0</v>
      </c>
      <c r="AJ74" s="32">
        <v>0</v>
      </c>
      <c r="AK74" s="34"/>
      <c r="AL74" s="32">
        <v>0</v>
      </c>
      <c r="AM74" s="32">
        <v>0</v>
      </c>
      <c r="AN74" s="34"/>
      <c r="AO74" s="34"/>
      <c r="AP74" s="32">
        <v>0</v>
      </c>
      <c r="AQ74" s="32">
        <v>0</v>
      </c>
      <c r="AR74" s="32">
        <v>0</v>
      </c>
      <c r="AS74" s="34"/>
      <c r="AT74" s="32">
        <v>0</v>
      </c>
      <c r="AU74" s="33">
        <v>0.4</v>
      </c>
      <c r="AV74" s="36">
        <v>0</v>
      </c>
      <c r="AW74" s="33">
        <v>11.9</v>
      </c>
      <c r="AX74" s="33">
        <v>0.14000000000000001</v>
      </c>
      <c r="AY74" s="33">
        <v>0.05</v>
      </c>
      <c r="AZ74" s="36">
        <v>0</v>
      </c>
      <c r="BA74" s="33">
        <v>0</v>
      </c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</row>
    <row r="75" spans="1:81" ht="25" x14ac:dyDescent="0.35">
      <c r="A75" s="37" t="s">
        <v>3230</v>
      </c>
      <c r="B75" s="34" t="s">
        <v>3229</v>
      </c>
      <c r="C75" s="37" t="s">
        <v>3228</v>
      </c>
      <c r="D75" s="32">
        <v>0.6</v>
      </c>
      <c r="E75" s="32">
        <v>0.6</v>
      </c>
      <c r="F75" s="32">
        <v>1.9</v>
      </c>
      <c r="G75" s="32">
        <v>2.8</v>
      </c>
      <c r="H75" s="35">
        <v>82</v>
      </c>
      <c r="I75" s="35">
        <v>81</v>
      </c>
      <c r="J75" s="35">
        <v>19.358999999999998</v>
      </c>
      <c r="K75" s="32">
        <v>0.2</v>
      </c>
      <c r="L75" s="32">
        <v>0</v>
      </c>
      <c r="M75" s="32">
        <v>0</v>
      </c>
      <c r="N75" s="32">
        <v>0.7</v>
      </c>
      <c r="O75" s="31"/>
      <c r="P75" s="32">
        <v>2.8</v>
      </c>
      <c r="Q75" s="31"/>
      <c r="R75" s="36">
        <v>3.7999999999999999E-2</v>
      </c>
      <c r="S75" s="33">
        <v>0.01</v>
      </c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3">
        <v>0.59</v>
      </c>
      <c r="AX75" s="33">
        <v>0.01</v>
      </c>
      <c r="AY75" s="33">
        <v>0</v>
      </c>
      <c r="AZ75" s="36">
        <v>0</v>
      </c>
      <c r="BA75" s="33">
        <v>0</v>
      </c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</row>
    <row r="76" spans="1:81" ht="25" x14ac:dyDescent="0.35">
      <c r="A76" s="37" t="s">
        <v>3227</v>
      </c>
      <c r="B76" s="34">
        <v>11201</v>
      </c>
      <c r="C76" s="37" t="s">
        <v>3226</v>
      </c>
      <c r="D76" s="32">
        <v>1.7</v>
      </c>
      <c r="E76" s="32">
        <v>0.3</v>
      </c>
      <c r="F76" s="32">
        <v>0</v>
      </c>
      <c r="G76" s="32">
        <v>0</v>
      </c>
      <c r="H76" s="35">
        <v>40</v>
      </c>
      <c r="I76" s="35">
        <v>40</v>
      </c>
      <c r="J76" s="35">
        <v>9.5599999999999987</v>
      </c>
      <c r="K76" s="32">
        <v>0</v>
      </c>
      <c r="L76" s="34"/>
      <c r="M76" s="34"/>
      <c r="N76" s="34"/>
      <c r="O76" s="31"/>
      <c r="P76" s="32">
        <v>0</v>
      </c>
      <c r="Q76" s="31"/>
      <c r="R76" s="36">
        <v>0</v>
      </c>
      <c r="S76" s="33">
        <v>0</v>
      </c>
      <c r="T76" s="33">
        <v>47.9</v>
      </c>
      <c r="U76" s="33">
        <v>11.9</v>
      </c>
      <c r="V76" s="34"/>
      <c r="W76" s="34"/>
      <c r="X76" s="34"/>
      <c r="Y76" s="32">
        <v>35.9</v>
      </c>
      <c r="Z76" s="32">
        <v>2.7</v>
      </c>
      <c r="AA76" s="34"/>
      <c r="AB76" s="32">
        <v>0</v>
      </c>
      <c r="AC76" s="34"/>
      <c r="AD76" s="34"/>
      <c r="AE76" s="34"/>
      <c r="AF76" s="32">
        <v>0</v>
      </c>
      <c r="AG76" s="34"/>
      <c r="AH76" s="34"/>
      <c r="AI76" s="32">
        <v>0</v>
      </c>
      <c r="AJ76" s="32">
        <v>0</v>
      </c>
      <c r="AK76" s="34"/>
      <c r="AL76" s="32">
        <v>0</v>
      </c>
      <c r="AM76" s="32">
        <v>0</v>
      </c>
      <c r="AN76" s="34"/>
      <c r="AO76" s="34"/>
      <c r="AP76" s="32">
        <v>0</v>
      </c>
      <c r="AQ76" s="32">
        <v>0</v>
      </c>
      <c r="AR76" s="32">
        <v>0</v>
      </c>
      <c r="AS76" s="34"/>
      <c r="AT76" s="32">
        <v>0</v>
      </c>
      <c r="AU76" s="33">
        <v>38.6</v>
      </c>
      <c r="AV76" s="36">
        <v>0</v>
      </c>
      <c r="AW76" s="33">
        <v>0.11</v>
      </c>
      <c r="AX76" s="33">
        <v>0.03</v>
      </c>
      <c r="AY76" s="33">
        <v>0.09</v>
      </c>
      <c r="AZ76" s="36">
        <v>0</v>
      </c>
      <c r="BA76" s="33">
        <v>3.84</v>
      </c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</row>
    <row r="77" spans="1:81" ht="37.5" x14ac:dyDescent="0.35">
      <c r="A77" s="37" t="s">
        <v>3225</v>
      </c>
      <c r="B77" s="34">
        <v>11202</v>
      </c>
      <c r="C77" s="37" t="s">
        <v>3224</v>
      </c>
      <c r="D77" s="32">
        <v>2.8</v>
      </c>
      <c r="E77" s="32">
        <v>2.5</v>
      </c>
      <c r="F77" s="32">
        <v>3.4</v>
      </c>
      <c r="G77" s="32">
        <v>3.4</v>
      </c>
      <c r="H77" s="35">
        <v>195</v>
      </c>
      <c r="I77" s="35">
        <v>195</v>
      </c>
      <c r="J77" s="35">
        <v>46.604999999999997</v>
      </c>
      <c r="K77" s="32">
        <v>0</v>
      </c>
      <c r="L77" s="32">
        <v>0</v>
      </c>
      <c r="M77" s="32">
        <v>0</v>
      </c>
      <c r="N77" s="32">
        <v>0</v>
      </c>
      <c r="O77" s="31"/>
      <c r="P77" s="32">
        <v>3.4</v>
      </c>
      <c r="Q77" s="31"/>
      <c r="R77" s="36">
        <v>0.11</v>
      </c>
      <c r="S77" s="33">
        <v>0.06</v>
      </c>
      <c r="T77" s="33">
        <v>72.599999999999994</v>
      </c>
      <c r="U77" s="33">
        <v>20.8</v>
      </c>
      <c r="V77" s="34"/>
      <c r="W77" s="34"/>
      <c r="X77" s="34"/>
      <c r="Y77" s="32">
        <v>3.3</v>
      </c>
      <c r="Z77" s="32">
        <v>0.5</v>
      </c>
      <c r="AA77" s="34"/>
      <c r="AB77" s="32">
        <v>0</v>
      </c>
      <c r="AC77" s="34"/>
      <c r="AD77" s="32">
        <v>0</v>
      </c>
      <c r="AE77" s="34"/>
      <c r="AF77" s="32">
        <v>0</v>
      </c>
      <c r="AG77" s="34"/>
      <c r="AH77" s="34"/>
      <c r="AI77" s="32">
        <v>0</v>
      </c>
      <c r="AJ77" s="32">
        <v>0</v>
      </c>
      <c r="AK77" s="34"/>
      <c r="AL77" s="32">
        <v>0.1</v>
      </c>
      <c r="AM77" s="32">
        <v>0</v>
      </c>
      <c r="AN77" s="34"/>
      <c r="AO77" s="34"/>
      <c r="AP77" s="32">
        <v>0</v>
      </c>
      <c r="AQ77" s="32">
        <v>0</v>
      </c>
      <c r="AR77" s="32">
        <v>0</v>
      </c>
      <c r="AS77" s="34"/>
      <c r="AT77" s="32">
        <v>0</v>
      </c>
      <c r="AU77" s="33">
        <v>3.9</v>
      </c>
      <c r="AV77" s="36">
        <v>0</v>
      </c>
      <c r="AW77" s="33">
        <v>1.72</v>
      </c>
      <c r="AX77" s="33">
        <v>0.49</v>
      </c>
      <c r="AY77" s="33">
        <v>0.09</v>
      </c>
      <c r="AZ77" s="36">
        <v>0</v>
      </c>
      <c r="BA77" s="33">
        <v>42.52</v>
      </c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</row>
    <row r="78" spans="1:81" ht="25" x14ac:dyDescent="0.35">
      <c r="A78" s="37" t="s">
        <v>3223</v>
      </c>
      <c r="B78" s="34">
        <v>11201</v>
      </c>
      <c r="C78" s="37" t="s">
        <v>3222</v>
      </c>
      <c r="D78" s="32">
        <v>0.3</v>
      </c>
      <c r="E78" s="32">
        <v>0.1</v>
      </c>
      <c r="F78" s="32">
        <v>0</v>
      </c>
      <c r="G78" s="32">
        <v>0</v>
      </c>
      <c r="H78" s="35">
        <v>8</v>
      </c>
      <c r="I78" s="35">
        <v>8</v>
      </c>
      <c r="J78" s="35">
        <v>1.9119999999999999</v>
      </c>
      <c r="K78" s="32">
        <v>0</v>
      </c>
      <c r="L78" s="34"/>
      <c r="M78" s="34"/>
      <c r="N78" s="34"/>
      <c r="O78" s="31"/>
      <c r="P78" s="32">
        <v>0</v>
      </c>
      <c r="Q78" s="31"/>
      <c r="R78" s="36">
        <v>0</v>
      </c>
      <c r="S78" s="33">
        <v>0</v>
      </c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3">
        <v>0.02</v>
      </c>
      <c r="AX78" s="33">
        <v>0</v>
      </c>
      <c r="AY78" s="33">
        <v>0.02</v>
      </c>
      <c r="AZ78" s="36">
        <v>0</v>
      </c>
      <c r="BA78" s="33">
        <v>0.77</v>
      </c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</row>
    <row r="79" spans="1:81" ht="25" x14ac:dyDescent="0.35">
      <c r="A79" s="37" t="s">
        <v>3221</v>
      </c>
      <c r="B79" s="34">
        <v>11403</v>
      </c>
      <c r="C79" s="37" t="s">
        <v>3220</v>
      </c>
      <c r="D79" s="32">
        <v>0</v>
      </c>
      <c r="E79" s="32">
        <v>0</v>
      </c>
      <c r="F79" s="32">
        <v>37.299999999999997</v>
      </c>
      <c r="G79" s="32">
        <v>37.299999999999997</v>
      </c>
      <c r="H79" s="35">
        <v>606</v>
      </c>
      <c r="I79" s="35">
        <v>606</v>
      </c>
      <c r="J79" s="35">
        <v>144.834</v>
      </c>
      <c r="K79" s="32">
        <v>0</v>
      </c>
      <c r="L79" s="32">
        <v>11.7</v>
      </c>
      <c r="M79" s="32">
        <v>13.1</v>
      </c>
      <c r="N79" s="32">
        <v>12.5</v>
      </c>
      <c r="O79" s="31"/>
      <c r="P79" s="32">
        <v>37.299999999999997</v>
      </c>
      <c r="Q79" s="31"/>
      <c r="R79" s="36">
        <v>0</v>
      </c>
      <c r="S79" s="33">
        <v>0</v>
      </c>
      <c r="T79" s="33">
        <v>0</v>
      </c>
      <c r="U79" s="33">
        <v>0</v>
      </c>
      <c r="V79" s="34"/>
      <c r="W79" s="34"/>
      <c r="X79" s="34"/>
      <c r="Y79" s="32">
        <v>0</v>
      </c>
      <c r="Z79" s="32">
        <v>0</v>
      </c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2">
        <v>0</v>
      </c>
      <c r="AN79" s="34"/>
      <c r="AO79" s="34"/>
      <c r="AP79" s="34"/>
      <c r="AQ79" s="34"/>
      <c r="AR79" s="32">
        <v>0</v>
      </c>
      <c r="AS79" s="34"/>
      <c r="AT79" s="32">
        <v>0</v>
      </c>
      <c r="AU79" s="33">
        <v>0</v>
      </c>
      <c r="AV79" s="36">
        <v>0</v>
      </c>
      <c r="AW79" s="33">
        <v>0</v>
      </c>
      <c r="AX79" s="33">
        <v>0</v>
      </c>
      <c r="AY79" s="33">
        <v>0</v>
      </c>
      <c r="AZ79" s="36">
        <v>0</v>
      </c>
      <c r="BA79" s="33">
        <v>0</v>
      </c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</row>
    <row r="80" spans="1:81" ht="25" x14ac:dyDescent="0.35">
      <c r="A80" s="37" t="s">
        <v>3219</v>
      </c>
      <c r="B80" s="34">
        <v>11401</v>
      </c>
      <c r="C80" s="37" t="s">
        <v>3218</v>
      </c>
      <c r="D80" s="32">
        <v>0</v>
      </c>
      <c r="E80" s="32">
        <v>0</v>
      </c>
      <c r="F80" s="32">
        <v>8.6999999999999993</v>
      </c>
      <c r="G80" s="32">
        <v>8.6999999999999993</v>
      </c>
      <c r="H80" s="35">
        <v>142</v>
      </c>
      <c r="I80" s="35">
        <v>142</v>
      </c>
      <c r="J80" s="35">
        <v>33.937999999999995</v>
      </c>
      <c r="K80" s="32">
        <v>0</v>
      </c>
      <c r="L80" s="32">
        <v>2.7</v>
      </c>
      <c r="M80" s="32">
        <v>3.1</v>
      </c>
      <c r="N80" s="32">
        <v>2.9</v>
      </c>
      <c r="O80" s="31"/>
      <c r="P80" s="32">
        <v>8.6999999999999993</v>
      </c>
      <c r="Q80" s="31"/>
      <c r="R80" s="36">
        <v>0</v>
      </c>
      <c r="S80" s="33">
        <v>0</v>
      </c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3">
        <v>0</v>
      </c>
      <c r="AX80" s="33">
        <v>0</v>
      </c>
      <c r="AY80" s="33">
        <v>0</v>
      </c>
      <c r="AZ80" s="36">
        <v>0</v>
      </c>
      <c r="BA80" s="33">
        <v>0</v>
      </c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</row>
    <row r="81" spans="1:81" ht="25" x14ac:dyDescent="0.35">
      <c r="A81" s="37" t="s">
        <v>3217</v>
      </c>
      <c r="B81" s="34">
        <v>11403</v>
      </c>
      <c r="C81" s="37" t="s">
        <v>3216</v>
      </c>
      <c r="D81" s="32">
        <v>0.2</v>
      </c>
      <c r="E81" s="32">
        <v>0</v>
      </c>
      <c r="F81" s="32">
        <v>40.200000000000003</v>
      </c>
      <c r="G81" s="32">
        <v>40.200000000000003</v>
      </c>
      <c r="H81" s="35">
        <v>659</v>
      </c>
      <c r="I81" s="35">
        <v>659</v>
      </c>
      <c r="J81" s="35">
        <v>157.501</v>
      </c>
      <c r="K81" s="32">
        <v>0</v>
      </c>
      <c r="L81" s="32">
        <v>13.1</v>
      </c>
      <c r="M81" s="32">
        <v>15.9</v>
      </c>
      <c r="N81" s="32">
        <v>11.2</v>
      </c>
      <c r="O81" s="31"/>
      <c r="P81" s="32">
        <v>40.200000000000003</v>
      </c>
      <c r="Q81" s="31"/>
      <c r="R81" s="36">
        <v>0</v>
      </c>
      <c r="S81" s="33">
        <v>0</v>
      </c>
      <c r="T81" s="33">
        <v>0</v>
      </c>
      <c r="U81" s="33">
        <v>0</v>
      </c>
      <c r="V81" s="34"/>
      <c r="W81" s="34"/>
      <c r="X81" s="34"/>
      <c r="Y81" s="32">
        <v>0</v>
      </c>
      <c r="Z81" s="32">
        <v>0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2">
        <v>0</v>
      </c>
      <c r="AN81" s="34"/>
      <c r="AO81" s="34"/>
      <c r="AP81" s="34"/>
      <c r="AQ81" s="34"/>
      <c r="AR81" s="32">
        <v>0</v>
      </c>
      <c r="AS81" s="34"/>
      <c r="AT81" s="32">
        <v>0</v>
      </c>
      <c r="AU81" s="33">
        <v>0</v>
      </c>
      <c r="AV81" s="36">
        <v>0</v>
      </c>
      <c r="AW81" s="33">
        <v>0</v>
      </c>
      <c r="AX81" s="33">
        <v>0</v>
      </c>
      <c r="AY81" s="33">
        <v>0</v>
      </c>
      <c r="AZ81" s="36">
        <v>0</v>
      </c>
      <c r="BA81" s="33">
        <v>0</v>
      </c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</row>
    <row r="82" spans="1:81" ht="25" x14ac:dyDescent="0.35">
      <c r="A82" s="37" t="s">
        <v>3215</v>
      </c>
      <c r="B82" s="34">
        <v>11401</v>
      </c>
      <c r="C82" s="37" t="s">
        <v>3214</v>
      </c>
      <c r="D82" s="32">
        <v>0</v>
      </c>
      <c r="E82" s="32">
        <v>0</v>
      </c>
      <c r="F82" s="32">
        <v>9.4</v>
      </c>
      <c r="G82" s="32">
        <v>9.4</v>
      </c>
      <c r="H82" s="35">
        <v>154</v>
      </c>
      <c r="I82" s="35">
        <v>154</v>
      </c>
      <c r="J82" s="35">
        <v>36.805999999999997</v>
      </c>
      <c r="K82" s="32">
        <v>0</v>
      </c>
      <c r="L82" s="32">
        <v>3.1</v>
      </c>
      <c r="M82" s="32">
        <v>3.7</v>
      </c>
      <c r="N82" s="32">
        <v>2.6</v>
      </c>
      <c r="O82" s="31"/>
      <c r="P82" s="32">
        <v>9.4</v>
      </c>
      <c r="Q82" s="31"/>
      <c r="R82" s="36">
        <v>0</v>
      </c>
      <c r="S82" s="33">
        <v>0</v>
      </c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3">
        <v>0</v>
      </c>
      <c r="AX82" s="33">
        <v>0</v>
      </c>
      <c r="AY82" s="33">
        <v>0</v>
      </c>
      <c r="AZ82" s="36">
        <v>0</v>
      </c>
      <c r="BA82" s="33">
        <v>0</v>
      </c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</row>
    <row r="83" spans="1:81" x14ac:dyDescent="0.35">
      <c r="A83" s="37" t="s">
        <v>3213</v>
      </c>
      <c r="B83" s="34">
        <v>11403</v>
      </c>
      <c r="C83" s="37" t="s">
        <v>3212</v>
      </c>
      <c r="D83" s="32">
        <v>0.1</v>
      </c>
      <c r="E83" s="32">
        <v>0</v>
      </c>
      <c r="F83" s="32">
        <v>45</v>
      </c>
      <c r="G83" s="32">
        <v>45</v>
      </c>
      <c r="H83" s="35">
        <v>731</v>
      </c>
      <c r="I83" s="35">
        <v>731</v>
      </c>
      <c r="J83" s="35">
        <v>174.709</v>
      </c>
      <c r="K83" s="32">
        <v>0</v>
      </c>
      <c r="L83" s="34"/>
      <c r="M83" s="34"/>
      <c r="N83" s="34"/>
      <c r="O83" s="31"/>
      <c r="P83" s="32">
        <v>45</v>
      </c>
      <c r="Q83" s="31"/>
      <c r="R83" s="36">
        <v>0</v>
      </c>
      <c r="S83" s="33">
        <v>0</v>
      </c>
      <c r="T83" s="33">
        <v>0</v>
      </c>
      <c r="U83" s="33">
        <v>0</v>
      </c>
      <c r="V83" s="34"/>
      <c r="W83" s="34"/>
      <c r="X83" s="34"/>
      <c r="Y83" s="32">
        <v>0</v>
      </c>
      <c r="Z83" s="32">
        <v>0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2">
        <v>0</v>
      </c>
      <c r="AN83" s="34"/>
      <c r="AO83" s="34"/>
      <c r="AP83" s="34"/>
      <c r="AQ83" s="34"/>
      <c r="AR83" s="32">
        <v>0</v>
      </c>
      <c r="AS83" s="34"/>
      <c r="AT83" s="32">
        <v>0</v>
      </c>
      <c r="AU83" s="33">
        <v>0</v>
      </c>
      <c r="AV83" s="36">
        <v>0</v>
      </c>
      <c r="AW83" s="33">
        <v>0</v>
      </c>
      <c r="AX83" s="33">
        <v>0</v>
      </c>
      <c r="AY83" s="33">
        <v>0</v>
      </c>
      <c r="AZ83" s="36">
        <v>0</v>
      </c>
      <c r="BA83" s="33">
        <v>0</v>
      </c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</row>
    <row r="84" spans="1:81" ht="25" x14ac:dyDescent="0.35">
      <c r="A84" s="37" t="s">
        <v>3211</v>
      </c>
      <c r="B84" s="34">
        <v>11401</v>
      </c>
      <c r="C84" s="37" t="s">
        <v>3210</v>
      </c>
      <c r="D84" s="32">
        <v>0</v>
      </c>
      <c r="E84" s="32">
        <v>0</v>
      </c>
      <c r="F84" s="32">
        <v>9.3000000000000007</v>
      </c>
      <c r="G84" s="32">
        <v>9.3000000000000007</v>
      </c>
      <c r="H84" s="35">
        <v>151</v>
      </c>
      <c r="I84" s="35">
        <v>151</v>
      </c>
      <c r="J84" s="35">
        <v>36.088999999999999</v>
      </c>
      <c r="K84" s="32">
        <v>0</v>
      </c>
      <c r="L84" s="34"/>
      <c r="M84" s="34"/>
      <c r="N84" s="34"/>
      <c r="O84" s="31"/>
      <c r="P84" s="32">
        <v>9.3000000000000007</v>
      </c>
      <c r="Q84" s="31"/>
      <c r="R84" s="36">
        <v>0</v>
      </c>
      <c r="S84" s="33">
        <v>0</v>
      </c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3">
        <v>0</v>
      </c>
      <c r="AX84" s="33">
        <v>0</v>
      </c>
      <c r="AY84" s="33">
        <v>0</v>
      </c>
      <c r="AZ84" s="36">
        <v>0</v>
      </c>
      <c r="BA84" s="33">
        <v>0</v>
      </c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</row>
    <row r="85" spans="1:81" x14ac:dyDescent="0.35">
      <c r="A85" s="37" t="s">
        <v>3209</v>
      </c>
      <c r="B85" s="34">
        <v>11307</v>
      </c>
      <c r="C85" s="37" t="s">
        <v>3208</v>
      </c>
      <c r="D85" s="32">
        <v>0.1</v>
      </c>
      <c r="E85" s="32">
        <v>0</v>
      </c>
      <c r="F85" s="32">
        <v>7.8</v>
      </c>
      <c r="G85" s="32">
        <v>8.1999999999999993</v>
      </c>
      <c r="H85" s="35">
        <v>137</v>
      </c>
      <c r="I85" s="35">
        <v>136</v>
      </c>
      <c r="J85" s="35">
        <v>32.503999999999998</v>
      </c>
      <c r="K85" s="32">
        <v>0</v>
      </c>
      <c r="L85" s="32">
        <v>2.8</v>
      </c>
      <c r="M85" s="32">
        <v>2.4</v>
      </c>
      <c r="N85" s="32">
        <v>2.6</v>
      </c>
      <c r="O85" s="31"/>
      <c r="P85" s="32">
        <v>8.1999999999999993</v>
      </c>
      <c r="Q85" s="31"/>
      <c r="R85" s="36">
        <v>0</v>
      </c>
      <c r="S85" s="33">
        <v>0</v>
      </c>
      <c r="T85" s="33">
        <v>0</v>
      </c>
      <c r="U85" s="33">
        <v>0</v>
      </c>
      <c r="V85" s="34"/>
      <c r="W85" s="34"/>
      <c r="X85" s="34"/>
      <c r="Y85" s="32">
        <v>0</v>
      </c>
      <c r="Z85" s="32">
        <v>0</v>
      </c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2">
        <v>0</v>
      </c>
      <c r="AN85" s="34"/>
      <c r="AO85" s="34"/>
      <c r="AP85" s="34"/>
      <c r="AQ85" s="34"/>
      <c r="AR85" s="32">
        <v>0</v>
      </c>
      <c r="AS85" s="34"/>
      <c r="AT85" s="32">
        <v>0</v>
      </c>
      <c r="AU85" s="33">
        <v>0</v>
      </c>
      <c r="AV85" s="36">
        <v>0</v>
      </c>
      <c r="AW85" s="33">
        <v>0</v>
      </c>
      <c r="AX85" s="33">
        <v>0</v>
      </c>
      <c r="AY85" s="33">
        <v>0</v>
      </c>
      <c r="AZ85" s="36">
        <v>0</v>
      </c>
      <c r="BA85" s="33">
        <v>0</v>
      </c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</row>
    <row r="86" spans="1:81" x14ac:dyDescent="0.35">
      <c r="A86" s="37" t="s">
        <v>3207</v>
      </c>
      <c r="B86" s="34">
        <v>11307</v>
      </c>
      <c r="C86" s="37" t="s">
        <v>3206</v>
      </c>
      <c r="D86" s="32">
        <v>0</v>
      </c>
      <c r="E86" s="32">
        <v>0</v>
      </c>
      <c r="F86" s="32">
        <v>11.3</v>
      </c>
      <c r="G86" s="32">
        <v>11.3</v>
      </c>
      <c r="H86" s="35">
        <v>182</v>
      </c>
      <c r="I86" s="35">
        <v>181</v>
      </c>
      <c r="J86" s="35">
        <v>43.259</v>
      </c>
      <c r="K86" s="32">
        <v>0.1</v>
      </c>
      <c r="L86" s="34"/>
      <c r="M86" s="34"/>
      <c r="N86" s="34"/>
      <c r="O86" s="31"/>
      <c r="P86" s="32">
        <v>11.3</v>
      </c>
      <c r="Q86" s="31"/>
      <c r="R86" s="36">
        <v>1.7999999999999999E-2</v>
      </c>
      <c r="S86" s="33">
        <v>0</v>
      </c>
      <c r="T86" s="33">
        <v>0</v>
      </c>
      <c r="U86" s="33">
        <v>0</v>
      </c>
      <c r="V86" s="34"/>
      <c r="W86" s="34"/>
      <c r="X86" s="34"/>
      <c r="Y86" s="32">
        <v>0</v>
      </c>
      <c r="Z86" s="32">
        <v>0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2">
        <v>0</v>
      </c>
      <c r="AN86" s="34"/>
      <c r="AO86" s="34"/>
      <c r="AP86" s="34"/>
      <c r="AQ86" s="34"/>
      <c r="AR86" s="32">
        <v>0</v>
      </c>
      <c r="AS86" s="34"/>
      <c r="AT86" s="32">
        <v>0</v>
      </c>
      <c r="AU86" s="33">
        <v>0</v>
      </c>
      <c r="AV86" s="36">
        <v>0</v>
      </c>
      <c r="AW86" s="33">
        <v>0</v>
      </c>
      <c r="AX86" s="33">
        <v>0</v>
      </c>
      <c r="AY86" s="33">
        <v>0</v>
      </c>
      <c r="AZ86" s="36">
        <v>0</v>
      </c>
      <c r="BA86" s="33">
        <v>0</v>
      </c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</row>
    <row r="87" spans="1:81" x14ac:dyDescent="0.35">
      <c r="A87" s="37" t="s">
        <v>3205</v>
      </c>
      <c r="B87" s="34" t="s">
        <v>3204</v>
      </c>
      <c r="C87" s="37" t="s">
        <v>3203</v>
      </c>
      <c r="D87" s="32">
        <v>0.2</v>
      </c>
      <c r="E87" s="32">
        <v>0</v>
      </c>
      <c r="F87" s="32">
        <v>9.6</v>
      </c>
      <c r="G87" s="32">
        <v>9.6</v>
      </c>
      <c r="H87" s="35">
        <v>163</v>
      </c>
      <c r="I87" s="35">
        <v>163</v>
      </c>
      <c r="J87" s="35">
        <v>38.957000000000001</v>
      </c>
      <c r="K87" s="32">
        <v>0</v>
      </c>
      <c r="L87" s="32">
        <v>1</v>
      </c>
      <c r="M87" s="32">
        <v>1</v>
      </c>
      <c r="N87" s="32">
        <v>7.6</v>
      </c>
      <c r="O87" s="31"/>
      <c r="P87" s="32">
        <v>9.6</v>
      </c>
      <c r="Q87" s="31"/>
      <c r="R87" s="36">
        <v>0.02</v>
      </c>
      <c r="S87" s="33">
        <v>0</v>
      </c>
      <c r="T87" s="33">
        <v>0</v>
      </c>
      <c r="U87" s="33">
        <v>0</v>
      </c>
      <c r="V87" s="34"/>
      <c r="W87" s="34"/>
      <c r="X87" s="34"/>
      <c r="Y87" s="32">
        <v>0</v>
      </c>
      <c r="Z87" s="32">
        <v>0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2">
        <v>0</v>
      </c>
      <c r="AN87" s="34"/>
      <c r="AO87" s="34"/>
      <c r="AP87" s="34"/>
      <c r="AQ87" s="34"/>
      <c r="AR87" s="32">
        <v>0</v>
      </c>
      <c r="AS87" s="34"/>
      <c r="AT87" s="32">
        <v>0</v>
      </c>
      <c r="AU87" s="33">
        <v>0</v>
      </c>
      <c r="AV87" s="36">
        <v>0</v>
      </c>
      <c r="AW87" s="33">
        <v>0</v>
      </c>
      <c r="AX87" s="33">
        <v>0</v>
      </c>
      <c r="AY87" s="33">
        <v>0</v>
      </c>
      <c r="AZ87" s="36">
        <v>0</v>
      </c>
      <c r="BA87" s="33">
        <v>0</v>
      </c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</row>
    <row r="88" spans="1:81" ht="25" x14ac:dyDescent="0.35">
      <c r="A88" s="37" t="s">
        <v>3202</v>
      </c>
      <c r="B88" s="34">
        <v>11301</v>
      </c>
      <c r="C88" s="37" t="s">
        <v>3201</v>
      </c>
      <c r="D88" s="32">
        <v>0.2</v>
      </c>
      <c r="E88" s="32">
        <v>0</v>
      </c>
      <c r="F88" s="32">
        <v>7</v>
      </c>
      <c r="G88" s="32">
        <v>7</v>
      </c>
      <c r="H88" s="35">
        <v>121</v>
      </c>
      <c r="I88" s="35">
        <v>120</v>
      </c>
      <c r="J88" s="35">
        <v>28.68</v>
      </c>
      <c r="K88" s="32">
        <v>0.2</v>
      </c>
      <c r="L88" s="32">
        <v>3.9</v>
      </c>
      <c r="M88" s="32">
        <v>2.1</v>
      </c>
      <c r="N88" s="32">
        <v>1</v>
      </c>
      <c r="O88" s="31"/>
      <c r="P88" s="32">
        <v>7</v>
      </c>
      <c r="Q88" s="31"/>
      <c r="R88" s="36">
        <v>7.0000000000000007E-2</v>
      </c>
      <c r="S88" s="33">
        <v>0</v>
      </c>
      <c r="T88" s="33">
        <v>0</v>
      </c>
      <c r="U88" s="33">
        <v>0</v>
      </c>
      <c r="V88" s="34"/>
      <c r="W88" s="34"/>
      <c r="X88" s="34"/>
      <c r="Y88" s="32">
        <v>0</v>
      </c>
      <c r="Z88" s="32">
        <v>0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2">
        <v>0</v>
      </c>
      <c r="AN88" s="34"/>
      <c r="AO88" s="34"/>
      <c r="AP88" s="34"/>
      <c r="AQ88" s="34"/>
      <c r="AR88" s="32">
        <v>0</v>
      </c>
      <c r="AS88" s="34"/>
      <c r="AT88" s="32">
        <v>0</v>
      </c>
      <c r="AU88" s="33">
        <v>0</v>
      </c>
      <c r="AV88" s="36">
        <v>0</v>
      </c>
      <c r="AW88" s="33">
        <v>0</v>
      </c>
      <c r="AX88" s="33">
        <v>0</v>
      </c>
      <c r="AY88" s="33">
        <v>0</v>
      </c>
      <c r="AZ88" s="36">
        <v>0</v>
      </c>
      <c r="BA88" s="33">
        <v>0</v>
      </c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</row>
    <row r="89" spans="1:81" x14ac:dyDescent="0.35">
      <c r="A89" s="37" t="s">
        <v>3200</v>
      </c>
      <c r="B89" s="34">
        <v>11301</v>
      </c>
      <c r="C89" s="37" t="s">
        <v>3199</v>
      </c>
      <c r="D89" s="32">
        <v>0.2</v>
      </c>
      <c r="E89" s="32">
        <v>0</v>
      </c>
      <c r="F89" s="32">
        <v>9.3000000000000007</v>
      </c>
      <c r="G89" s="32">
        <v>9.3000000000000007</v>
      </c>
      <c r="H89" s="35">
        <v>162</v>
      </c>
      <c r="I89" s="35">
        <v>162</v>
      </c>
      <c r="J89" s="35">
        <v>38.717999999999996</v>
      </c>
      <c r="K89" s="32">
        <v>0</v>
      </c>
      <c r="L89" s="32">
        <v>5.5</v>
      </c>
      <c r="M89" s="32">
        <v>2.6</v>
      </c>
      <c r="N89" s="32">
        <v>1.1000000000000001</v>
      </c>
      <c r="O89" s="31"/>
      <c r="P89" s="32">
        <v>9.3000000000000007</v>
      </c>
      <c r="Q89" s="31"/>
      <c r="R89" s="36">
        <v>0</v>
      </c>
      <c r="S89" s="33">
        <v>0</v>
      </c>
      <c r="T89" s="33">
        <v>0</v>
      </c>
      <c r="U89" s="33">
        <v>0</v>
      </c>
      <c r="V89" s="34"/>
      <c r="W89" s="34"/>
      <c r="X89" s="34"/>
      <c r="Y89" s="32">
        <v>0</v>
      </c>
      <c r="Z89" s="32">
        <v>0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2">
        <v>0</v>
      </c>
      <c r="AN89" s="34"/>
      <c r="AO89" s="34"/>
      <c r="AP89" s="34"/>
      <c r="AQ89" s="34"/>
      <c r="AR89" s="32">
        <v>0</v>
      </c>
      <c r="AS89" s="34"/>
      <c r="AT89" s="32">
        <v>0</v>
      </c>
      <c r="AU89" s="33">
        <v>0</v>
      </c>
      <c r="AV89" s="36">
        <v>0</v>
      </c>
      <c r="AW89" s="33">
        <v>0</v>
      </c>
      <c r="AX89" s="33">
        <v>0</v>
      </c>
      <c r="AY89" s="33">
        <v>0</v>
      </c>
      <c r="AZ89" s="36">
        <v>0</v>
      </c>
      <c r="BA89" s="33">
        <v>0</v>
      </c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</row>
    <row r="90" spans="1:81" x14ac:dyDescent="0.35">
      <c r="A90" s="37" t="s">
        <v>3198</v>
      </c>
      <c r="B90" s="34">
        <v>11301</v>
      </c>
      <c r="C90" s="37" t="s">
        <v>3197</v>
      </c>
      <c r="D90" s="32">
        <v>0.6</v>
      </c>
      <c r="E90" s="32">
        <v>0.2</v>
      </c>
      <c r="F90" s="32">
        <v>1.8</v>
      </c>
      <c r="G90" s="32">
        <v>1.8</v>
      </c>
      <c r="H90" s="35">
        <v>115</v>
      </c>
      <c r="I90" s="35">
        <v>95</v>
      </c>
      <c r="J90" s="35">
        <v>22.704999999999998</v>
      </c>
      <c r="K90" s="32">
        <v>2.5</v>
      </c>
      <c r="L90" s="32">
        <v>0.6</v>
      </c>
      <c r="M90" s="32">
        <v>0.8</v>
      </c>
      <c r="N90" s="32">
        <v>0.4</v>
      </c>
      <c r="O90" s="31"/>
      <c r="P90" s="32">
        <v>1.8</v>
      </c>
      <c r="Q90" s="31"/>
      <c r="R90" s="36">
        <v>1.9E-2</v>
      </c>
      <c r="S90" s="33">
        <v>0</v>
      </c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3">
        <v>0</v>
      </c>
      <c r="AX90" s="33">
        <v>0</v>
      </c>
      <c r="AY90" s="33">
        <v>0</v>
      </c>
      <c r="AZ90" s="36">
        <v>0</v>
      </c>
      <c r="BA90" s="33">
        <v>0</v>
      </c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</row>
    <row r="91" spans="1:81" x14ac:dyDescent="0.35">
      <c r="A91" s="37" t="s">
        <v>3196</v>
      </c>
      <c r="B91" s="34">
        <v>11301</v>
      </c>
      <c r="C91" s="37" t="s">
        <v>3195</v>
      </c>
      <c r="D91" s="32">
        <v>0.8</v>
      </c>
      <c r="E91" s="32">
        <v>0.2</v>
      </c>
      <c r="F91" s="32">
        <v>1.2</v>
      </c>
      <c r="G91" s="32">
        <v>1.2</v>
      </c>
      <c r="H91" s="35">
        <v>122</v>
      </c>
      <c r="I91" s="35">
        <v>89</v>
      </c>
      <c r="J91" s="35">
        <v>21.271000000000001</v>
      </c>
      <c r="K91" s="32">
        <v>4.0999999999999996</v>
      </c>
      <c r="L91" s="32">
        <v>0.5</v>
      </c>
      <c r="M91" s="32">
        <v>0.5</v>
      </c>
      <c r="N91" s="32">
        <v>0.2</v>
      </c>
      <c r="O91" s="31"/>
      <c r="P91" s="32">
        <v>1.2</v>
      </c>
      <c r="Q91" s="31"/>
      <c r="R91" s="36">
        <v>1.9E-2</v>
      </c>
      <c r="S91" s="33">
        <v>0</v>
      </c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3">
        <v>0</v>
      </c>
      <c r="AX91" s="33">
        <v>0</v>
      </c>
      <c r="AY91" s="33">
        <v>0</v>
      </c>
      <c r="AZ91" s="36">
        <v>0</v>
      </c>
      <c r="BA91" s="33">
        <v>0</v>
      </c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</row>
    <row r="92" spans="1:81" x14ac:dyDescent="0.35">
      <c r="A92" s="37" t="s">
        <v>3194</v>
      </c>
      <c r="B92" s="34">
        <v>11301</v>
      </c>
      <c r="C92" s="37" t="s">
        <v>3193</v>
      </c>
      <c r="D92" s="32">
        <v>0.8</v>
      </c>
      <c r="E92" s="32">
        <v>0</v>
      </c>
      <c r="F92" s="32">
        <v>5.4</v>
      </c>
      <c r="G92" s="32">
        <v>5.4</v>
      </c>
      <c r="H92" s="35">
        <v>112</v>
      </c>
      <c r="I92" s="35">
        <v>109</v>
      </c>
      <c r="J92" s="35">
        <v>26.050999999999998</v>
      </c>
      <c r="K92" s="32">
        <v>0.3</v>
      </c>
      <c r="L92" s="32">
        <v>1.5</v>
      </c>
      <c r="M92" s="32">
        <v>1.3</v>
      </c>
      <c r="N92" s="32">
        <v>2.6</v>
      </c>
      <c r="O92" s="31"/>
      <c r="P92" s="32">
        <v>5.4</v>
      </c>
      <c r="Q92" s="31"/>
      <c r="R92" s="36">
        <v>0</v>
      </c>
      <c r="S92" s="33">
        <v>0</v>
      </c>
      <c r="T92" s="33">
        <v>0</v>
      </c>
      <c r="U92" s="33">
        <v>0</v>
      </c>
      <c r="V92" s="34"/>
      <c r="W92" s="34"/>
      <c r="X92" s="34"/>
      <c r="Y92" s="32">
        <v>0</v>
      </c>
      <c r="Z92" s="32">
        <v>0</v>
      </c>
      <c r="AA92" s="34"/>
      <c r="AB92" s="32">
        <v>0</v>
      </c>
      <c r="AC92" s="34"/>
      <c r="AD92" s="34"/>
      <c r="AE92" s="34"/>
      <c r="AF92" s="32">
        <v>0</v>
      </c>
      <c r="AG92" s="34"/>
      <c r="AH92" s="34"/>
      <c r="AI92" s="32">
        <v>0</v>
      </c>
      <c r="AJ92" s="32">
        <v>0</v>
      </c>
      <c r="AK92" s="34"/>
      <c r="AL92" s="32">
        <v>0</v>
      </c>
      <c r="AM92" s="32">
        <v>0</v>
      </c>
      <c r="AN92" s="34"/>
      <c r="AO92" s="34"/>
      <c r="AP92" s="32">
        <v>0</v>
      </c>
      <c r="AQ92" s="32">
        <v>0</v>
      </c>
      <c r="AR92" s="32">
        <v>0</v>
      </c>
      <c r="AS92" s="34"/>
      <c r="AT92" s="32">
        <v>0</v>
      </c>
      <c r="AU92" s="33">
        <v>0</v>
      </c>
      <c r="AV92" s="36">
        <v>0</v>
      </c>
      <c r="AW92" s="33">
        <v>0</v>
      </c>
      <c r="AX92" s="33">
        <v>0</v>
      </c>
      <c r="AY92" s="33">
        <v>0</v>
      </c>
      <c r="AZ92" s="36">
        <v>0</v>
      </c>
      <c r="BA92" s="33">
        <v>0</v>
      </c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</row>
    <row r="93" spans="1:81" x14ac:dyDescent="0.35">
      <c r="A93" s="37" t="s">
        <v>3192</v>
      </c>
      <c r="B93" s="34">
        <v>11301</v>
      </c>
      <c r="C93" s="37" t="s">
        <v>3191</v>
      </c>
      <c r="D93" s="32">
        <v>0.6</v>
      </c>
      <c r="E93" s="32">
        <v>0</v>
      </c>
      <c r="F93" s="32">
        <v>7.7</v>
      </c>
      <c r="G93" s="32">
        <v>7.7</v>
      </c>
      <c r="H93" s="35">
        <v>146</v>
      </c>
      <c r="I93" s="35">
        <v>144</v>
      </c>
      <c r="J93" s="35">
        <v>34.415999999999997</v>
      </c>
      <c r="K93" s="32">
        <v>0.2</v>
      </c>
      <c r="L93" s="32">
        <v>2.4</v>
      </c>
      <c r="M93" s="32">
        <v>2.2000000000000002</v>
      </c>
      <c r="N93" s="32">
        <v>3.1</v>
      </c>
      <c r="O93" s="31"/>
      <c r="P93" s="32">
        <v>7.7</v>
      </c>
      <c r="Q93" s="31"/>
      <c r="R93" s="36">
        <v>0</v>
      </c>
      <c r="S93" s="33">
        <v>0</v>
      </c>
      <c r="T93" s="33">
        <v>0</v>
      </c>
      <c r="U93" s="33">
        <v>0</v>
      </c>
      <c r="V93" s="34"/>
      <c r="W93" s="34"/>
      <c r="X93" s="34"/>
      <c r="Y93" s="32">
        <v>0</v>
      </c>
      <c r="Z93" s="32">
        <v>0</v>
      </c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2">
        <v>0</v>
      </c>
      <c r="AN93" s="34"/>
      <c r="AO93" s="34"/>
      <c r="AP93" s="34"/>
      <c r="AQ93" s="34"/>
      <c r="AR93" s="32">
        <v>0</v>
      </c>
      <c r="AS93" s="34"/>
      <c r="AT93" s="32">
        <v>0</v>
      </c>
      <c r="AU93" s="33">
        <v>0</v>
      </c>
      <c r="AV93" s="36">
        <v>0</v>
      </c>
      <c r="AW93" s="33">
        <v>0</v>
      </c>
      <c r="AX93" s="33">
        <v>0</v>
      </c>
      <c r="AY93" s="33">
        <v>0</v>
      </c>
      <c r="AZ93" s="36">
        <v>0</v>
      </c>
      <c r="BA93" s="33">
        <v>0</v>
      </c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</row>
    <row r="94" spans="1:81" x14ac:dyDescent="0.35">
      <c r="A94" s="37" t="s">
        <v>3190</v>
      </c>
      <c r="B94" s="39" t="s">
        <v>3189</v>
      </c>
      <c r="C94" s="37" t="s">
        <v>3188</v>
      </c>
      <c r="D94" s="32">
        <v>0.2</v>
      </c>
      <c r="E94" s="32">
        <v>0</v>
      </c>
      <c r="F94" s="32">
        <v>3.2</v>
      </c>
      <c r="G94" s="32">
        <v>3.2</v>
      </c>
      <c r="H94" s="35">
        <v>54</v>
      </c>
      <c r="I94" s="35">
        <v>54</v>
      </c>
      <c r="J94" s="35">
        <v>12.905999999999999</v>
      </c>
      <c r="K94" s="32">
        <v>0</v>
      </c>
      <c r="L94" s="32">
        <v>0.7</v>
      </c>
      <c r="M94" s="32">
        <v>0.7</v>
      </c>
      <c r="N94" s="32">
        <v>1.8</v>
      </c>
      <c r="O94" s="31"/>
      <c r="P94" s="32">
        <v>3.2</v>
      </c>
      <c r="Q94" s="31"/>
      <c r="R94" s="36">
        <v>0</v>
      </c>
      <c r="S94" s="33">
        <v>0</v>
      </c>
      <c r="T94" s="33">
        <v>0</v>
      </c>
      <c r="U94" s="33">
        <v>0</v>
      </c>
      <c r="V94" s="34"/>
      <c r="W94" s="34"/>
      <c r="X94" s="34"/>
      <c r="Y94" s="32">
        <v>0</v>
      </c>
      <c r="Z94" s="32">
        <v>0</v>
      </c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2">
        <v>0</v>
      </c>
      <c r="AN94" s="34"/>
      <c r="AO94" s="34"/>
      <c r="AP94" s="34"/>
      <c r="AQ94" s="34"/>
      <c r="AR94" s="32">
        <v>0</v>
      </c>
      <c r="AS94" s="34"/>
      <c r="AT94" s="32">
        <v>0</v>
      </c>
      <c r="AU94" s="33">
        <v>0</v>
      </c>
      <c r="AV94" s="36">
        <v>0</v>
      </c>
      <c r="AW94" s="33">
        <v>0</v>
      </c>
      <c r="AX94" s="33">
        <v>0</v>
      </c>
      <c r="AY94" s="33">
        <v>0</v>
      </c>
      <c r="AZ94" s="36">
        <v>0</v>
      </c>
      <c r="BA94" s="33">
        <v>0</v>
      </c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</row>
    <row r="95" spans="1:81" x14ac:dyDescent="0.35">
      <c r="A95" s="37" t="s">
        <v>3187</v>
      </c>
      <c r="B95" s="34">
        <v>11702</v>
      </c>
      <c r="C95" s="37" t="s">
        <v>3186</v>
      </c>
      <c r="D95" s="32">
        <v>0</v>
      </c>
      <c r="E95" s="32">
        <v>0</v>
      </c>
      <c r="F95" s="32">
        <v>0</v>
      </c>
      <c r="G95" s="32">
        <v>0</v>
      </c>
      <c r="H95" s="35">
        <v>0</v>
      </c>
      <c r="I95" s="35">
        <v>0</v>
      </c>
      <c r="J95" s="35">
        <v>0</v>
      </c>
      <c r="K95" s="32">
        <v>0</v>
      </c>
      <c r="L95" s="32">
        <v>0</v>
      </c>
      <c r="M95" s="32">
        <v>0</v>
      </c>
      <c r="N95" s="32">
        <v>0</v>
      </c>
      <c r="O95" s="31"/>
      <c r="P95" s="32">
        <v>0</v>
      </c>
      <c r="Q95" s="31"/>
      <c r="R95" s="36">
        <v>0</v>
      </c>
      <c r="S95" s="33">
        <v>0</v>
      </c>
      <c r="T95" s="33">
        <v>0</v>
      </c>
      <c r="U95" s="33">
        <v>0</v>
      </c>
      <c r="V95" s="34"/>
      <c r="W95" s="34"/>
      <c r="X95" s="34"/>
      <c r="Y95" s="32">
        <v>0</v>
      </c>
      <c r="Z95" s="32">
        <v>0</v>
      </c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2">
        <v>0</v>
      </c>
      <c r="AN95" s="34"/>
      <c r="AO95" s="34"/>
      <c r="AP95" s="34"/>
      <c r="AQ95" s="34"/>
      <c r="AR95" s="32">
        <v>0</v>
      </c>
      <c r="AS95" s="34"/>
      <c r="AT95" s="32">
        <v>0</v>
      </c>
      <c r="AU95" s="33">
        <v>0</v>
      </c>
      <c r="AV95" s="36">
        <v>0</v>
      </c>
      <c r="AW95" s="33">
        <v>0</v>
      </c>
      <c r="AX95" s="33">
        <v>0</v>
      </c>
      <c r="AY95" s="33">
        <v>0</v>
      </c>
      <c r="AZ95" s="36">
        <v>0</v>
      </c>
      <c r="BA95" s="33">
        <v>0</v>
      </c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</row>
    <row r="96" spans="1:81" x14ac:dyDescent="0.35">
      <c r="A96" s="37" t="s">
        <v>3185</v>
      </c>
      <c r="B96" s="34">
        <v>11505</v>
      </c>
      <c r="C96" s="37" t="s">
        <v>3184</v>
      </c>
      <c r="D96" s="32">
        <v>0</v>
      </c>
      <c r="E96" s="32">
        <v>0</v>
      </c>
      <c r="F96" s="32">
        <v>9.3000000000000007</v>
      </c>
      <c r="G96" s="32">
        <v>9.3000000000000007</v>
      </c>
      <c r="H96" s="35">
        <v>152</v>
      </c>
      <c r="I96" s="35">
        <v>152</v>
      </c>
      <c r="J96" s="35">
        <v>36.327999999999996</v>
      </c>
      <c r="K96" s="32">
        <v>0</v>
      </c>
      <c r="L96" s="32">
        <v>1.7</v>
      </c>
      <c r="M96" s="32">
        <v>1.5</v>
      </c>
      <c r="N96" s="32">
        <v>6.1</v>
      </c>
      <c r="O96" s="31"/>
      <c r="P96" s="32">
        <v>9.3000000000000007</v>
      </c>
      <c r="Q96" s="31"/>
      <c r="R96" s="36">
        <v>0</v>
      </c>
      <c r="S96" s="33">
        <v>0</v>
      </c>
      <c r="T96" s="33">
        <v>0</v>
      </c>
      <c r="U96" s="33">
        <v>0</v>
      </c>
      <c r="V96" s="34"/>
      <c r="W96" s="34"/>
      <c r="X96" s="34"/>
      <c r="Y96" s="32">
        <v>0</v>
      </c>
      <c r="Z96" s="32">
        <v>0</v>
      </c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2">
        <v>0</v>
      </c>
      <c r="AN96" s="34"/>
      <c r="AO96" s="34"/>
      <c r="AP96" s="34"/>
      <c r="AQ96" s="34"/>
      <c r="AR96" s="32">
        <v>0</v>
      </c>
      <c r="AS96" s="34"/>
      <c r="AT96" s="32">
        <v>0</v>
      </c>
      <c r="AU96" s="33">
        <v>0</v>
      </c>
      <c r="AV96" s="36">
        <v>0</v>
      </c>
      <c r="AW96" s="33">
        <v>0</v>
      </c>
      <c r="AX96" s="33">
        <v>0</v>
      </c>
      <c r="AY96" s="33">
        <v>0</v>
      </c>
      <c r="AZ96" s="36">
        <v>0</v>
      </c>
      <c r="BA96" s="33">
        <v>0</v>
      </c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</row>
    <row r="97" spans="1:81" x14ac:dyDescent="0.35">
      <c r="A97" s="37" t="s">
        <v>3183</v>
      </c>
      <c r="B97" s="34">
        <v>11503</v>
      </c>
      <c r="C97" s="37" t="s">
        <v>3182</v>
      </c>
      <c r="D97" s="32">
        <v>0</v>
      </c>
      <c r="E97" s="32">
        <v>0.2</v>
      </c>
      <c r="F97" s="32">
        <v>12.3</v>
      </c>
      <c r="G97" s="32">
        <v>12.3</v>
      </c>
      <c r="H97" s="35">
        <v>206</v>
      </c>
      <c r="I97" s="35">
        <v>206</v>
      </c>
      <c r="J97" s="35">
        <v>49.233999999999995</v>
      </c>
      <c r="K97" s="32">
        <v>0</v>
      </c>
      <c r="L97" s="32">
        <v>3</v>
      </c>
      <c r="M97" s="32">
        <v>3</v>
      </c>
      <c r="N97" s="32">
        <v>6.3</v>
      </c>
      <c r="O97" s="31"/>
      <c r="P97" s="32">
        <v>12.3</v>
      </c>
      <c r="Q97" s="31"/>
      <c r="R97" s="36">
        <v>0</v>
      </c>
      <c r="S97" s="33">
        <v>0</v>
      </c>
      <c r="T97" s="33">
        <v>0</v>
      </c>
      <c r="U97" s="33">
        <v>0</v>
      </c>
      <c r="V97" s="34"/>
      <c r="W97" s="34"/>
      <c r="X97" s="34"/>
      <c r="Y97" s="32">
        <v>0</v>
      </c>
      <c r="Z97" s="32">
        <v>0</v>
      </c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2">
        <v>0</v>
      </c>
      <c r="AN97" s="34"/>
      <c r="AO97" s="34"/>
      <c r="AP97" s="34"/>
      <c r="AQ97" s="34"/>
      <c r="AR97" s="32">
        <v>0</v>
      </c>
      <c r="AS97" s="34"/>
      <c r="AT97" s="32">
        <v>0</v>
      </c>
      <c r="AU97" s="33">
        <v>0</v>
      </c>
      <c r="AV97" s="36">
        <v>0</v>
      </c>
      <c r="AW97" s="33">
        <v>0</v>
      </c>
      <c r="AX97" s="33">
        <v>0</v>
      </c>
      <c r="AY97" s="33">
        <v>0</v>
      </c>
      <c r="AZ97" s="36">
        <v>0</v>
      </c>
      <c r="BA97" s="33">
        <v>0</v>
      </c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</row>
    <row r="98" spans="1:81" x14ac:dyDescent="0.35">
      <c r="A98" s="37" t="s">
        <v>3181</v>
      </c>
      <c r="B98" s="34">
        <v>11503</v>
      </c>
      <c r="C98" s="37" t="s">
        <v>3180</v>
      </c>
      <c r="D98" s="32">
        <v>0</v>
      </c>
      <c r="E98" s="32">
        <v>0.2</v>
      </c>
      <c r="F98" s="32">
        <v>12.3</v>
      </c>
      <c r="G98" s="32">
        <v>12.3</v>
      </c>
      <c r="H98" s="35">
        <v>206</v>
      </c>
      <c r="I98" s="35">
        <v>206</v>
      </c>
      <c r="J98" s="35">
        <v>49.233999999999995</v>
      </c>
      <c r="K98" s="32">
        <v>0</v>
      </c>
      <c r="L98" s="32">
        <v>3</v>
      </c>
      <c r="M98" s="32">
        <v>3</v>
      </c>
      <c r="N98" s="32">
        <v>6.3</v>
      </c>
      <c r="O98" s="31"/>
      <c r="P98" s="32">
        <v>12.3</v>
      </c>
      <c r="Q98" s="31"/>
      <c r="R98" s="36">
        <v>0</v>
      </c>
      <c r="S98" s="33">
        <v>0</v>
      </c>
      <c r="T98" s="33">
        <v>0</v>
      </c>
      <c r="U98" s="33">
        <v>0</v>
      </c>
      <c r="V98" s="34"/>
      <c r="W98" s="34"/>
      <c r="X98" s="34"/>
      <c r="Y98" s="32">
        <v>0</v>
      </c>
      <c r="Z98" s="32">
        <v>0</v>
      </c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2">
        <v>0</v>
      </c>
      <c r="AN98" s="34"/>
      <c r="AO98" s="34"/>
      <c r="AP98" s="34"/>
      <c r="AQ98" s="34"/>
      <c r="AR98" s="32">
        <v>0</v>
      </c>
      <c r="AS98" s="34"/>
      <c r="AT98" s="32">
        <v>0</v>
      </c>
      <c r="AU98" s="33">
        <v>0</v>
      </c>
      <c r="AV98" s="36">
        <v>0</v>
      </c>
      <c r="AW98" s="33">
        <v>0</v>
      </c>
      <c r="AX98" s="33">
        <v>0</v>
      </c>
      <c r="AY98" s="33">
        <v>0</v>
      </c>
      <c r="AZ98" s="36">
        <v>0</v>
      </c>
      <c r="BA98" s="33">
        <v>0</v>
      </c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</row>
    <row r="99" spans="1:81" ht="25" x14ac:dyDescent="0.35">
      <c r="A99" s="37" t="s">
        <v>3179</v>
      </c>
      <c r="B99" s="34">
        <v>11504</v>
      </c>
      <c r="C99" s="37" t="s">
        <v>3178</v>
      </c>
      <c r="D99" s="32">
        <v>0</v>
      </c>
      <c r="E99" s="32">
        <v>0</v>
      </c>
      <c r="F99" s="32">
        <v>0</v>
      </c>
      <c r="G99" s="32">
        <v>0</v>
      </c>
      <c r="H99" s="35">
        <v>0</v>
      </c>
      <c r="I99" s="35">
        <v>0</v>
      </c>
      <c r="J99" s="35">
        <v>0</v>
      </c>
      <c r="K99" s="32">
        <v>0</v>
      </c>
      <c r="L99" s="32">
        <v>0</v>
      </c>
      <c r="M99" s="32">
        <v>0</v>
      </c>
      <c r="N99" s="32">
        <v>0</v>
      </c>
      <c r="O99" s="31"/>
      <c r="P99" s="32">
        <v>0</v>
      </c>
      <c r="Q99" s="31"/>
      <c r="R99" s="36">
        <v>0.02</v>
      </c>
      <c r="S99" s="33">
        <v>0</v>
      </c>
      <c r="T99" s="33">
        <v>0</v>
      </c>
      <c r="U99" s="33">
        <v>0</v>
      </c>
      <c r="V99" s="34"/>
      <c r="W99" s="34"/>
      <c r="X99" s="34"/>
      <c r="Y99" s="32">
        <v>0</v>
      </c>
      <c r="Z99" s="32">
        <v>0</v>
      </c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2">
        <v>0</v>
      </c>
      <c r="AN99" s="34"/>
      <c r="AO99" s="34"/>
      <c r="AP99" s="34"/>
      <c r="AQ99" s="34"/>
      <c r="AR99" s="32">
        <v>0</v>
      </c>
      <c r="AS99" s="34"/>
      <c r="AT99" s="32">
        <v>0</v>
      </c>
      <c r="AU99" s="33">
        <v>0</v>
      </c>
      <c r="AV99" s="36">
        <v>0</v>
      </c>
      <c r="AW99" s="33">
        <v>0</v>
      </c>
      <c r="AX99" s="33">
        <v>0</v>
      </c>
      <c r="AY99" s="33">
        <v>0</v>
      </c>
      <c r="AZ99" s="36">
        <v>0</v>
      </c>
      <c r="BA99" s="33">
        <v>0</v>
      </c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</row>
    <row r="100" spans="1:81" ht="25" x14ac:dyDescent="0.35">
      <c r="A100" s="37" t="s">
        <v>3177</v>
      </c>
      <c r="B100" s="34">
        <v>11504</v>
      </c>
      <c r="C100" s="37" t="s">
        <v>3176</v>
      </c>
      <c r="D100" s="32">
        <v>0</v>
      </c>
      <c r="E100" s="32">
        <v>0</v>
      </c>
      <c r="F100" s="32">
        <v>0</v>
      </c>
      <c r="G100" s="32">
        <v>0</v>
      </c>
      <c r="H100" s="35">
        <v>0</v>
      </c>
      <c r="I100" s="35">
        <v>0</v>
      </c>
      <c r="J100" s="35">
        <v>0</v>
      </c>
      <c r="K100" s="32">
        <v>0</v>
      </c>
      <c r="L100" s="32">
        <v>0</v>
      </c>
      <c r="M100" s="32">
        <v>0</v>
      </c>
      <c r="N100" s="32">
        <v>0</v>
      </c>
      <c r="O100" s="31"/>
      <c r="P100" s="32">
        <v>0</v>
      </c>
      <c r="Q100" s="31"/>
      <c r="R100" s="36">
        <v>0.02</v>
      </c>
      <c r="S100" s="33">
        <v>0</v>
      </c>
      <c r="T100" s="33">
        <v>0</v>
      </c>
      <c r="U100" s="33">
        <v>0</v>
      </c>
      <c r="V100" s="34"/>
      <c r="W100" s="34"/>
      <c r="X100" s="34"/>
      <c r="Y100" s="32">
        <v>0</v>
      </c>
      <c r="Z100" s="32">
        <v>0</v>
      </c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2">
        <v>0</v>
      </c>
      <c r="AN100" s="34"/>
      <c r="AO100" s="34"/>
      <c r="AP100" s="34"/>
      <c r="AQ100" s="34"/>
      <c r="AR100" s="32">
        <v>0</v>
      </c>
      <c r="AS100" s="34"/>
      <c r="AT100" s="32">
        <v>0</v>
      </c>
      <c r="AU100" s="33">
        <v>0</v>
      </c>
      <c r="AV100" s="36">
        <v>0</v>
      </c>
      <c r="AW100" s="33">
        <v>0</v>
      </c>
      <c r="AX100" s="33">
        <v>0</v>
      </c>
      <c r="AY100" s="33">
        <v>0</v>
      </c>
      <c r="AZ100" s="36">
        <v>0</v>
      </c>
      <c r="BA100" s="33">
        <v>0</v>
      </c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</row>
    <row r="101" spans="1:81" x14ac:dyDescent="0.35">
      <c r="A101" s="37" t="s">
        <v>3175</v>
      </c>
      <c r="B101" s="34">
        <v>11603</v>
      </c>
      <c r="C101" s="37" t="s">
        <v>3174</v>
      </c>
      <c r="D101" s="32">
        <v>0.1</v>
      </c>
      <c r="E101" s="32">
        <v>0</v>
      </c>
      <c r="F101" s="32">
        <v>10.8</v>
      </c>
      <c r="G101" s="32">
        <v>10.8</v>
      </c>
      <c r="H101" s="35">
        <v>182</v>
      </c>
      <c r="I101" s="35">
        <v>182</v>
      </c>
      <c r="J101" s="35">
        <v>43.497999999999998</v>
      </c>
      <c r="K101" s="32">
        <v>0</v>
      </c>
      <c r="L101" s="32">
        <v>1.8</v>
      </c>
      <c r="M101" s="32">
        <v>3.6</v>
      </c>
      <c r="N101" s="32">
        <v>5.4</v>
      </c>
      <c r="O101" s="31"/>
      <c r="P101" s="32">
        <v>10.8</v>
      </c>
      <c r="Q101" s="31"/>
      <c r="R101" s="36">
        <v>6.3E-2</v>
      </c>
      <c r="S101" s="33">
        <v>0</v>
      </c>
      <c r="T101" s="33">
        <v>0</v>
      </c>
      <c r="U101" s="33">
        <v>0</v>
      </c>
      <c r="V101" s="34"/>
      <c r="W101" s="34"/>
      <c r="X101" s="34"/>
      <c r="Y101" s="32">
        <v>0</v>
      </c>
      <c r="Z101" s="32">
        <v>0</v>
      </c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2">
        <v>0</v>
      </c>
      <c r="AN101" s="34"/>
      <c r="AO101" s="34"/>
      <c r="AP101" s="34"/>
      <c r="AQ101" s="34"/>
      <c r="AR101" s="32">
        <v>0</v>
      </c>
      <c r="AS101" s="34"/>
      <c r="AT101" s="32">
        <v>0</v>
      </c>
      <c r="AU101" s="33">
        <v>0</v>
      </c>
      <c r="AV101" s="36">
        <v>0</v>
      </c>
      <c r="AW101" s="33">
        <v>0</v>
      </c>
      <c r="AX101" s="33">
        <v>0</v>
      </c>
      <c r="AY101" s="33">
        <v>0</v>
      </c>
      <c r="AZ101" s="36">
        <v>0</v>
      </c>
      <c r="BA101" s="33">
        <v>0</v>
      </c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</row>
    <row r="102" spans="1:81" x14ac:dyDescent="0.35">
      <c r="A102" s="37" t="s">
        <v>3173</v>
      </c>
      <c r="B102" s="34">
        <v>11603</v>
      </c>
      <c r="C102" s="37" t="s">
        <v>3172</v>
      </c>
      <c r="D102" s="32">
        <v>0.1</v>
      </c>
      <c r="E102" s="32">
        <v>0</v>
      </c>
      <c r="F102" s="32">
        <v>10.8</v>
      </c>
      <c r="G102" s="32">
        <v>10.8</v>
      </c>
      <c r="H102" s="35">
        <v>182</v>
      </c>
      <c r="I102" s="35">
        <v>182</v>
      </c>
      <c r="J102" s="35">
        <v>43.497999999999998</v>
      </c>
      <c r="K102" s="32">
        <v>0</v>
      </c>
      <c r="L102" s="32">
        <v>1.8</v>
      </c>
      <c r="M102" s="32">
        <v>3.6</v>
      </c>
      <c r="N102" s="32">
        <v>5.4</v>
      </c>
      <c r="O102" s="31"/>
      <c r="P102" s="32">
        <v>10.8</v>
      </c>
      <c r="Q102" s="31"/>
      <c r="R102" s="36">
        <v>0.82</v>
      </c>
      <c r="S102" s="33">
        <v>0</v>
      </c>
      <c r="T102" s="33">
        <v>0</v>
      </c>
      <c r="U102" s="33">
        <v>0</v>
      </c>
      <c r="V102" s="34"/>
      <c r="W102" s="34"/>
      <c r="X102" s="34"/>
      <c r="Y102" s="32">
        <v>0</v>
      </c>
      <c r="Z102" s="32">
        <v>0</v>
      </c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2">
        <v>0</v>
      </c>
      <c r="AN102" s="34"/>
      <c r="AO102" s="34"/>
      <c r="AP102" s="34"/>
      <c r="AQ102" s="34"/>
      <c r="AR102" s="32">
        <v>0</v>
      </c>
      <c r="AS102" s="34"/>
      <c r="AT102" s="32">
        <v>0</v>
      </c>
      <c r="AU102" s="33">
        <v>0</v>
      </c>
      <c r="AV102" s="36">
        <v>0</v>
      </c>
      <c r="AW102" s="33">
        <v>0</v>
      </c>
      <c r="AX102" s="33">
        <v>0</v>
      </c>
      <c r="AY102" s="33">
        <v>0</v>
      </c>
      <c r="AZ102" s="36">
        <v>0</v>
      </c>
      <c r="BA102" s="33">
        <v>0</v>
      </c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</row>
    <row r="103" spans="1:81" x14ac:dyDescent="0.35">
      <c r="A103" s="37" t="s">
        <v>3171</v>
      </c>
      <c r="B103" s="34">
        <v>11501</v>
      </c>
      <c r="C103" s="37" t="s">
        <v>3170</v>
      </c>
      <c r="D103" s="32">
        <v>0</v>
      </c>
      <c r="E103" s="32">
        <v>0</v>
      </c>
      <c r="F103" s="32">
        <v>8.8000000000000007</v>
      </c>
      <c r="G103" s="32">
        <v>8.8000000000000007</v>
      </c>
      <c r="H103" s="35">
        <v>142</v>
      </c>
      <c r="I103" s="35">
        <v>142</v>
      </c>
      <c r="J103" s="35">
        <v>33.937999999999995</v>
      </c>
      <c r="K103" s="32">
        <v>0</v>
      </c>
      <c r="L103" s="32">
        <v>1</v>
      </c>
      <c r="M103" s="32">
        <v>1</v>
      </c>
      <c r="N103" s="32">
        <v>6.9</v>
      </c>
      <c r="O103" s="31"/>
      <c r="P103" s="32">
        <v>8.8000000000000007</v>
      </c>
      <c r="Q103" s="31"/>
      <c r="R103" s="36">
        <v>0</v>
      </c>
      <c r="S103" s="33">
        <v>0</v>
      </c>
      <c r="T103" s="33">
        <v>0</v>
      </c>
      <c r="U103" s="33">
        <v>0</v>
      </c>
      <c r="V103" s="34"/>
      <c r="W103" s="34"/>
      <c r="X103" s="34"/>
      <c r="Y103" s="32">
        <v>0</v>
      </c>
      <c r="Z103" s="32">
        <v>0</v>
      </c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2">
        <v>0</v>
      </c>
      <c r="AN103" s="34"/>
      <c r="AO103" s="34"/>
      <c r="AP103" s="34"/>
      <c r="AQ103" s="34"/>
      <c r="AR103" s="32">
        <v>0</v>
      </c>
      <c r="AS103" s="34"/>
      <c r="AT103" s="32">
        <v>0</v>
      </c>
      <c r="AU103" s="33">
        <v>0</v>
      </c>
      <c r="AV103" s="36">
        <v>0</v>
      </c>
      <c r="AW103" s="33">
        <v>0</v>
      </c>
      <c r="AX103" s="33">
        <v>0</v>
      </c>
      <c r="AY103" s="33">
        <v>0</v>
      </c>
      <c r="AZ103" s="36">
        <v>0</v>
      </c>
      <c r="BA103" s="33">
        <v>0</v>
      </c>
      <c r="BB103" s="34"/>
      <c r="BC103" s="34"/>
      <c r="BD103" s="34"/>
      <c r="BE103" s="33"/>
      <c r="BF103" s="34"/>
      <c r="BG103" s="33"/>
      <c r="BH103" s="34"/>
      <c r="BI103" s="34"/>
      <c r="BJ103" s="34"/>
      <c r="BK103" s="34"/>
      <c r="BL103" s="33"/>
      <c r="BM103" s="33"/>
      <c r="BN103" s="33"/>
      <c r="BO103" s="34"/>
      <c r="BP103" s="33"/>
      <c r="BQ103" s="33"/>
      <c r="BR103" s="33"/>
      <c r="BS103" s="34"/>
      <c r="BT103" s="34"/>
      <c r="BU103" s="34"/>
      <c r="BV103" s="33"/>
      <c r="BW103" s="34"/>
      <c r="BX103" s="34"/>
      <c r="BY103" s="34"/>
      <c r="BZ103" s="34"/>
      <c r="CA103" s="34"/>
      <c r="CB103" s="33"/>
      <c r="CC103" s="32"/>
    </row>
    <row r="104" spans="1:81" ht="25" x14ac:dyDescent="0.35">
      <c r="A104" s="37" t="s">
        <v>3169</v>
      </c>
      <c r="B104" s="39" t="s">
        <v>3168</v>
      </c>
      <c r="C104" s="37" t="s">
        <v>3167</v>
      </c>
      <c r="D104" s="32">
        <v>0</v>
      </c>
      <c r="E104" s="32">
        <v>0</v>
      </c>
      <c r="F104" s="32">
        <v>0</v>
      </c>
      <c r="G104" s="32">
        <v>0</v>
      </c>
      <c r="H104" s="35">
        <v>1</v>
      </c>
      <c r="I104" s="35">
        <v>1</v>
      </c>
      <c r="J104" s="35">
        <v>0.23899999999999999</v>
      </c>
      <c r="K104" s="32">
        <v>0</v>
      </c>
      <c r="L104" s="34"/>
      <c r="M104" s="34"/>
      <c r="N104" s="34"/>
      <c r="O104" s="31"/>
      <c r="P104" s="32">
        <v>0</v>
      </c>
      <c r="Q104" s="31"/>
      <c r="R104" s="36">
        <v>0</v>
      </c>
      <c r="S104" s="33">
        <v>0</v>
      </c>
      <c r="T104" s="33">
        <v>0</v>
      </c>
      <c r="U104" s="33">
        <v>0</v>
      </c>
      <c r="V104" s="34"/>
      <c r="W104" s="34"/>
      <c r="X104" s="34"/>
      <c r="Y104" s="32">
        <v>0</v>
      </c>
      <c r="Z104" s="32">
        <v>0</v>
      </c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2">
        <v>0</v>
      </c>
      <c r="AN104" s="34"/>
      <c r="AO104" s="34"/>
      <c r="AP104" s="34"/>
      <c r="AQ104" s="34"/>
      <c r="AR104" s="32">
        <v>0</v>
      </c>
      <c r="AS104" s="34"/>
      <c r="AT104" s="32">
        <v>0</v>
      </c>
      <c r="AU104" s="33">
        <v>0</v>
      </c>
      <c r="AV104" s="36">
        <v>0</v>
      </c>
      <c r="AW104" s="33">
        <v>0</v>
      </c>
      <c r="AX104" s="33">
        <v>0</v>
      </c>
      <c r="AY104" s="33">
        <v>0</v>
      </c>
      <c r="AZ104" s="36">
        <v>0</v>
      </c>
      <c r="BA104" s="33">
        <v>0</v>
      </c>
      <c r="BB104" s="34"/>
      <c r="BC104" s="34"/>
      <c r="BD104" s="33"/>
      <c r="BE104" s="34"/>
      <c r="BF104" s="34"/>
      <c r="BG104" s="34"/>
      <c r="BH104" s="33"/>
      <c r="BI104" s="33"/>
      <c r="BJ104" s="34"/>
      <c r="BK104" s="34"/>
      <c r="BL104" s="34"/>
      <c r="BM104" s="34"/>
      <c r="BN104" s="34"/>
      <c r="BO104" s="33"/>
      <c r="BP104" s="34"/>
      <c r="BQ104" s="34"/>
      <c r="BR104" s="34"/>
      <c r="BS104" s="34"/>
      <c r="BT104" s="34"/>
      <c r="BU104" s="33"/>
      <c r="BV104" s="34"/>
      <c r="BW104" s="33"/>
      <c r="BX104" s="33"/>
      <c r="BY104" s="34"/>
      <c r="BZ104" s="34"/>
      <c r="CA104" s="33"/>
      <c r="CB104" s="34"/>
      <c r="CC104" s="32"/>
    </row>
    <row r="105" spans="1:81" ht="25" x14ac:dyDescent="0.35">
      <c r="A105" s="37" t="s">
        <v>3166</v>
      </c>
      <c r="B105" s="34" t="s">
        <v>3165</v>
      </c>
      <c r="C105" s="37" t="s">
        <v>3164</v>
      </c>
      <c r="D105" s="32">
        <v>0</v>
      </c>
      <c r="E105" s="32">
        <v>0</v>
      </c>
      <c r="F105" s="32">
        <v>0.8</v>
      </c>
      <c r="G105" s="32">
        <v>0.9</v>
      </c>
      <c r="H105" s="35">
        <v>28</v>
      </c>
      <c r="I105" s="35">
        <v>27</v>
      </c>
      <c r="J105" s="35">
        <v>6.4529999999999994</v>
      </c>
      <c r="K105" s="32">
        <v>0.1</v>
      </c>
      <c r="L105" s="32">
        <v>0.4</v>
      </c>
      <c r="M105" s="32">
        <v>0.4</v>
      </c>
      <c r="N105" s="32">
        <v>0</v>
      </c>
      <c r="O105" s="31"/>
      <c r="P105" s="32">
        <v>0.9</v>
      </c>
      <c r="Q105" s="31"/>
      <c r="R105" s="36">
        <v>0</v>
      </c>
      <c r="S105" s="33">
        <v>0</v>
      </c>
      <c r="T105" s="33">
        <v>0</v>
      </c>
      <c r="U105" s="33">
        <v>0</v>
      </c>
      <c r="V105" s="34"/>
      <c r="W105" s="34"/>
      <c r="X105" s="34"/>
      <c r="Y105" s="32">
        <v>0</v>
      </c>
      <c r="Z105" s="32">
        <v>0</v>
      </c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2">
        <v>0</v>
      </c>
      <c r="AN105" s="34"/>
      <c r="AO105" s="34"/>
      <c r="AP105" s="34"/>
      <c r="AQ105" s="34"/>
      <c r="AR105" s="32">
        <v>0</v>
      </c>
      <c r="AS105" s="34"/>
      <c r="AT105" s="32">
        <v>0</v>
      </c>
      <c r="AU105" s="33">
        <v>0</v>
      </c>
      <c r="AV105" s="36">
        <v>0</v>
      </c>
      <c r="AW105" s="33">
        <v>0</v>
      </c>
      <c r="AX105" s="33">
        <v>0</v>
      </c>
      <c r="AY105" s="33">
        <v>0</v>
      </c>
      <c r="AZ105" s="36">
        <v>0</v>
      </c>
      <c r="BA105" s="33">
        <v>0</v>
      </c>
      <c r="BB105" s="34"/>
      <c r="BC105" s="34"/>
      <c r="BD105" s="34"/>
      <c r="BE105" s="33"/>
      <c r="BF105" s="34"/>
      <c r="BG105" s="34"/>
      <c r="BH105" s="34"/>
      <c r="BI105" s="34"/>
      <c r="BJ105" s="34"/>
      <c r="BK105" s="36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3"/>
      <c r="BW105" s="34"/>
      <c r="BX105" s="34"/>
      <c r="BY105" s="34"/>
      <c r="BZ105" s="36"/>
      <c r="CA105" s="34"/>
      <c r="CB105" s="34"/>
      <c r="CC105" s="32"/>
    </row>
    <row r="106" spans="1:81" x14ac:dyDescent="0.35">
      <c r="A106" s="37" t="s">
        <v>3163</v>
      </c>
      <c r="B106" s="34">
        <v>11501</v>
      </c>
      <c r="C106" s="37" t="s">
        <v>3162</v>
      </c>
      <c r="D106" s="32">
        <v>0</v>
      </c>
      <c r="E106" s="32">
        <v>0</v>
      </c>
      <c r="F106" s="32">
        <v>8.8000000000000007</v>
      </c>
      <c r="G106" s="32">
        <v>8.8000000000000007</v>
      </c>
      <c r="H106" s="35">
        <v>142</v>
      </c>
      <c r="I106" s="35">
        <v>142</v>
      </c>
      <c r="J106" s="35">
        <v>33.937999999999995</v>
      </c>
      <c r="K106" s="32">
        <v>0</v>
      </c>
      <c r="L106" s="34"/>
      <c r="M106" s="34"/>
      <c r="N106" s="34"/>
      <c r="O106" s="31"/>
      <c r="P106" s="32">
        <v>8.8000000000000007</v>
      </c>
      <c r="Q106" s="31"/>
      <c r="R106" s="36">
        <v>0</v>
      </c>
      <c r="S106" s="33">
        <v>0</v>
      </c>
      <c r="T106" s="33">
        <v>0</v>
      </c>
      <c r="U106" s="33">
        <v>0</v>
      </c>
      <c r="V106" s="34"/>
      <c r="W106" s="34"/>
      <c r="X106" s="34"/>
      <c r="Y106" s="32">
        <v>0</v>
      </c>
      <c r="Z106" s="32">
        <v>0</v>
      </c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2">
        <v>0</v>
      </c>
      <c r="AN106" s="34"/>
      <c r="AO106" s="34"/>
      <c r="AP106" s="34"/>
      <c r="AQ106" s="34"/>
      <c r="AR106" s="32">
        <v>0</v>
      </c>
      <c r="AS106" s="34"/>
      <c r="AT106" s="32">
        <v>0</v>
      </c>
      <c r="AU106" s="33">
        <v>0</v>
      </c>
      <c r="AV106" s="36">
        <v>0</v>
      </c>
      <c r="AW106" s="33">
        <v>0</v>
      </c>
      <c r="AX106" s="33">
        <v>0</v>
      </c>
      <c r="AY106" s="33">
        <v>0</v>
      </c>
      <c r="AZ106" s="36">
        <v>0</v>
      </c>
      <c r="BA106" s="33">
        <v>0</v>
      </c>
      <c r="BB106" s="34"/>
      <c r="BC106" s="33"/>
      <c r="BD106" s="33"/>
      <c r="BE106" s="33"/>
      <c r="BF106" s="34"/>
      <c r="BG106" s="33"/>
      <c r="BH106" s="33"/>
      <c r="BI106" s="33"/>
      <c r="BJ106" s="34"/>
      <c r="BK106" s="36"/>
      <c r="BL106" s="33"/>
      <c r="BM106" s="33"/>
      <c r="BN106" s="33"/>
      <c r="BO106" s="33"/>
      <c r="BP106" s="33"/>
      <c r="BQ106" s="33"/>
      <c r="BR106" s="33"/>
      <c r="BS106" s="33"/>
      <c r="BT106" s="34"/>
      <c r="BU106" s="33"/>
      <c r="BV106" s="33"/>
      <c r="BW106" s="33"/>
      <c r="BX106" s="33"/>
      <c r="BY106" s="34"/>
      <c r="BZ106" s="36"/>
      <c r="CA106" s="33"/>
      <c r="CB106" s="33"/>
      <c r="CC106" s="32"/>
    </row>
    <row r="107" spans="1:81" ht="25" x14ac:dyDescent="0.35">
      <c r="A107" s="37" t="s">
        <v>3161</v>
      </c>
      <c r="B107" s="34">
        <v>11502</v>
      </c>
      <c r="C107" s="37" t="s">
        <v>3160</v>
      </c>
      <c r="D107" s="32">
        <v>0</v>
      </c>
      <c r="E107" s="32">
        <v>0</v>
      </c>
      <c r="F107" s="32">
        <v>0</v>
      </c>
      <c r="G107" s="32">
        <v>0</v>
      </c>
      <c r="H107" s="35">
        <v>1</v>
      </c>
      <c r="I107" s="35">
        <v>1</v>
      </c>
      <c r="J107" s="35">
        <v>0.23899999999999999</v>
      </c>
      <c r="K107" s="32">
        <v>0</v>
      </c>
      <c r="L107" s="32">
        <v>0</v>
      </c>
      <c r="M107" s="32">
        <v>0</v>
      </c>
      <c r="N107" s="32">
        <v>0</v>
      </c>
      <c r="O107" s="31"/>
      <c r="P107" s="32">
        <v>0</v>
      </c>
      <c r="Q107" s="31"/>
      <c r="R107" s="36">
        <v>0</v>
      </c>
      <c r="S107" s="33">
        <v>0</v>
      </c>
      <c r="T107" s="33">
        <v>0</v>
      </c>
      <c r="U107" s="33">
        <v>0</v>
      </c>
      <c r="V107" s="34"/>
      <c r="W107" s="34"/>
      <c r="X107" s="34"/>
      <c r="Y107" s="32">
        <v>0</v>
      </c>
      <c r="Z107" s="32">
        <v>0</v>
      </c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2">
        <v>0</v>
      </c>
      <c r="AN107" s="34"/>
      <c r="AO107" s="34"/>
      <c r="AP107" s="34"/>
      <c r="AQ107" s="34"/>
      <c r="AR107" s="32">
        <v>0</v>
      </c>
      <c r="AS107" s="34"/>
      <c r="AT107" s="32">
        <v>0</v>
      </c>
      <c r="AU107" s="33">
        <v>0</v>
      </c>
      <c r="AV107" s="36">
        <v>0</v>
      </c>
      <c r="AW107" s="33">
        <v>0</v>
      </c>
      <c r="AX107" s="33">
        <v>0</v>
      </c>
      <c r="AY107" s="33">
        <v>0</v>
      </c>
      <c r="AZ107" s="36">
        <v>0</v>
      </c>
      <c r="BA107" s="33">
        <v>0</v>
      </c>
      <c r="BB107" s="34"/>
      <c r="BC107" s="33"/>
      <c r="BD107" s="33"/>
      <c r="BE107" s="33"/>
      <c r="BF107" s="34"/>
      <c r="BG107" s="33"/>
      <c r="BH107" s="33"/>
      <c r="BI107" s="33"/>
      <c r="BJ107" s="34"/>
      <c r="BK107" s="36"/>
      <c r="BL107" s="33"/>
      <c r="BM107" s="33"/>
      <c r="BN107" s="33"/>
      <c r="BO107" s="33"/>
      <c r="BP107" s="33"/>
      <c r="BQ107" s="33"/>
      <c r="BR107" s="33"/>
      <c r="BS107" s="33"/>
      <c r="BT107" s="34"/>
      <c r="BU107" s="33"/>
      <c r="BV107" s="33"/>
      <c r="BW107" s="33"/>
      <c r="BX107" s="33"/>
      <c r="BY107" s="34"/>
      <c r="BZ107" s="36"/>
      <c r="CA107" s="33"/>
      <c r="CB107" s="33"/>
      <c r="CC107" s="32"/>
    </row>
    <row r="108" spans="1:81" x14ac:dyDescent="0.35">
      <c r="A108" s="37" t="s">
        <v>3159</v>
      </c>
      <c r="B108" s="34">
        <v>11101</v>
      </c>
      <c r="C108" s="37" t="s">
        <v>3158</v>
      </c>
      <c r="D108" s="32">
        <v>0.2</v>
      </c>
      <c r="E108" s="32">
        <v>0.1</v>
      </c>
      <c r="F108" s="32">
        <v>0</v>
      </c>
      <c r="G108" s="32">
        <v>0</v>
      </c>
      <c r="H108" s="35">
        <v>7</v>
      </c>
      <c r="I108" s="35">
        <v>7</v>
      </c>
      <c r="J108" s="35">
        <v>1.673</v>
      </c>
      <c r="K108" s="32">
        <v>0</v>
      </c>
      <c r="L108" s="34"/>
      <c r="M108" s="34"/>
      <c r="N108" s="34"/>
      <c r="O108" s="31"/>
      <c r="P108" s="32">
        <v>0</v>
      </c>
      <c r="Q108" s="31"/>
      <c r="R108" s="36">
        <v>5.8000000000000003E-2</v>
      </c>
      <c r="S108" s="33">
        <v>0</v>
      </c>
      <c r="T108" s="33">
        <v>0</v>
      </c>
      <c r="U108" s="33">
        <v>0</v>
      </c>
      <c r="V108" s="34"/>
      <c r="W108" s="34"/>
      <c r="X108" s="34"/>
      <c r="Y108" s="32">
        <v>0</v>
      </c>
      <c r="Z108" s="32">
        <v>0</v>
      </c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2">
        <v>0</v>
      </c>
      <c r="AN108" s="34"/>
      <c r="AO108" s="34"/>
      <c r="AP108" s="34"/>
      <c r="AQ108" s="34"/>
      <c r="AR108" s="32">
        <v>0</v>
      </c>
      <c r="AS108" s="34"/>
      <c r="AT108" s="32">
        <v>0</v>
      </c>
      <c r="AU108" s="33">
        <v>0</v>
      </c>
      <c r="AV108" s="36">
        <v>0</v>
      </c>
      <c r="AW108" s="33">
        <v>0</v>
      </c>
      <c r="AX108" s="33">
        <v>0</v>
      </c>
      <c r="AY108" s="33">
        <v>0</v>
      </c>
      <c r="AZ108" s="36">
        <v>0</v>
      </c>
      <c r="BA108" s="33">
        <v>0</v>
      </c>
      <c r="BB108" s="34"/>
      <c r="BC108" s="33"/>
      <c r="BD108" s="33"/>
      <c r="BE108" s="34"/>
      <c r="BF108" s="34"/>
      <c r="BG108" s="34"/>
      <c r="BH108" s="33"/>
      <c r="BI108" s="33"/>
      <c r="BJ108" s="34"/>
      <c r="BK108" s="34"/>
      <c r="BL108" s="34"/>
      <c r="BM108" s="34"/>
      <c r="BN108" s="34"/>
      <c r="BO108" s="33"/>
      <c r="BP108" s="34"/>
      <c r="BQ108" s="34"/>
      <c r="BR108" s="34"/>
      <c r="BS108" s="33"/>
      <c r="BT108" s="34"/>
      <c r="BU108" s="33"/>
      <c r="BV108" s="34"/>
      <c r="BW108" s="33"/>
      <c r="BX108" s="33"/>
      <c r="BY108" s="34"/>
      <c r="BZ108" s="34"/>
      <c r="CA108" s="33"/>
      <c r="CB108" s="34"/>
      <c r="CC108" s="32"/>
    </row>
    <row r="109" spans="1:81" ht="25" x14ac:dyDescent="0.35">
      <c r="A109" s="37" t="s">
        <v>3157</v>
      </c>
      <c r="B109" s="34">
        <v>11101</v>
      </c>
      <c r="C109" s="37" t="s">
        <v>3156</v>
      </c>
      <c r="D109" s="32">
        <v>0.1</v>
      </c>
      <c r="E109" s="32">
        <v>0</v>
      </c>
      <c r="F109" s="32">
        <v>0</v>
      </c>
      <c r="G109" s="32">
        <v>0</v>
      </c>
      <c r="H109" s="35">
        <v>1</v>
      </c>
      <c r="I109" s="35">
        <v>1</v>
      </c>
      <c r="J109" s="35">
        <v>0.23899999999999999</v>
      </c>
      <c r="K109" s="32">
        <v>0</v>
      </c>
      <c r="L109" s="34"/>
      <c r="M109" s="34"/>
      <c r="N109" s="34"/>
      <c r="O109" s="31"/>
      <c r="P109" s="32">
        <v>0</v>
      </c>
      <c r="Q109" s="31"/>
      <c r="R109" s="36">
        <v>0</v>
      </c>
      <c r="S109" s="33">
        <v>0</v>
      </c>
      <c r="T109" s="33">
        <v>0</v>
      </c>
      <c r="U109" s="33">
        <v>0</v>
      </c>
      <c r="V109" s="34"/>
      <c r="W109" s="34"/>
      <c r="X109" s="34"/>
      <c r="Y109" s="32">
        <v>0</v>
      </c>
      <c r="Z109" s="32">
        <v>0</v>
      </c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2">
        <v>0</v>
      </c>
      <c r="AN109" s="34"/>
      <c r="AO109" s="34"/>
      <c r="AP109" s="34"/>
      <c r="AQ109" s="34"/>
      <c r="AR109" s="32">
        <v>0</v>
      </c>
      <c r="AS109" s="34"/>
      <c r="AT109" s="32">
        <v>0</v>
      </c>
      <c r="AU109" s="33">
        <v>0</v>
      </c>
      <c r="AV109" s="36">
        <v>0</v>
      </c>
      <c r="AW109" s="33">
        <v>0</v>
      </c>
      <c r="AX109" s="33">
        <v>0</v>
      </c>
      <c r="AY109" s="33">
        <v>0</v>
      </c>
      <c r="AZ109" s="36">
        <v>0</v>
      </c>
      <c r="BA109" s="33">
        <v>0</v>
      </c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</row>
    <row r="110" spans="1:81" ht="25" x14ac:dyDescent="0.35">
      <c r="A110" s="37" t="s">
        <v>3155</v>
      </c>
      <c r="B110" s="34">
        <v>11103</v>
      </c>
      <c r="C110" s="37" t="s">
        <v>3154</v>
      </c>
      <c r="D110" s="32">
        <v>0.1</v>
      </c>
      <c r="E110" s="32">
        <v>0.1</v>
      </c>
      <c r="F110" s="32">
        <v>0</v>
      </c>
      <c r="G110" s="32">
        <v>0</v>
      </c>
      <c r="H110" s="35">
        <v>6</v>
      </c>
      <c r="I110" s="35">
        <v>6</v>
      </c>
      <c r="J110" s="35">
        <v>1.4339999999999999</v>
      </c>
      <c r="K110" s="32">
        <v>0</v>
      </c>
      <c r="L110" s="34"/>
      <c r="M110" s="34"/>
      <c r="N110" s="34"/>
      <c r="O110" s="31"/>
      <c r="P110" s="32">
        <v>0</v>
      </c>
      <c r="Q110" s="31"/>
      <c r="R110" s="36">
        <v>5.0000000000000001E-3</v>
      </c>
      <c r="S110" s="33">
        <v>0</v>
      </c>
      <c r="T110" s="33">
        <v>0</v>
      </c>
      <c r="U110" s="33">
        <v>0</v>
      </c>
      <c r="V110" s="34"/>
      <c r="W110" s="34"/>
      <c r="X110" s="34"/>
      <c r="Y110" s="32">
        <v>0</v>
      </c>
      <c r="Z110" s="32">
        <v>0</v>
      </c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2">
        <v>0</v>
      </c>
      <c r="AN110" s="34"/>
      <c r="AO110" s="34"/>
      <c r="AP110" s="34"/>
      <c r="AQ110" s="34"/>
      <c r="AR110" s="32">
        <v>0</v>
      </c>
      <c r="AS110" s="34"/>
      <c r="AT110" s="32">
        <v>0</v>
      </c>
      <c r="AU110" s="33">
        <v>0</v>
      </c>
      <c r="AV110" s="36">
        <v>0</v>
      </c>
      <c r="AW110" s="33">
        <v>0</v>
      </c>
      <c r="AX110" s="33">
        <v>0</v>
      </c>
      <c r="AY110" s="33">
        <v>0</v>
      </c>
      <c r="AZ110" s="36">
        <v>0</v>
      </c>
      <c r="BA110" s="33">
        <v>0</v>
      </c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</row>
    <row r="111" spans="1:81" x14ac:dyDescent="0.35">
      <c r="A111" s="37" t="s">
        <v>3153</v>
      </c>
      <c r="B111" s="34">
        <v>11702</v>
      </c>
      <c r="C111" s="37" t="s">
        <v>3152</v>
      </c>
      <c r="D111" s="32">
        <v>0</v>
      </c>
      <c r="E111" s="32">
        <v>0</v>
      </c>
      <c r="F111" s="32">
        <v>0</v>
      </c>
      <c r="G111" s="32">
        <v>0</v>
      </c>
      <c r="H111" s="35">
        <v>0</v>
      </c>
      <c r="I111" s="35">
        <v>0</v>
      </c>
      <c r="J111" s="35">
        <v>0</v>
      </c>
      <c r="K111" s="32">
        <v>0</v>
      </c>
      <c r="L111" s="32">
        <v>0</v>
      </c>
      <c r="M111" s="32">
        <v>0</v>
      </c>
      <c r="N111" s="32">
        <v>0</v>
      </c>
      <c r="O111" s="31"/>
      <c r="P111" s="32">
        <v>0</v>
      </c>
      <c r="Q111" s="31"/>
      <c r="R111" s="36">
        <v>0</v>
      </c>
      <c r="S111" s="33">
        <v>0</v>
      </c>
      <c r="T111" s="33">
        <v>0</v>
      </c>
      <c r="U111" s="33">
        <v>0</v>
      </c>
      <c r="V111" s="34"/>
      <c r="W111" s="34"/>
      <c r="X111" s="34"/>
      <c r="Y111" s="32">
        <v>0</v>
      </c>
      <c r="Z111" s="32">
        <v>0</v>
      </c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2">
        <v>0</v>
      </c>
      <c r="AN111" s="34"/>
      <c r="AO111" s="34"/>
      <c r="AP111" s="34"/>
      <c r="AQ111" s="34"/>
      <c r="AR111" s="32">
        <v>0</v>
      </c>
      <c r="AS111" s="34"/>
      <c r="AT111" s="32">
        <v>0</v>
      </c>
      <c r="AU111" s="33">
        <v>0</v>
      </c>
      <c r="AV111" s="36">
        <v>0</v>
      </c>
      <c r="AW111" s="33">
        <v>0</v>
      </c>
      <c r="AX111" s="33">
        <v>0</v>
      </c>
      <c r="AY111" s="33">
        <v>0</v>
      </c>
      <c r="AZ111" s="36">
        <v>0</v>
      </c>
      <c r="BA111" s="33">
        <v>0</v>
      </c>
      <c r="BB111" s="34"/>
      <c r="BC111" s="33"/>
      <c r="BD111" s="33"/>
      <c r="BE111" s="34"/>
      <c r="BF111" s="34"/>
      <c r="BG111" s="34"/>
      <c r="BH111" s="33"/>
      <c r="BI111" s="33"/>
      <c r="BJ111" s="34"/>
      <c r="BK111" s="34"/>
      <c r="BL111" s="34"/>
      <c r="BM111" s="34"/>
      <c r="BN111" s="34"/>
      <c r="BO111" s="33"/>
      <c r="BP111" s="34"/>
      <c r="BQ111" s="34"/>
      <c r="BR111" s="34"/>
      <c r="BS111" s="33"/>
      <c r="BT111" s="34"/>
      <c r="BU111" s="33"/>
      <c r="BV111" s="34"/>
      <c r="BW111" s="33"/>
      <c r="BX111" s="33"/>
      <c r="BY111" s="34"/>
      <c r="BZ111" s="34"/>
      <c r="CA111" s="33"/>
      <c r="CB111" s="34"/>
      <c r="CC111" s="32"/>
    </row>
    <row r="112" spans="1:81" x14ac:dyDescent="0.35">
      <c r="A112" s="37" t="s">
        <v>3151</v>
      </c>
      <c r="B112" s="34">
        <v>11701</v>
      </c>
      <c r="C112" s="37" t="s">
        <v>3150</v>
      </c>
      <c r="D112" s="32">
        <v>0</v>
      </c>
      <c r="E112" s="32">
        <v>0</v>
      </c>
      <c r="F112" s="32">
        <v>0</v>
      </c>
      <c r="G112" s="32">
        <v>0</v>
      </c>
      <c r="H112" s="35">
        <v>0</v>
      </c>
      <c r="I112" s="35">
        <v>0</v>
      </c>
      <c r="J112" s="35">
        <v>0</v>
      </c>
      <c r="K112" s="32">
        <v>0</v>
      </c>
      <c r="L112" s="32">
        <v>0</v>
      </c>
      <c r="M112" s="32">
        <v>0</v>
      </c>
      <c r="N112" s="32">
        <v>0</v>
      </c>
      <c r="O112" s="31"/>
      <c r="P112" s="32">
        <v>0</v>
      </c>
      <c r="Q112" s="31"/>
      <c r="R112" s="36">
        <v>0</v>
      </c>
      <c r="S112" s="33">
        <v>0</v>
      </c>
      <c r="T112" s="33">
        <v>0</v>
      </c>
      <c r="U112" s="33">
        <v>0</v>
      </c>
      <c r="V112" s="34"/>
      <c r="W112" s="34"/>
      <c r="X112" s="34"/>
      <c r="Y112" s="32">
        <v>0</v>
      </c>
      <c r="Z112" s="32">
        <v>0</v>
      </c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2">
        <v>0</v>
      </c>
      <c r="AN112" s="34"/>
      <c r="AO112" s="34"/>
      <c r="AP112" s="34"/>
      <c r="AQ112" s="34"/>
      <c r="AR112" s="32">
        <v>0</v>
      </c>
      <c r="AS112" s="34"/>
      <c r="AT112" s="32">
        <v>0</v>
      </c>
      <c r="AU112" s="33">
        <v>0</v>
      </c>
      <c r="AV112" s="36">
        <v>0</v>
      </c>
      <c r="AW112" s="33">
        <v>0</v>
      </c>
      <c r="AX112" s="33">
        <v>0</v>
      </c>
      <c r="AY112" s="33">
        <v>0</v>
      </c>
      <c r="AZ112" s="36">
        <v>0</v>
      </c>
      <c r="BA112" s="33">
        <v>0</v>
      </c>
      <c r="BB112" s="34"/>
      <c r="BC112" s="33"/>
      <c r="BD112" s="33"/>
      <c r="BE112" s="33"/>
      <c r="BF112" s="34"/>
      <c r="BG112" s="33"/>
      <c r="BH112" s="33"/>
      <c r="BI112" s="33"/>
      <c r="BJ112" s="34"/>
      <c r="BK112" s="34"/>
      <c r="BL112" s="33"/>
      <c r="BM112" s="33"/>
      <c r="BN112" s="33"/>
      <c r="BO112" s="33"/>
      <c r="BP112" s="33"/>
      <c r="BQ112" s="33"/>
      <c r="BR112" s="33"/>
      <c r="BS112" s="33"/>
      <c r="BT112" s="34"/>
      <c r="BU112" s="33"/>
      <c r="BV112" s="33"/>
      <c r="BW112" s="33"/>
      <c r="BX112" s="33"/>
      <c r="BY112" s="34"/>
      <c r="BZ112" s="34"/>
      <c r="CA112" s="33"/>
      <c r="CB112" s="33"/>
      <c r="CC112" s="32"/>
    </row>
    <row r="113" spans="1:81" x14ac:dyDescent="0.35">
      <c r="A113" s="37" t="s">
        <v>3149</v>
      </c>
      <c r="B113" s="34">
        <v>11702</v>
      </c>
      <c r="C113" s="37" t="s">
        <v>3148</v>
      </c>
      <c r="D113" s="32">
        <v>0</v>
      </c>
      <c r="E113" s="32">
        <v>0</v>
      </c>
      <c r="F113" s="32">
        <v>0</v>
      </c>
      <c r="G113" s="32">
        <v>0</v>
      </c>
      <c r="H113" s="35">
        <v>0</v>
      </c>
      <c r="I113" s="35">
        <v>0</v>
      </c>
      <c r="J113" s="35">
        <v>0</v>
      </c>
      <c r="K113" s="32">
        <v>0</v>
      </c>
      <c r="L113" s="32">
        <v>0</v>
      </c>
      <c r="M113" s="32">
        <v>0</v>
      </c>
      <c r="N113" s="32">
        <v>0</v>
      </c>
      <c r="O113" s="31"/>
      <c r="P113" s="32">
        <v>0</v>
      </c>
      <c r="Q113" s="31"/>
      <c r="R113" s="36">
        <v>0</v>
      </c>
      <c r="S113" s="33">
        <v>0</v>
      </c>
      <c r="T113" s="33">
        <v>0</v>
      </c>
      <c r="U113" s="33">
        <v>0</v>
      </c>
      <c r="V113" s="34"/>
      <c r="W113" s="34"/>
      <c r="X113" s="34"/>
      <c r="Y113" s="32">
        <v>0</v>
      </c>
      <c r="Z113" s="32">
        <v>0</v>
      </c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2">
        <v>0</v>
      </c>
      <c r="AN113" s="34"/>
      <c r="AO113" s="34"/>
      <c r="AP113" s="34"/>
      <c r="AQ113" s="34"/>
      <c r="AR113" s="32">
        <v>0</v>
      </c>
      <c r="AS113" s="34"/>
      <c r="AT113" s="32">
        <v>0</v>
      </c>
      <c r="AU113" s="33">
        <v>0</v>
      </c>
      <c r="AV113" s="36">
        <v>0</v>
      </c>
      <c r="AW113" s="33">
        <v>0</v>
      </c>
      <c r="AX113" s="33">
        <v>0</v>
      </c>
      <c r="AY113" s="33">
        <v>0</v>
      </c>
      <c r="AZ113" s="36">
        <v>0</v>
      </c>
      <c r="BA113" s="33">
        <v>0</v>
      </c>
      <c r="BB113" s="34"/>
      <c r="BC113" s="34"/>
      <c r="BD113" s="33"/>
      <c r="BE113" s="34"/>
      <c r="BF113" s="34"/>
      <c r="BG113" s="34"/>
      <c r="BH113" s="33"/>
      <c r="BI113" s="34"/>
      <c r="BJ113" s="34"/>
      <c r="BK113" s="34"/>
      <c r="BL113" s="34"/>
      <c r="BM113" s="34"/>
      <c r="BN113" s="34"/>
      <c r="BO113" s="33"/>
      <c r="BP113" s="34"/>
      <c r="BQ113" s="34"/>
      <c r="BR113" s="34"/>
      <c r="BS113" s="34"/>
      <c r="BT113" s="34"/>
      <c r="BU113" s="33"/>
      <c r="BV113" s="34"/>
      <c r="BW113" s="33"/>
      <c r="BX113" s="34"/>
      <c r="BY113" s="34"/>
      <c r="BZ113" s="34"/>
      <c r="CA113" s="33"/>
      <c r="CB113" s="34"/>
      <c r="CC113" s="32"/>
    </row>
    <row r="114" spans="1:81" x14ac:dyDescent="0.35">
      <c r="A114" s="37" t="s">
        <v>3147</v>
      </c>
      <c r="B114" s="34">
        <v>13204</v>
      </c>
      <c r="C114" s="37" t="s">
        <v>3146</v>
      </c>
      <c r="D114" s="32">
        <v>7</v>
      </c>
      <c r="E114" s="32">
        <v>4.3</v>
      </c>
      <c r="F114" s="32">
        <v>0.7</v>
      </c>
      <c r="G114" s="32">
        <v>78.8</v>
      </c>
      <c r="H114" s="35">
        <v>1626</v>
      </c>
      <c r="I114" s="35">
        <v>1616</v>
      </c>
      <c r="J114" s="35">
        <v>386.22399999999999</v>
      </c>
      <c r="K114" s="32">
        <v>0.9</v>
      </c>
      <c r="L114" s="32">
        <v>0</v>
      </c>
      <c r="M114" s="32">
        <v>0</v>
      </c>
      <c r="N114" s="32">
        <v>0.7</v>
      </c>
      <c r="O114" s="31"/>
      <c r="P114" s="32">
        <v>78.8</v>
      </c>
      <c r="Q114" s="31"/>
      <c r="R114" s="36">
        <v>0.02</v>
      </c>
      <c r="S114" s="33">
        <v>0</v>
      </c>
      <c r="T114" s="33">
        <v>19.91</v>
      </c>
      <c r="U114" s="33">
        <v>48.52</v>
      </c>
      <c r="V114" s="34"/>
      <c r="W114" s="34"/>
      <c r="X114" s="34"/>
      <c r="Y114" s="32">
        <v>25.8</v>
      </c>
      <c r="Z114" s="32">
        <v>2.2999999999999998</v>
      </c>
      <c r="AA114" s="34"/>
      <c r="AB114" s="32">
        <v>0</v>
      </c>
      <c r="AC114" s="34"/>
      <c r="AD114" s="34"/>
      <c r="AE114" s="34"/>
      <c r="AF114" s="32">
        <v>0.2</v>
      </c>
      <c r="AG114" s="34"/>
      <c r="AH114" s="34"/>
      <c r="AI114" s="32">
        <v>0</v>
      </c>
      <c r="AJ114" s="32">
        <v>0</v>
      </c>
      <c r="AK114" s="34"/>
      <c r="AL114" s="32">
        <v>0</v>
      </c>
      <c r="AM114" s="32">
        <v>0</v>
      </c>
      <c r="AN114" s="34"/>
      <c r="AO114" s="34"/>
      <c r="AP114" s="32">
        <v>0</v>
      </c>
      <c r="AQ114" s="32">
        <v>0</v>
      </c>
      <c r="AR114" s="32">
        <v>0.1</v>
      </c>
      <c r="AS114" s="34"/>
      <c r="AT114" s="32">
        <v>0</v>
      </c>
      <c r="AU114" s="33">
        <v>28.34</v>
      </c>
      <c r="AV114" s="36">
        <v>6.2E-2</v>
      </c>
      <c r="AW114" s="33">
        <v>0.81</v>
      </c>
      <c r="AX114" s="33">
        <v>1.98</v>
      </c>
      <c r="AY114" s="33">
        <v>1.1499999999999999</v>
      </c>
      <c r="AZ114" s="36">
        <v>2.5459999999999998</v>
      </c>
      <c r="BA114" s="33">
        <v>30.55</v>
      </c>
      <c r="BB114" s="34"/>
      <c r="BC114" s="34"/>
      <c r="BD114" s="33"/>
      <c r="BE114" s="33"/>
      <c r="BF114" s="34"/>
      <c r="BG114" s="33"/>
      <c r="BH114" s="33"/>
      <c r="BI114" s="34"/>
      <c r="BJ114" s="34"/>
      <c r="BK114" s="34"/>
      <c r="BL114" s="33"/>
      <c r="BM114" s="33"/>
      <c r="BN114" s="33"/>
      <c r="BO114" s="33"/>
      <c r="BP114" s="33"/>
      <c r="BQ114" s="33"/>
      <c r="BR114" s="33"/>
      <c r="BS114" s="34"/>
      <c r="BT114" s="34"/>
      <c r="BU114" s="33"/>
      <c r="BV114" s="33"/>
      <c r="BW114" s="33"/>
      <c r="BX114" s="34"/>
      <c r="BY114" s="34"/>
      <c r="BZ114" s="34"/>
      <c r="CA114" s="33"/>
      <c r="CB114" s="33"/>
      <c r="CC114" s="32"/>
    </row>
    <row r="115" spans="1:81" ht="25" x14ac:dyDescent="0.35">
      <c r="A115" s="37" t="s">
        <v>3145</v>
      </c>
      <c r="B115" s="34" t="s">
        <v>3113</v>
      </c>
      <c r="C115" s="37" t="s">
        <v>3144</v>
      </c>
      <c r="D115" s="32">
        <v>7.1</v>
      </c>
      <c r="E115" s="32">
        <v>6.7</v>
      </c>
      <c r="F115" s="32">
        <v>0.2</v>
      </c>
      <c r="G115" s="32">
        <v>74.099999999999994</v>
      </c>
      <c r="H115" s="35">
        <v>1646</v>
      </c>
      <c r="I115" s="35">
        <v>1634</v>
      </c>
      <c r="J115" s="35">
        <v>390.52600000000001</v>
      </c>
      <c r="K115" s="32">
        <v>1.5</v>
      </c>
      <c r="L115" s="32">
        <v>0</v>
      </c>
      <c r="M115" s="32">
        <v>0</v>
      </c>
      <c r="N115" s="32">
        <v>0.2</v>
      </c>
      <c r="O115" s="31"/>
      <c r="P115" s="32">
        <v>74.099999999999994</v>
      </c>
      <c r="Q115" s="31"/>
      <c r="R115" s="36">
        <v>0.02</v>
      </c>
      <c r="S115" s="33">
        <v>0</v>
      </c>
      <c r="T115" s="33">
        <v>15.44</v>
      </c>
      <c r="U115" s="33">
        <v>54.29</v>
      </c>
      <c r="V115" s="34"/>
      <c r="W115" s="34"/>
      <c r="X115" s="34"/>
      <c r="Y115" s="32">
        <v>24.8</v>
      </c>
      <c r="Z115" s="32">
        <v>2.5</v>
      </c>
      <c r="AA115" s="34"/>
      <c r="AB115" s="32">
        <v>0</v>
      </c>
      <c r="AC115" s="34"/>
      <c r="AD115" s="34"/>
      <c r="AE115" s="34"/>
      <c r="AF115" s="32">
        <v>0</v>
      </c>
      <c r="AG115" s="34"/>
      <c r="AH115" s="34"/>
      <c r="AI115" s="32">
        <v>0</v>
      </c>
      <c r="AJ115" s="32">
        <v>0</v>
      </c>
      <c r="AK115" s="34"/>
      <c r="AL115" s="32">
        <v>0</v>
      </c>
      <c r="AM115" s="32">
        <v>0</v>
      </c>
      <c r="AN115" s="34"/>
      <c r="AO115" s="34"/>
      <c r="AP115" s="32">
        <v>0</v>
      </c>
      <c r="AQ115" s="32">
        <v>0</v>
      </c>
      <c r="AR115" s="32">
        <v>0</v>
      </c>
      <c r="AS115" s="34"/>
      <c r="AT115" s="32">
        <v>0</v>
      </c>
      <c r="AU115" s="33">
        <v>27.38</v>
      </c>
      <c r="AV115" s="36">
        <v>0.05</v>
      </c>
      <c r="AW115" s="33">
        <v>0.98</v>
      </c>
      <c r="AX115" s="33">
        <v>3.44</v>
      </c>
      <c r="AY115" s="33">
        <v>1.73</v>
      </c>
      <c r="AZ115" s="36">
        <v>3.165</v>
      </c>
      <c r="BA115" s="33">
        <v>28.48</v>
      </c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</row>
    <row r="116" spans="1:81" ht="25" x14ac:dyDescent="0.35">
      <c r="A116" s="37" t="s">
        <v>3143</v>
      </c>
      <c r="B116" s="34">
        <v>13204</v>
      </c>
      <c r="C116" s="37" t="s">
        <v>3142</v>
      </c>
      <c r="D116" s="32">
        <v>9.6</v>
      </c>
      <c r="E116" s="32">
        <v>1.2</v>
      </c>
      <c r="F116" s="32">
        <v>1.7</v>
      </c>
      <c r="G116" s="32">
        <v>75.3</v>
      </c>
      <c r="H116" s="35">
        <v>1500</v>
      </c>
      <c r="I116" s="35">
        <v>1485</v>
      </c>
      <c r="J116" s="35">
        <v>354.91499999999996</v>
      </c>
      <c r="K116" s="32">
        <v>1.6</v>
      </c>
      <c r="L116" s="32">
        <v>0.2</v>
      </c>
      <c r="M116" s="32">
        <v>0.2</v>
      </c>
      <c r="N116" s="32">
        <v>1.2</v>
      </c>
      <c r="O116" s="31"/>
      <c r="P116" s="32">
        <v>75.3</v>
      </c>
      <c r="Q116" s="31"/>
      <c r="R116" s="36">
        <v>0</v>
      </c>
      <c r="S116" s="33">
        <v>0</v>
      </c>
      <c r="T116" s="33">
        <v>33.54</v>
      </c>
      <c r="U116" s="33">
        <v>33.020000000000003</v>
      </c>
      <c r="V116" s="34"/>
      <c r="W116" s="34"/>
      <c r="X116" s="34"/>
      <c r="Y116" s="32">
        <v>28.6</v>
      </c>
      <c r="Z116" s="32">
        <v>1.4</v>
      </c>
      <c r="AA116" s="34"/>
      <c r="AB116" s="32">
        <v>0</v>
      </c>
      <c r="AC116" s="34"/>
      <c r="AD116" s="34"/>
      <c r="AE116" s="34"/>
      <c r="AF116" s="32">
        <v>0</v>
      </c>
      <c r="AG116" s="34"/>
      <c r="AH116" s="34"/>
      <c r="AI116" s="32">
        <v>0</v>
      </c>
      <c r="AJ116" s="32">
        <v>0</v>
      </c>
      <c r="AK116" s="34"/>
      <c r="AL116" s="32">
        <v>0.1</v>
      </c>
      <c r="AM116" s="32">
        <v>0.8</v>
      </c>
      <c r="AN116" s="34"/>
      <c r="AO116" s="34"/>
      <c r="AP116" s="32">
        <v>0</v>
      </c>
      <c r="AQ116" s="32">
        <v>0</v>
      </c>
      <c r="AR116" s="32">
        <v>0</v>
      </c>
      <c r="AS116" s="34"/>
      <c r="AT116" s="32">
        <v>0</v>
      </c>
      <c r="AU116" s="33">
        <v>31</v>
      </c>
      <c r="AV116" s="36">
        <v>0.79500000000000004</v>
      </c>
      <c r="AW116" s="33">
        <v>0.39</v>
      </c>
      <c r="AX116" s="33">
        <v>0.38</v>
      </c>
      <c r="AY116" s="33">
        <v>0.36</v>
      </c>
      <c r="AZ116" s="36">
        <v>9.2140000000000004</v>
      </c>
      <c r="BA116" s="33">
        <v>5.22</v>
      </c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2"/>
    </row>
    <row r="117" spans="1:81" ht="25" x14ac:dyDescent="0.35">
      <c r="A117" s="37" t="s">
        <v>3141</v>
      </c>
      <c r="B117" s="34" t="s">
        <v>3113</v>
      </c>
      <c r="C117" s="37" t="s">
        <v>3140</v>
      </c>
      <c r="D117" s="32">
        <v>6.6</v>
      </c>
      <c r="E117" s="32">
        <v>7.4</v>
      </c>
      <c r="F117" s="32">
        <v>4.9000000000000004</v>
      </c>
      <c r="G117" s="32">
        <v>73.8</v>
      </c>
      <c r="H117" s="35">
        <v>1651</v>
      </c>
      <c r="I117" s="35">
        <v>1635</v>
      </c>
      <c r="J117" s="35">
        <v>390.76499999999999</v>
      </c>
      <c r="K117" s="32">
        <v>2</v>
      </c>
      <c r="L117" s="32">
        <v>0.3</v>
      </c>
      <c r="M117" s="32">
        <v>1.1000000000000001</v>
      </c>
      <c r="N117" s="32">
        <v>3.5</v>
      </c>
      <c r="O117" s="31"/>
      <c r="P117" s="32">
        <v>73.8</v>
      </c>
      <c r="Q117" s="31"/>
      <c r="R117" s="36">
        <v>0.02</v>
      </c>
      <c r="S117" s="33">
        <v>0</v>
      </c>
      <c r="T117" s="33">
        <v>22.7</v>
      </c>
      <c r="U117" s="33">
        <v>38.9</v>
      </c>
      <c r="V117" s="34"/>
      <c r="W117" s="34"/>
      <c r="X117" s="34"/>
      <c r="Y117" s="32">
        <v>34.5</v>
      </c>
      <c r="Z117" s="32">
        <v>1.3</v>
      </c>
      <c r="AA117" s="34"/>
      <c r="AB117" s="32">
        <v>0</v>
      </c>
      <c r="AC117" s="34"/>
      <c r="AD117" s="32">
        <v>0</v>
      </c>
      <c r="AE117" s="34"/>
      <c r="AF117" s="32">
        <v>0.1</v>
      </c>
      <c r="AG117" s="34"/>
      <c r="AH117" s="34"/>
      <c r="AI117" s="32">
        <v>0</v>
      </c>
      <c r="AJ117" s="32">
        <v>0</v>
      </c>
      <c r="AK117" s="34"/>
      <c r="AL117" s="32">
        <v>0</v>
      </c>
      <c r="AM117" s="32">
        <v>0</v>
      </c>
      <c r="AN117" s="34"/>
      <c r="AO117" s="34"/>
      <c r="AP117" s="32">
        <v>0</v>
      </c>
      <c r="AQ117" s="32">
        <v>0</v>
      </c>
      <c r="AR117" s="32">
        <v>0</v>
      </c>
      <c r="AS117" s="34"/>
      <c r="AT117" s="32">
        <v>0</v>
      </c>
      <c r="AU117" s="33">
        <v>35.9</v>
      </c>
      <c r="AV117" s="36">
        <v>0</v>
      </c>
      <c r="AW117" s="33">
        <v>1.6</v>
      </c>
      <c r="AX117" s="33">
        <v>2.73</v>
      </c>
      <c r="AY117" s="33">
        <v>2.52</v>
      </c>
      <c r="AZ117" s="36">
        <v>0</v>
      </c>
      <c r="BA117" s="33">
        <v>35.15</v>
      </c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</row>
    <row r="118" spans="1:81" ht="25" x14ac:dyDescent="0.35">
      <c r="A118" s="37" t="s">
        <v>3139</v>
      </c>
      <c r="B118" s="34">
        <v>13202</v>
      </c>
      <c r="C118" s="37" t="s">
        <v>3138</v>
      </c>
      <c r="D118" s="32">
        <v>12</v>
      </c>
      <c r="E118" s="32">
        <v>24.2</v>
      </c>
      <c r="F118" s="32">
        <v>3.2</v>
      </c>
      <c r="G118" s="32">
        <v>56.4</v>
      </c>
      <c r="H118" s="35">
        <v>2086</v>
      </c>
      <c r="I118" s="35">
        <v>2059</v>
      </c>
      <c r="J118" s="35">
        <v>492.101</v>
      </c>
      <c r="K118" s="32">
        <v>2.9</v>
      </c>
      <c r="L118" s="32">
        <v>0.1</v>
      </c>
      <c r="M118" s="32">
        <v>0.2</v>
      </c>
      <c r="N118" s="32">
        <v>1.1000000000000001</v>
      </c>
      <c r="O118" s="31"/>
      <c r="P118" s="32">
        <v>56.4</v>
      </c>
      <c r="Q118" s="31"/>
      <c r="R118" s="36">
        <v>9.5000000000000001E-2</v>
      </c>
      <c r="S118" s="33">
        <v>0</v>
      </c>
      <c r="T118" s="33">
        <v>48.74</v>
      </c>
      <c r="U118" s="33">
        <v>39.630000000000003</v>
      </c>
      <c r="V118" s="34"/>
      <c r="W118" s="34"/>
      <c r="X118" s="34"/>
      <c r="Y118" s="32">
        <v>10.8</v>
      </c>
      <c r="Z118" s="32">
        <v>0.3</v>
      </c>
      <c r="AA118" s="34"/>
      <c r="AB118" s="32">
        <v>0</v>
      </c>
      <c r="AC118" s="34"/>
      <c r="AD118" s="34"/>
      <c r="AE118" s="34"/>
      <c r="AF118" s="32">
        <v>0</v>
      </c>
      <c r="AG118" s="34"/>
      <c r="AH118" s="34"/>
      <c r="AI118" s="32">
        <v>0</v>
      </c>
      <c r="AJ118" s="32">
        <v>0</v>
      </c>
      <c r="AK118" s="34"/>
      <c r="AL118" s="32">
        <v>0</v>
      </c>
      <c r="AM118" s="32">
        <v>0</v>
      </c>
      <c r="AN118" s="34"/>
      <c r="AO118" s="34"/>
      <c r="AP118" s="32">
        <v>0</v>
      </c>
      <c r="AQ118" s="32">
        <v>0</v>
      </c>
      <c r="AR118" s="32">
        <v>0</v>
      </c>
      <c r="AS118" s="34"/>
      <c r="AT118" s="32">
        <v>0</v>
      </c>
      <c r="AU118" s="33">
        <v>11.1</v>
      </c>
      <c r="AV118" s="36">
        <v>0</v>
      </c>
      <c r="AW118" s="33">
        <v>11.2</v>
      </c>
      <c r="AX118" s="33">
        <v>9.11</v>
      </c>
      <c r="AY118" s="33">
        <v>2.5499999999999998</v>
      </c>
      <c r="AZ118" s="36">
        <v>0</v>
      </c>
      <c r="BA118" s="33">
        <v>108.01</v>
      </c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</row>
    <row r="119" spans="1:81" ht="25" x14ac:dyDescent="0.35">
      <c r="A119" s="37" t="s">
        <v>3137</v>
      </c>
      <c r="B119" s="34">
        <v>13202</v>
      </c>
      <c r="C119" s="37" t="s">
        <v>3136</v>
      </c>
      <c r="D119" s="32">
        <v>9.6</v>
      </c>
      <c r="E119" s="32">
        <v>24.5</v>
      </c>
      <c r="F119" s="32">
        <v>5.2</v>
      </c>
      <c r="G119" s="32">
        <v>59.7</v>
      </c>
      <c r="H119" s="35">
        <v>2098</v>
      </c>
      <c r="I119" s="35">
        <v>2078</v>
      </c>
      <c r="J119" s="35">
        <v>496.642</v>
      </c>
      <c r="K119" s="32">
        <v>2</v>
      </c>
      <c r="L119" s="32">
        <v>1</v>
      </c>
      <c r="M119" s="32">
        <v>0.3</v>
      </c>
      <c r="N119" s="32">
        <v>2.2000000000000002</v>
      </c>
      <c r="O119" s="31"/>
      <c r="P119" s="32">
        <v>59.7</v>
      </c>
      <c r="Q119" s="31"/>
      <c r="R119" s="36">
        <v>0.05</v>
      </c>
      <c r="S119" s="33">
        <v>0</v>
      </c>
      <c r="T119" s="33">
        <v>42.28</v>
      </c>
      <c r="U119" s="33">
        <v>45.36</v>
      </c>
      <c r="V119" s="34"/>
      <c r="W119" s="34"/>
      <c r="X119" s="34"/>
      <c r="Y119" s="32">
        <v>11.4</v>
      </c>
      <c r="Z119" s="32">
        <v>0.3</v>
      </c>
      <c r="AA119" s="34"/>
      <c r="AB119" s="32">
        <v>0</v>
      </c>
      <c r="AC119" s="34"/>
      <c r="AD119" s="32">
        <v>0.6</v>
      </c>
      <c r="AE119" s="34"/>
      <c r="AF119" s="32">
        <v>0</v>
      </c>
      <c r="AG119" s="34"/>
      <c r="AH119" s="34"/>
      <c r="AI119" s="32">
        <v>0</v>
      </c>
      <c r="AJ119" s="32">
        <v>0</v>
      </c>
      <c r="AK119" s="34"/>
      <c r="AL119" s="32">
        <v>0</v>
      </c>
      <c r="AM119" s="32">
        <v>0</v>
      </c>
      <c r="AN119" s="34"/>
      <c r="AO119" s="34"/>
      <c r="AP119" s="32">
        <v>0</v>
      </c>
      <c r="AQ119" s="32">
        <v>0</v>
      </c>
      <c r="AR119" s="32">
        <v>0</v>
      </c>
      <c r="AS119" s="34"/>
      <c r="AT119" s="32">
        <v>0</v>
      </c>
      <c r="AU119" s="33">
        <v>12.26</v>
      </c>
      <c r="AV119" s="36">
        <v>0</v>
      </c>
      <c r="AW119" s="33">
        <v>9.84</v>
      </c>
      <c r="AX119" s="33">
        <v>10.55</v>
      </c>
      <c r="AY119" s="33">
        <v>2.85</v>
      </c>
      <c r="AZ119" s="36">
        <v>0</v>
      </c>
      <c r="BA119" s="33">
        <v>93.74</v>
      </c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</row>
    <row r="120" spans="1:81" ht="25" x14ac:dyDescent="0.35">
      <c r="A120" s="37" t="s">
        <v>3135</v>
      </c>
      <c r="B120" s="34">
        <v>13202</v>
      </c>
      <c r="C120" s="37" t="s">
        <v>3134</v>
      </c>
      <c r="D120" s="32">
        <v>8.1</v>
      </c>
      <c r="E120" s="32">
        <v>20.7</v>
      </c>
      <c r="F120" s="32">
        <v>6.7</v>
      </c>
      <c r="G120" s="32">
        <v>66.3</v>
      </c>
      <c r="H120" s="35">
        <v>2058</v>
      </c>
      <c r="I120" s="35">
        <v>2026</v>
      </c>
      <c r="J120" s="35">
        <v>484.214</v>
      </c>
      <c r="K120" s="32">
        <v>3.4</v>
      </c>
      <c r="L120" s="32">
        <v>2.2999999999999998</v>
      </c>
      <c r="M120" s="32">
        <v>1.8</v>
      </c>
      <c r="N120" s="32">
        <v>0.6</v>
      </c>
      <c r="O120" s="31"/>
      <c r="P120" s="32">
        <v>66.3</v>
      </c>
      <c r="Q120" s="31"/>
      <c r="R120" s="36">
        <v>0.04</v>
      </c>
      <c r="S120" s="33">
        <v>0</v>
      </c>
      <c r="T120" s="33">
        <v>46.09</v>
      </c>
      <c r="U120" s="33">
        <v>40.450000000000003</v>
      </c>
      <c r="V120" s="34"/>
      <c r="W120" s="34"/>
      <c r="X120" s="34"/>
      <c r="Y120" s="32">
        <v>12.4</v>
      </c>
      <c r="Z120" s="32">
        <v>0.5</v>
      </c>
      <c r="AA120" s="34"/>
      <c r="AB120" s="32">
        <v>0</v>
      </c>
      <c r="AC120" s="34"/>
      <c r="AD120" s="32">
        <v>0.2</v>
      </c>
      <c r="AE120" s="34"/>
      <c r="AF120" s="32">
        <v>0</v>
      </c>
      <c r="AG120" s="34"/>
      <c r="AH120" s="34"/>
      <c r="AI120" s="32">
        <v>0</v>
      </c>
      <c r="AJ120" s="32">
        <v>0</v>
      </c>
      <c r="AK120" s="34"/>
      <c r="AL120" s="32">
        <v>0</v>
      </c>
      <c r="AM120" s="32">
        <v>0</v>
      </c>
      <c r="AN120" s="34"/>
      <c r="AO120" s="34"/>
      <c r="AP120" s="32">
        <v>0</v>
      </c>
      <c r="AQ120" s="32">
        <v>0</v>
      </c>
      <c r="AR120" s="32">
        <v>0</v>
      </c>
      <c r="AS120" s="34"/>
      <c r="AT120" s="32">
        <v>0</v>
      </c>
      <c r="AU120" s="33">
        <v>13.17</v>
      </c>
      <c r="AV120" s="36">
        <v>0</v>
      </c>
      <c r="AW120" s="33">
        <v>9.08</v>
      </c>
      <c r="AX120" s="33">
        <v>7.97</v>
      </c>
      <c r="AY120" s="33">
        <v>2.59</v>
      </c>
      <c r="AZ120" s="36">
        <v>0</v>
      </c>
      <c r="BA120" s="33">
        <v>157.6</v>
      </c>
      <c r="BB120" s="34"/>
      <c r="BC120" s="34"/>
      <c r="BD120" s="34"/>
      <c r="BE120" s="33"/>
      <c r="BF120" s="34"/>
      <c r="BG120" s="33"/>
      <c r="BH120" s="34"/>
      <c r="BI120" s="34"/>
      <c r="BJ120" s="34"/>
      <c r="BK120" s="34"/>
      <c r="BL120" s="33"/>
      <c r="BM120" s="33"/>
      <c r="BN120" s="33"/>
      <c r="BO120" s="34"/>
      <c r="BP120" s="33"/>
      <c r="BQ120" s="33"/>
      <c r="BR120" s="33"/>
      <c r="BS120" s="34"/>
      <c r="BT120" s="34"/>
      <c r="BU120" s="34"/>
      <c r="BV120" s="33"/>
      <c r="BW120" s="34"/>
      <c r="BX120" s="34"/>
      <c r="BY120" s="34"/>
      <c r="BZ120" s="34"/>
      <c r="CA120" s="34"/>
      <c r="CB120" s="33"/>
      <c r="CC120" s="32"/>
    </row>
    <row r="121" spans="1:81" ht="25" x14ac:dyDescent="0.35">
      <c r="A121" s="37" t="s">
        <v>3133</v>
      </c>
      <c r="B121" s="34" t="s">
        <v>3124</v>
      </c>
      <c r="C121" s="37" t="s">
        <v>3132</v>
      </c>
      <c r="D121" s="32">
        <v>12.3</v>
      </c>
      <c r="E121" s="32">
        <v>5.6</v>
      </c>
      <c r="F121" s="32">
        <v>3.6</v>
      </c>
      <c r="G121" s="32">
        <v>66.099999999999994</v>
      </c>
      <c r="H121" s="35">
        <v>1563</v>
      </c>
      <c r="I121" s="35">
        <v>1536</v>
      </c>
      <c r="J121" s="35">
        <v>367.10399999999998</v>
      </c>
      <c r="K121" s="32">
        <v>3.3</v>
      </c>
      <c r="L121" s="32">
        <v>0</v>
      </c>
      <c r="M121" s="32">
        <v>0</v>
      </c>
      <c r="N121" s="32">
        <v>2.9</v>
      </c>
      <c r="O121" s="31"/>
      <c r="P121" s="32">
        <v>66.099999999999994</v>
      </c>
      <c r="Q121" s="31"/>
      <c r="R121" s="36">
        <v>0.05</v>
      </c>
      <c r="S121" s="33">
        <v>0</v>
      </c>
      <c r="T121" s="33">
        <v>74</v>
      </c>
      <c r="U121" s="33">
        <v>19.2</v>
      </c>
      <c r="V121" s="34"/>
      <c r="W121" s="34"/>
      <c r="X121" s="34"/>
      <c r="Y121" s="32">
        <v>2.7</v>
      </c>
      <c r="Z121" s="32">
        <v>0.4</v>
      </c>
      <c r="AA121" s="34"/>
      <c r="AB121" s="32">
        <v>0</v>
      </c>
      <c r="AC121" s="34"/>
      <c r="AD121" s="34"/>
      <c r="AE121" s="34"/>
      <c r="AF121" s="32">
        <v>0</v>
      </c>
      <c r="AG121" s="34"/>
      <c r="AH121" s="34"/>
      <c r="AI121" s="32">
        <v>0</v>
      </c>
      <c r="AJ121" s="32">
        <v>0</v>
      </c>
      <c r="AK121" s="34"/>
      <c r="AL121" s="32">
        <v>0</v>
      </c>
      <c r="AM121" s="32">
        <v>0</v>
      </c>
      <c r="AN121" s="34"/>
      <c r="AO121" s="34"/>
      <c r="AP121" s="32">
        <v>0</v>
      </c>
      <c r="AQ121" s="32">
        <v>0</v>
      </c>
      <c r="AR121" s="32">
        <v>0.1</v>
      </c>
      <c r="AS121" s="34"/>
      <c r="AT121" s="32">
        <v>0</v>
      </c>
      <c r="AU121" s="33">
        <v>3.2</v>
      </c>
      <c r="AV121" s="36">
        <v>0.1</v>
      </c>
      <c r="AW121" s="33">
        <v>3.4</v>
      </c>
      <c r="AX121" s="33">
        <v>0.88</v>
      </c>
      <c r="AY121" s="33">
        <v>0.15</v>
      </c>
      <c r="AZ121" s="36">
        <v>4.5919999999999996</v>
      </c>
      <c r="BA121" s="33">
        <v>110.21</v>
      </c>
      <c r="BB121" s="34"/>
      <c r="BC121" s="34"/>
      <c r="BD121" s="34"/>
      <c r="BE121" s="33"/>
      <c r="BF121" s="34"/>
      <c r="BG121" s="33"/>
      <c r="BH121" s="34"/>
      <c r="BI121" s="34"/>
      <c r="BJ121" s="34"/>
      <c r="BK121" s="34"/>
      <c r="BL121" s="33"/>
      <c r="BM121" s="33"/>
      <c r="BN121" s="33"/>
      <c r="BO121" s="34"/>
      <c r="BP121" s="33"/>
      <c r="BQ121" s="33"/>
      <c r="BR121" s="33"/>
      <c r="BS121" s="34"/>
      <c r="BT121" s="34"/>
      <c r="BU121" s="34"/>
      <c r="BV121" s="33"/>
      <c r="BW121" s="34"/>
      <c r="BX121" s="34"/>
      <c r="BY121" s="34"/>
      <c r="BZ121" s="34"/>
      <c r="CA121" s="34"/>
      <c r="CB121" s="33"/>
      <c r="CC121" s="32"/>
    </row>
    <row r="122" spans="1:81" ht="25" x14ac:dyDescent="0.35">
      <c r="A122" s="37" t="s">
        <v>3131</v>
      </c>
      <c r="B122" s="34" t="s">
        <v>3124</v>
      </c>
      <c r="C122" s="37" t="s">
        <v>3130</v>
      </c>
      <c r="D122" s="32">
        <v>9.1999999999999993</v>
      </c>
      <c r="E122" s="32">
        <v>14.2</v>
      </c>
      <c r="F122" s="32">
        <v>1.2</v>
      </c>
      <c r="G122" s="32">
        <v>63.1</v>
      </c>
      <c r="H122" s="35">
        <v>1785</v>
      </c>
      <c r="I122" s="35">
        <v>1756</v>
      </c>
      <c r="J122" s="35">
        <v>419.68399999999997</v>
      </c>
      <c r="K122" s="32">
        <v>3.6</v>
      </c>
      <c r="L122" s="32">
        <v>0.2</v>
      </c>
      <c r="M122" s="32">
        <v>0</v>
      </c>
      <c r="N122" s="32">
        <v>0</v>
      </c>
      <c r="O122" s="31"/>
      <c r="P122" s="32">
        <v>63.1</v>
      </c>
      <c r="Q122" s="31"/>
      <c r="R122" s="36">
        <v>0.05</v>
      </c>
      <c r="S122" s="33">
        <v>0</v>
      </c>
      <c r="T122" s="33">
        <v>28.05</v>
      </c>
      <c r="U122" s="33">
        <v>50</v>
      </c>
      <c r="V122" s="34"/>
      <c r="W122" s="34"/>
      <c r="X122" s="34"/>
      <c r="Y122" s="32">
        <v>17.3</v>
      </c>
      <c r="Z122" s="32">
        <v>1.6</v>
      </c>
      <c r="AA122" s="34"/>
      <c r="AB122" s="32">
        <v>0</v>
      </c>
      <c r="AC122" s="34"/>
      <c r="AD122" s="34"/>
      <c r="AE122" s="34"/>
      <c r="AF122" s="32">
        <v>0</v>
      </c>
      <c r="AG122" s="34"/>
      <c r="AH122" s="34"/>
      <c r="AI122" s="32">
        <v>0</v>
      </c>
      <c r="AJ122" s="32">
        <v>0</v>
      </c>
      <c r="AK122" s="34"/>
      <c r="AL122" s="32">
        <v>0</v>
      </c>
      <c r="AM122" s="32">
        <v>0</v>
      </c>
      <c r="AN122" s="34"/>
      <c r="AO122" s="34"/>
      <c r="AP122" s="32">
        <v>0</v>
      </c>
      <c r="AQ122" s="32">
        <v>0</v>
      </c>
      <c r="AR122" s="32">
        <v>0</v>
      </c>
      <c r="AS122" s="34"/>
      <c r="AT122" s="32">
        <v>0</v>
      </c>
      <c r="AU122" s="33">
        <v>18.95</v>
      </c>
      <c r="AV122" s="36">
        <v>0</v>
      </c>
      <c r="AW122" s="33">
        <v>3.8</v>
      </c>
      <c r="AX122" s="33">
        <v>6.77</v>
      </c>
      <c r="AY122" s="33">
        <v>2.56</v>
      </c>
      <c r="AZ122" s="36">
        <v>0</v>
      </c>
      <c r="BA122" s="33">
        <v>74.459999999999994</v>
      </c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</row>
    <row r="123" spans="1:81" ht="25" x14ac:dyDescent="0.35">
      <c r="A123" s="37" t="s">
        <v>3129</v>
      </c>
      <c r="B123" s="34" t="s">
        <v>3124</v>
      </c>
      <c r="C123" s="37" t="s">
        <v>3128</v>
      </c>
      <c r="D123" s="32">
        <v>10.4</v>
      </c>
      <c r="E123" s="32">
        <v>7.2</v>
      </c>
      <c r="F123" s="32">
        <v>2</v>
      </c>
      <c r="G123" s="32">
        <v>69.400000000000006</v>
      </c>
      <c r="H123" s="35">
        <v>1650</v>
      </c>
      <c r="I123" s="35">
        <v>1621</v>
      </c>
      <c r="J123" s="35">
        <v>387.41899999999998</v>
      </c>
      <c r="K123" s="32">
        <v>3.7</v>
      </c>
      <c r="L123" s="32">
        <v>0</v>
      </c>
      <c r="M123" s="32">
        <v>0</v>
      </c>
      <c r="N123" s="32">
        <v>0.5</v>
      </c>
      <c r="O123" s="31"/>
      <c r="P123" s="32">
        <v>69.400000000000006</v>
      </c>
      <c r="Q123" s="31"/>
      <c r="R123" s="36">
        <v>0.03</v>
      </c>
      <c r="S123" s="33">
        <v>0</v>
      </c>
      <c r="T123" s="33">
        <v>45.6</v>
      </c>
      <c r="U123" s="33">
        <v>34.4</v>
      </c>
      <c r="V123" s="34"/>
      <c r="W123" s="34"/>
      <c r="X123" s="34"/>
      <c r="Y123" s="32">
        <v>17.600000000000001</v>
      </c>
      <c r="Z123" s="32">
        <v>0.6</v>
      </c>
      <c r="AA123" s="34"/>
      <c r="AB123" s="32">
        <v>0</v>
      </c>
      <c r="AC123" s="34"/>
      <c r="AD123" s="34"/>
      <c r="AE123" s="34"/>
      <c r="AF123" s="32">
        <v>0</v>
      </c>
      <c r="AG123" s="34"/>
      <c r="AH123" s="34"/>
      <c r="AI123" s="32">
        <v>0</v>
      </c>
      <c r="AJ123" s="32">
        <v>0</v>
      </c>
      <c r="AK123" s="34"/>
      <c r="AL123" s="32">
        <v>0</v>
      </c>
      <c r="AM123" s="32">
        <v>0</v>
      </c>
      <c r="AN123" s="34"/>
      <c r="AO123" s="34"/>
      <c r="AP123" s="32">
        <v>0</v>
      </c>
      <c r="AQ123" s="32">
        <v>0</v>
      </c>
      <c r="AR123" s="32">
        <v>0</v>
      </c>
      <c r="AS123" s="34"/>
      <c r="AT123" s="32">
        <v>0</v>
      </c>
      <c r="AU123" s="33">
        <v>18.2</v>
      </c>
      <c r="AV123" s="36">
        <v>0</v>
      </c>
      <c r="AW123" s="33">
        <v>3.12</v>
      </c>
      <c r="AX123" s="33">
        <v>2.35</v>
      </c>
      <c r="AY123" s="33">
        <v>1.24</v>
      </c>
      <c r="AZ123" s="36">
        <v>0</v>
      </c>
      <c r="BA123" s="33">
        <v>41.04</v>
      </c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</row>
    <row r="124" spans="1:81" ht="25" x14ac:dyDescent="0.35">
      <c r="A124" s="37" t="s">
        <v>3127</v>
      </c>
      <c r="B124" s="34">
        <v>13202</v>
      </c>
      <c r="C124" s="37" t="s">
        <v>3126</v>
      </c>
      <c r="D124" s="32">
        <v>11.5</v>
      </c>
      <c r="E124" s="32">
        <v>20.7</v>
      </c>
      <c r="F124" s="32">
        <v>3.6</v>
      </c>
      <c r="G124" s="32">
        <v>63.6</v>
      </c>
      <c r="H124" s="35">
        <v>2067</v>
      </c>
      <c r="I124" s="35">
        <v>2038</v>
      </c>
      <c r="J124" s="35">
        <v>487.08199999999999</v>
      </c>
      <c r="K124" s="32">
        <v>3</v>
      </c>
      <c r="L124" s="32">
        <v>0.2</v>
      </c>
      <c r="M124" s="32">
        <v>0.2</v>
      </c>
      <c r="N124" s="32">
        <v>1.5</v>
      </c>
      <c r="O124" s="31"/>
      <c r="P124" s="32">
        <v>63.6</v>
      </c>
      <c r="Q124" s="31"/>
      <c r="R124" s="36">
        <v>0.08</v>
      </c>
      <c r="S124" s="33">
        <v>0</v>
      </c>
      <c r="T124" s="33">
        <v>49.2</v>
      </c>
      <c r="U124" s="33">
        <v>36.6</v>
      </c>
      <c r="V124" s="34"/>
      <c r="W124" s="34"/>
      <c r="X124" s="34"/>
      <c r="Y124" s="32">
        <v>12.5</v>
      </c>
      <c r="Z124" s="32">
        <v>0.4</v>
      </c>
      <c r="AA124" s="34"/>
      <c r="AB124" s="32">
        <v>0</v>
      </c>
      <c r="AC124" s="34"/>
      <c r="AD124" s="32">
        <v>0</v>
      </c>
      <c r="AE124" s="34"/>
      <c r="AF124" s="32">
        <v>0</v>
      </c>
      <c r="AG124" s="34"/>
      <c r="AH124" s="34"/>
      <c r="AI124" s="32">
        <v>0</v>
      </c>
      <c r="AJ124" s="32">
        <v>0</v>
      </c>
      <c r="AK124" s="34"/>
      <c r="AL124" s="32">
        <v>0</v>
      </c>
      <c r="AM124" s="32">
        <v>0</v>
      </c>
      <c r="AN124" s="34"/>
      <c r="AO124" s="34"/>
      <c r="AP124" s="34"/>
      <c r="AQ124" s="32">
        <v>0</v>
      </c>
      <c r="AR124" s="32">
        <v>0</v>
      </c>
      <c r="AS124" s="34"/>
      <c r="AT124" s="32">
        <v>0</v>
      </c>
      <c r="AU124" s="33">
        <v>12.9</v>
      </c>
      <c r="AV124" s="36">
        <v>0</v>
      </c>
      <c r="AW124" s="33">
        <v>9.68</v>
      </c>
      <c r="AX124" s="33">
        <v>7.2</v>
      </c>
      <c r="AY124" s="33">
        <v>2.54</v>
      </c>
      <c r="AZ124" s="36">
        <v>0</v>
      </c>
      <c r="BA124" s="33">
        <v>275.31</v>
      </c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</row>
    <row r="125" spans="1:81" ht="25" x14ac:dyDescent="0.35">
      <c r="A125" s="37" t="s">
        <v>3125</v>
      </c>
      <c r="B125" s="34" t="s">
        <v>3124</v>
      </c>
      <c r="C125" s="37" t="s">
        <v>3123</v>
      </c>
      <c r="D125" s="32">
        <v>10.6</v>
      </c>
      <c r="E125" s="32">
        <v>8.1</v>
      </c>
      <c r="F125" s="32">
        <v>2</v>
      </c>
      <c r="G125" s="32">
        <v>59.1</v>
      </c>
      <c r="H125" s="35">
        <v>1567</v>
      </c>
      <c r="I125" s="35">
        <v>1482</v>
      </c>
      <c r="J125" s="35">
        <v>354.19799999999998</v>
      </c>
      <c r="K125" s="32">
        <v>9.9</v>
      </c>
      <c r="L125" s="32">
        <v>0.5</v>
      </c>
      <c r="M125" s="32">
        <v>0.2</v>
      </c>
      <c r="N125" s="32">
        <v>1.3</v>
      </c>
      <c r="O125" s="31"/>
      <c r="P125" s="32">
        <v>59.1</v>
      </c>
      <c r="Q125" s="31"/>
      <c r="R125" s="36">
        <v>0.04</v>
      </c>
      <c r="S125" s="33">
        <v>0</v>
      </c>
      <c r="T125" s="33">
        <v>12</v>
      </c>
      <c r="U125" s="33">
        <v>56</v>
      </c>
      <c r="V125" s="34"/>
      <c r="W125" s="34"/>
      <c r="X125" s="34"/>
      <c r="Y125" s="32">
        <v>26</v>
      </c>
      <c r="Z125" s="32">
        <v>3</v>
      </c>
      <c r="AA125" s="34"/>
      <c r="AB125" s="32">
        <v>0</v>
      </c>
      <c r="AC125" s="34"/>
      <c r="AD125" s="34"/>
      <c r="AE125" s="34"/>
      <c r="AF125" s="32">
        <v>0</v>
      </c>
      <c r="AG125" s="34"/>
      <c r="AH125" s="34"/>
      <c r="AI125" s="32">
        <v>0</v>
      </c>
      <c r="AJ125" s="32">
        <v>0</v>
      </c>
      <c r="AK125" s="34"/>
      <c r="AL125" s="32">
        <v>0</v>
      </c>
      <c r="AM125" s="32">
        <v>0</v>
      </c>
      <c r="AN125" s="34"/>
      <c r="AO125" s="34"/>
      <c r="AP125" s="32">
        <v>0</v>
      </c>
      <c r="AQ125" s="32">
        <v>0</v>
      </c>
      <c r="AR125" s="32">
        <v>0</v>
      </c>
      <c r="AS125" s="34"/>
      <c r="AT125" s="32">
        <v>0</v>
      </c>
      <c r="AU125" s="33">
        <v>29</v>
      </c>
      <c r="AV125" s="36">
        <v>0</v>
      </c>
      <c r="AW125" s="33">
        <v>0.7</v>
      </c>
      <c r="AX125" s="33">
        <v>3.25</v>
      </c>
      <c r="AY125" s="33">
        <v>1.68</v>
      </c>
      <c r="AZ125" s="36">
        <v>0</v>
      </c>
      <c r="BA125" s="33">
        <v>54.01</v>
      </c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</row>
    <row r="126" spans="1:81" ht="25" x14ac:dyDescent="0.35">
      <c r="A126" s="37" t="s">
        <v>3122</v>
      </c>
      <c r="B126" s="34">
        <v>13201</v>
      </c>
      <c r="C126" s="37" t="s">
        <v>3121</v>
      </c>
      <c r="D126" s="32">
        <v>14</v>
      </c>
      <c r="E126" s="32">
        <v>3.8</v>
      </c>
      <c r="F126" s="32">
        <v>1.5</v>
      </c>
      <c r="G126" s="32">
        <v>69.099999999999994</v>
      </c>
      <c r="H126" s="35">
        <v>1611</v>
      </c>
      <c r="I126" s="35">
        <v>1550</v>
      </c>
      <c r="J126" s="35">
        <v>370.45</v>
      </c>
      <c r="K126" s="32">
        <v>7.6</v>
      </c>
      <c r="L126" s="32">
        <v>0.1</v>
      </c>
      <c r="M126" s="32">
        <v>0.2</v>
      </c>
      <c r="N126" s="32">
        <v>0.7</v>
      </c>
      <c r="O126" s="31"/>
      <c r="P126" s="32">
        <v>69.099999999999994</v>
      </c>
      <c r="Q126" s="31"/>
      <c r="R126" s="36">
        <v>0.08</v>
      </c>
      <c r="S126" s="33">
        <v>0</v>
      </c>
      <c r="T126" s="33">
        <v>26.65</v>
      </c>
      <c r="U126" s="33">
        <v>25.4</v>
      </c>
      <c r="V126" s="34"/>
      <c r="W126" s="34"/>
      <c r="X126" s="34"/>
      <c r="Y126" s="32">
        <v>45.3</v>
      </c>
      <c r="Z126" s="32">
        <v>3.6</v>
      </c>
      <c r="AA126" s="34"/>
      <c r="AB126" s="34"/>
      <c r="AC126" s="34"/>
      <c r="AD126" s="34"/>
      <c r="AE126" s="34"/>
      <c r="AF126" s="34"/>
      <c r="AG126" s="34"/>
      <c r="AH126" s="34"/>
      <c r="AI126" s="32">
        <v>0</v>
      </c>
      <c r="AJ126" s="34"/>
      <c r="AK126" s="34"/>
      <c r="AL126" s="32">
        <v>0</v>
      </c>
      <c r="AM126" s="32">
        <v>0</v>
      </c>
      <c r="AN126" s="34"/>
      <c r="AO126" s="34"/>
      <c r="AP126" s="34"/>
      <c r="AQ126" s="34"/>
      <c r="AR126" s="32">
        <v>0</v>
      </c>
      <c r="AS126" s="34"/>
      <c r="AT126" s="32">
        <v>0</v>
      </c>
      <c r="AU126" s="33">
        <v>48.85</v>
      </c>
      <c r="AV126" s="36">
        <v>0</v>
      </c>
      <c r="AW126" s="33">
        <v>0.72</v>
      </c>
      <c r="AX126" s="33">
        <v>0.68</v>
      </c>
      <c r="AY126" s="33">
        <v>1.32</v>
      </c>
      <c r="AZ126" s="36">
        <v>0</v>
      </c>
      <c r="BA126" s="33">
        <v>12.15</v>
      </c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</row>
    <row r="127" spans="1:81" x14ac:dyDescent="0.35">
      <c r="A127" s="37" t="s">
        <v>3120</v>
      </c>
      <c r="B127" s="34" t="s">
        <v>3119</v>
      </c>
      <c r="C127" s="37" t="s">
        <v>3118</v>
      </c>
      <c r="D127" s="32">
        <v>9.8000000000000007</v>
      </c>
      <c r="E127" s="32">
        <v>3</v>
      </c>
      <c r="F127" s="32">
        <v>0.4</v>
      </c>
      <c r="G127" s="32">
        <v>71.5</v>
      </c>
      <c r="H127" s="35">
        <v>1547</v>
      </c>
      <c r="I127" s="35">
        <v>1493</v>
      </c>
      <c r="J127" s="35">
        <v>356.827</v>
      </c>
      <c r="K127" s="32">
        <v>5.9</v>
      </c>
      <c r="L127" s="32">
        <v>0</v>
      </c>
      <c r="M127" s="32">
        <v>0</v>
      </c>
      <c r="N127" s="32">
        <v>0.4</v>
      </c>
      <c r="O127" s="31"/>
      <c r="P127" s="32">
        <v>71.5</v>
      </c>
      <c r="Q127" s="31"/>
      <c r="R127" s="36">
        <v>0.03</v>
      </c>
      <c r="S127" s="33">
        <v>0</v>
      </c>
      <c r="T127" s="33">
        <v>14.9</v>
      </c>
      <c r="U127" s="33">
        <v>21.1</v>
      </c>
      <c r="V127" s="34"/>
      <c r="W127" s="34"/>
      <c r="X127" s="34"/>
      <c r="Y127" s="32">
        <v>61.2</v>
      </c>
      <c r="Z127" s="32">
        <v>1.1000000000000001</v>
      </c>
      <c r="AA127" s="34"/>
      <c r="AB127" s="32">
        <v>0</v>
      </c>
      <c r="AC127" s="34"/>
      <c r="AD127" s="34"/>
      <c r="AE127" s="34"/>
      <c r="AF127" s="32">
        <v>0</v>
      </c>
      <c r="AG127" s="34"/>
      <c r="AH127" s="34"/>
      <c r="AI127" s="32">
        <v>0</v>
      </c>
      <c r="AJ127" s="32">
        <v>0</v>
      </c>
      <c r="AK127" s="34"/>
      <c r="AL127" s="32">
        <v>0</v>
      </c>
      <c r="AM127" s="32">
        <v>0</v>
      </c>
      <c r="AN127" s="34"/>
      <c r="AO127" s="34"/>
      <c r="AP127" s="32">
        <v>0</v>
      </c>
      <c r="AQ127" s="32">
        <v>0</v>
      </c>
      <c r="AR127" s="32">
        <v>0</v>
      </c>
      <c r="AS127" s="34"/>
      <c r="AT127" s="32">
        <v>0</v>
      </c>
      <c r="AU127" s="33">
        <v>62.3</v>
      </c>
      <c r="AV127" s="36">
        <v>0</v>
      </c>
      <c r="AW127" s="33">
        <v>0.42</v>
      </c>
      <c r="AX127" s="33">
        <v>0.6</v>
      </c>
      <c r="AY127" s="33">
        <v>1.78</v>
      </c>
      <c r="AZ127" s="36">
        <v>0</v>
      </c>
      <c r="BA127" s="33">
        <v>11.4</v>
      </c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</row>
    <row r="128" spans="1:81" ht="25" x14ac:dyDescent="0.35">
      <c r="A128" s="37" t="s">
        <v>3117</v>
      </c>
      <c r="B128" s="34" t="s">
        <v>3116</v>
      </c>
      <c r="C128" s="37" t="s">
        <v>3115</v>
      </c>
      <c r="D128" s="32">
        <v>8.8000000000000007</v>
      </c>
      <c r="E128" s="32">
        <v>1.3</v>
      </c>
      <c r="F128" s="32">
        <v>2.8</v>
      </c>
      <c r="G128" s="32">
        <v>60.6</v>
      </c>
      <c r="H128" s="35">
        <v>1356</v>
      </c>
      <c r="I128" s="35">
        <v>1224</v>
      </c>
      <c r="J128" s="35">
        <v>292.536</v>
      </c>
      <c r="K128" s="32">
        <v>16.5</v>
      </c>
      <c r="L128" s="32">
        <v>0</v>
      </c>
      <c r="M128" s="32">
        <v>0</v>
      </c>
      <c r="N128" s="32">
        <v>1.2</v>
      </c>
      <c r="O128" s="31"/>
      <c r="P128" s="32">
        <v>60.6</v>
      </c>
      <c r="Q128" s="31"/>
      <c r="R128" s="36">
        <v>0.04</v>
      </c>
      <c r="S128" s="33">
        <v>0</v>
      </c>
      <c r="T128" s="33">
        <v>18.399999999999999</v>
      </c>
      <c r="U128" s="33">
        <v>14.1</v>
      </c>
      <c r="V128" s="34"/>
      <c r="W128" s="34"/>
      <c r="X128" s="34"/>
      <c r="Y128" s="32">
        <v>57.5</v>
      </c>
      <c r="Z128" s="32">
        <v>7.1</v>
      </c>
      <c r="AA128" s="34"/>
      <c r="AB128" s="32">
        <v>0</v>
      </c>
      <c r="AC128" s="34"/>
      <c r="AD128" s="34"/>
      <c r="AE128" s="34"/>
      <c r="AF128" s="32">
        <v>0.2</v>
      </c>
      <c r="AG128" s="34"/>
      <c r="AH128" s="34"/>
      <c r="AI128" s="32">
        <v>0</v>
      </c>
      <c r="AJ128" s="32">
        <v>0</v>
      </c>
      <c r="AK128" s="34"/>
      <c r="AL128" s="32">
        <v>0</v>
      </c>
      <c r="AM128" s="32">
        <v>0</v>
      </c>
      <c r="AN128" s="34"/>
      <c r="AO128" s="34"/>
      <c r="AP128" s="32">
        <v>0.1</v>
      </c>
      <c r="AQ128" s="32">
        <v>0</v>
      </c>
      <c r="AR128" s="32">
        <v>0.5</v>
      </c>
      <c r="AS128" s="34"/>
      <c r="AT128" s="32">
        <v>0</v>
      </c>
      <c r="AU128" s="33">
        <v>65.400000000000006</v>
      </c>
      <c r="AV128" s="36">
        <v>0.5</v>
      </c>
      <c r="AW128" s="33">
        <v>0.17</v>
      </c>
      <c r="AX128" s="33">
        <v>0.13</v>
      </c>
      <c r="AY128" s="33">
        <v>0.61</v>
      </c>
      <c r="AZ128" s="36">
        <v>4.68</v>
      </c>
      <c r="BA128" s="33">
        <v>2.81</v>
      </c>
      <c r="BB128" s="34"/>
      <c r="BC128" s="33"/>
      <c r="BD128" s="34"/>
      <c r="BE128" s="33"/>
      <c r="BF128" s="34"/>
      <c r="BG128" s="34"/>
      <c r="BH128" s="34"/>
      <c r="BI128" s="34"/>
      <c r="BJ128" s="33"/>
      <c r="BK128" s="34"/>
      <c r="BL128" s="34"/>
      <c r="BM128" s="34"/>
      <c r="BN128" s="34"/>
      <c r="BO128" s="34"/>
      <c r="BP128" s="33"/>
      <c r="BQ128" s="34"/>
      <c r="BR128" s="34"/>
      <c r="BS128" s="33"/>
      <c r="BT128" s="34"/>
      <c r="BU128" s="34"/>
      <c r="BV128" s="33"/>
      <c r="BW128" s="34"/>
      <c r="BX128" s="34"/>
      <c r="BY128" s="38"/>
      <c r="BZ128" s="34"/>
      <c r="CA128" s="34"/>
      <c r="CB128" s="33"/>
      <c r="CC128" s="32"/>
    </row>
    <row r="129" spans="1:81" ht="25" x14ac:dyDescent="0.35">
      <c r="A129" s="37" t="s">
        <v>3114</v>
      </c>
      <c r="B129" s="34" t="s">
        <v>3113</v>
      </c>
      <c r="C129" s="37" t="s">
        <v>3112</v>
      </c>
      <c r="D129" s="32">
        <v>8.8000000000000007</v>
      </c>
      <c r="E129" s="32">
        <v>3.5</v>
      </c>
      <c r="F129" s="32">
        <v>0.8</v>
      </c>
      <c r="G129" s="32">
        <v>76.3</v>
      </c>
      <c r="H129" s="35">
        <v>1603</v>
      </c>
      <c r="I129" s="35">
        <v>1575</v>
      </c>
      <c r="J129" s="35">
        <v>376.42500000000001</v>
      </c>
      <c r="K129" s="32">
        <v>3.5</v>
      </c>
      <c r="L129" s="32">
        <v>0</v>
      </c>
      <c r="M129" s="32">
        <v>0</v>
      </c>
      <c r="N129" s="32">
        <v>0.8</v>
      </c>
      <c r="O129" s="31"/>
      <c r="P129" s="32">
        <v>76.3</v>
      </c>
      <c r="Q129" s="31"/>
      <c r="R129" s="36">
        <v>0</v>
      </c>
      <c r="S129" s="33">
        <v>0</v>
      </c>
      <c r="T129" s="33">
        <v>20.100000000000001</v>
      </c>
      <c r="U129" s="33">
        <v>35.6</v>
      </c>
      <c r="V129" s="34"/>
      <c r="W129" s="34"/>
      <c r="X129" s="34"/>
      <c r="Y129" s="32">
        <v>41.3</v>
      </c>
      <c r="Z129" s="32">
        <v>1.4</v>
      </c>
      <c r="AA129" s="34"/>
      <c r="AB129" s="32">
        <v>0</v>
      </c>
      <c r="AC129" s="34"/>
      <c r="AD129" s="34"/>
      <c r="AE129" s="34"/>
      <c r="AF129" s="32">
        <v>0</v>
      </c>
      <c r="AG129" s="34"/>
      <c r="AH129" s="34"/>
      <c r="AI129" s="32">
        <v>0</v>
      </c>
      <c r="AJ129" s="32">
        <v>0</v>
      </c>
      <c r="AK129" s="34"/>
      <c r="AL129" s="32">
        <v>0</v>
      </c>
      <c r="AM129" s="32">
        <v>0</v>
      </c>
      <c r="AN129" s="34"/>
      <c r="AO129" s="34"/>
      <c r="AP129" s="32">
        <v>0</v>
      </c>
      <c r="AQ129" s="32">
        <v>0</v>
      </c>
      <c r="AR129" s="32">
        <v>0.1</v>
      </c>
      <c r="AS129" s="34"/>
      <c r="AT129" s="32">
        <v>0</v>
      </c>
      <c r="AU129" s="33">
        <v>42.8</v>
      </c>
      <c r="AV129" s="36">
        <v>0.1</v>
      </c>
      <c r="AW129" s="33">
        <v>0.6</v>
      </c>
      <c r="AX129" s="33">
        <v>1.06</v>
      </c>
      <c r="AY129" s="33">
        <v>1.27</v>
      </c>
      <c r="AZ129" s="36">
        <v>2.9750000000000001</v>
      </c>
      <c r="BA129" s="33">
        <v>5.95</v>
      </c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3"/>
      <c r="BT129" s="34"/>
      <c r="BU129" s="34"/>
      <c r="BV129" s="33"/>
      <c r="BW129" s="34"/>
      <c r="BX129" s="34"/>
      <c r="BY129" s="38"/>
      <c r="BZ129" s="34"/>
      <c r="CA129" s="34"/>
      <c r="CB129" s="33"/>
      <c r="CC129" s="32"/>
    </row>
    <row r="130" spans="1:81" x14ac:dyDescent="0.35">
      <c r="A130" s="37" t="s">
        <v>3111</v>
      </c>
      <c r="B130" s="34" t="s">
        <v>3110</v>
      </c>
      <c r="C130" s="37" t="s">
        <v>3109</v>
      </c>
      <c r="D130" s="32">
        <v>20.100000000000001</v>
      </c>
      <c r="E130" s="32">
        <v>49.6</v>
      </c>
      <c r="F130" s="32">
        <v>1.4</v>
      </c>
      <c r="G130" s="32">
        <v>6</v>
      </c>
      <c r="H130" s="35">
        <v>2395</v>
      </c>
      <c r="I130" s="35">
        <v>2278</v>
      </c>
      <c r="J130" s="35">
        <v>544.44200000000001</v>
      </c>
      <c r="K130" s="32">
        <v>14.6</v>
      </c>
      <c r="L130" s="32">
        <v>0</v>
      </c>
      <c r="M130" s="32">
        <v>0</v>
      </c>
      <c r="N130" s="32">
        <v>1.4</v>
      </c>
      <c r="O130" s="31"/>
      <c r="P130" s="32">
        <v>6</v>
      </c>
      <c r="Q130" s="31"/>
      <c r="R130" s="36">
        <v>7.0000000000000007E-2</v>
      </c>
      <c r="S130" s="33">
        <v>0</v>
      </c>
      <c r="T130" s="33">
        <v>12.2</v>
      </c>
      <c r="U130" s="33">
        <v>36.200000000000003</v>
      </c>
      <c r="V130" s="34"/>
      <c r="W130" s="34"/>
      <c r="X130" s="34"/>
      <c r="Y130" s="32">
        <v>46.3</v>
      </c>
      <c r="Z130" s="32">
        <v>4.7</v>
      </c>
      <c r="AA130" s="34"/>
      <c r="AB130" s="32">
        <v>0</v>
      </c>
      <c r="AC130" s="34"/>
      <c r="AD130" s="32">
        <v>0</v>
      </c>
      <c r="AE130" s="34"/>
      <c r="AF130" s="32">
        <v>0</v>
      </c>
      <c r="AG130" s="34"/>
      <c r="AH130" s="34"/>
      <c r="AI130" s="32">
        <v>0</v>
      </c>
      <c r="AJ130" s="32">
        <v>0</v>
      </c>
      <c r="AK130" s="34"/>
      <c r="AL130" s="32">
        <v>0</v>
      </c>
      <c r="AM130" s="32">
        <v>0</v>
      </c>
      <c r="AN130" s="34"/>
      <c r="AO130" s="34"/>
      <c r="AP130" s="32">
        <v>0</v>
      </c>
      <c r="AQ130" s="32">
        <v>0</v>
      </c>
      <c r="AR130" s="32">
        <v>0</v>
      </c>
      <c r="AS130" s="34"/>
      <c r="AT130" s="32">
        <v>0</v>
      </c>
      <c r="AU130" s="33">
        <v>51</v>
      </c>
      <c r="AV130" s="36">
        <v>0</v>
      </c>
      <c r="AW130" s="33">
        <v>5.78</v>
      </c>
      <c r="AX130" s="33">
        <v>17.16</v>
      </c>
      <c r="AY130" s="33">
        <v>24.18</v>
      </c>
      <c r="AZ130" s="36">
        <v>0</v>
      </c>
      <c r="BA130" s="33">
        <v>47.42</v>
      </c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</row>
    <row r="131" spans="1:81" x14ac:dyDescent="0.35">
      <c r="A131" s="37" t="s">
        <v>3108</v>
      </c>
      <c r="B131" s="34" t="s">
        <v>3100</v>
      </c>
      <c r="C131" s="37" t="s">
        <v>3107</v>
      </c>
      <c r="D131" s="32">
        <v>6.4</v>
      </c>
      <c r="E131" s="32">
        <v>14.3</v>
      </c>
      <c r="F131" s="32">
        <v>24.7</v>
      </c>
      <c r="G131" s="32">
        <v>69.400000000000006</v>
      </c>
      <c r="H131" s="35">
        <v>1812</v>
      </c>
      <c r="I131" s="35">
        <v>1792</v>
      </c>
      <c r="J131" s="35">
        <v>428.28800000000001</v>
      </c>
      <c r="K131" s="32">
        <v>2.1</v>
      </c>
      <c r="L131" s="32">
        <v>1.4</v>
      </c>
      <c r="M131" s="32">
        <v>1.1000000000000001</v>
      </c>
      <c r="N131" s="32">
        <v>22</v>
      </c>
      <c r="O131" s="31"/>
      <c r="P131" s="32">
        <v>69.400000000000006</v>
      </c>
      <c r="Q131" s="31"/>
      <c r="R131" s="36">
        <v>1.7000000000000001E-2</v>
      </c>
      <c r="S131" s="33">
        <v>0</v>
      </c>
      <c r="T131" s="33">
        <v>50.45</v>
      </c>
      <c r="U131" s="33">
        <v>36.76</v>
      </c>
      <c r="V131" s="34"/>
      <c r="W131" s="34"/>
      <c r="X131" s="34"/>
      <c r="Y131" s="32">
        <v>10.9</v>
      </c>
      <c r="Z131" s="32">
        <v>0.7</v>
      </c>
      <c r="AA131" s="34"/>
      <c r="AB131" s="32">
        <v>0</v>
      </c>
      <c r="AC131" s="34"/>
      <c r="AD131" s="34"/>
      <c r="AE131" s="34"/>
      <c r="AF131" s="32">
        <v>0</v>
      </c>
      <c r="AG131" s="34"/>
      <c r="AH131" s="34"/>
      <c r="AI131" s="32">
        <v>0</v>
      </c>
      <c r="AJ131" s="32">
        <v>0</v>
      </c>
      <c r="AK131" s="34"/>
      <c r="AL131" s="32">
        <v>0</v>
      </c>
      <c r="AM131" s="32">
        <v>0</v>
      </c>
      <c r="AN131" s="34"/>
      <c r="AO131" s="34"/>
      <c r="AP131" s="32">
        <v>0</v>
      </c>
      <c r="AQ131" s="32">
        <v>0</v>
      </c>
      <c r="AR131" s="32">
        <v>0</v>
      </c>
      <c r="AS131" s="34"/>
      <c r="AT131" s="32">
        <v>0</v>
      </c>
      <c r="AU131" s="33">
        <v>11.62</v>
      </c>
      <c r="AV131" s="36">
        <v>0</v>
      </c>
      <c r="AW131" s="33">
        <v>6.84</v>
      </c>
      <c r="AX131" s="33">
        <v>4.9800000000000004</v>
      </c>
      <c r="AY131" s="33">
        <v>1.58</v>
      </c>
      <c r="AZ131" s="36">
        <v>0</v>
      </c>
      <c r="BA131" s="33">
        <v>235.94</v>
      </c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</row>
    <row r="132" spans="1:81" ht="25" x14ac:dyDescent="0.35">
      <c r="A132" s="37" t="s">
        <v>3106</v>
      </c>
      <c r="B132" s="34">
        <v>13101</v>
      </c>
      <c r="C132" s="37" t="s">
        <v>3105</v>
      </c>
      <c r="D132" s="32">
        <v>4.5999999999999996</v>
      </c>
      <c r="E132" s="32">
        <v>22.4</v>
      </c>
      <c r="F132" s="32">
        <v>41.2</v>
      </c>
      <c r="G132" s="32">
        <v>63.3</v>
      </c>
      <c r="H132" s="35">
        <v>1970</v>
      </c>
      <c r="I132" s="35">
        <v>1944</v>
      </c>
      <c r="J132" s="35">
        <v>464.61599999999999</v>
      </c>
      <c r="K132" s="32">
        <v>3.1</v>
      </c>
      <c r="L132" s="34"/>
      <c r="M132" s="34"/>
      <c r="N132" s="34"/>
      <c r="O132" s="31"/>
      <c r="P132" s="32">
        <v>63.3</v>
      </c>
      <c r="Q132" s="31"/>
      <c r="R132" s="36">
        <v>0.01</v>
      </c>
      <c r="S132" s="33">
        <v>0.2</v>
      </c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3">
        <v>15.74</v>
      </c>
      <c r="AX132" s="33">
        <v>3.97</v>
      </c>
      <c r="AY132" s="33">
        <v>0.91</v>
      </c>
      <c r="AZ132" s="36">
        <v>0.36699999999999999</v>
      </c>
      <c r="BA132" s="33">
        <v>371.81</v>
      </c>
      <c r="BB132" s="34"/>
      <c r="BC132" s="34"/>
      <c r="BD132" s="34"/>
      <c r="BE132" s="33"/>
      <c r="BF132" s="34"/>
      <c r="BG132" s="33"/>
      <c r="BH132" s="34"/>
      <c r="BI132" s="34"/>
      <c r="BJ132" s="34"/>
      <c r="BK132" s="34"/>
      <c r="BL132" s="33"/>
      <c r="BM132" s="33"/>
      <c r="BN132" s="33"/>
      <c r="BO132" s="34"/>
      <c r="BP132" s="33"/>
      <c r="BQ132" s="33"/>
      <c r="BR132" s="33"/>
      <c r="BS132" s="34"/>
      <c r="BT132" s="34"/>
      <c r="BU132" s="34"/>
      <c r="BV132" s="33"/>
      <c r="BW132" s="34"/>
      <c r="BX132" s="34"/>
      <c r="BY132" s="34"/>
      <c r="BZ132" s="34"/>
      <c r="CA132" s="34"/>
      <c r="CB132" s="33"/>
      <c r="CC132" s="32"/>
    </row>
    <row r="133" spans="1:81" ht="25" x14ac:dyDescent="0.35">
      <c r="A133" s="37" t="s">
        <v>3104</v>
      </c>
      <c r="B133" s="34" t="s">
        <v>3103</v>
      </c>
      <c r="C133" s="37" t="s">
        <v>3102</v>
      </c>
      <c r="D133" s="32">
        <v>7.5</v>
      </c>
      <c r="E133" s="32">
        <v>15.6</v>
      </c>
      <c r="F133" s="32">
        <v>20.100000000000001</v>
      </c>
      <c r="G133" s="32">
        <v>57.3</v>
      </c>
      <c r="H133" s="35">
        <v>1701</v>
      </c>
      <c r="I133" s="35">
        <v>1659</v>
      </c>
      <c r="J133" s="35">
        <v>396.50099999999998</v>
      </c>
      <c r="K133" s="32">
        <v>5.3</v>
      </c>
      <c r="L133" s="32">
        <v>2.6</v>
      </c>
      <c r="M133" s="32">
        <v>2.5</v>
      </c>
      <c r="N133" s="32">
        <v>15</v>
      </c>
      <c r="O133" s="31"/>
      <c r="P133" s="32">
        <v>57.3</v>
      </c>
      <c r="Q133" s="31"/>
      <c r="R133" s="36">
        <v>0.02</v>
      </c>
      <c r="S133" s="33">
        <v>0</v>
      </c>
      <c r="T133" s="33">
        <v>9.4</v>
      </c>
      <c r="U133" s="33">
        <v>65.5</v>
      </c>
      <c r="V133" s="34"/>
      <c r="W133" s="34"/>
      <c r="X133" s="34"/>
      <c r="Y133" s="32">
        <v>19</v>
      </c>
      <c r="Z133" s="32">
        <v>2.7</v>
      </c>
      <c r="AA133" s="34"/>
      <c r="AB133" s="32">
        <v>0</v>
      </c>
      <c r="AC133" s="34"/>
      <c r="AD133" s="32">
        <v>0</v>
      </c>
      <c r="AE133" s="34"/>
      <c r="AF133" s="32">
        <v>0</v>
      </c>
      <c r="AG133" s="34"/>
      <c r="AH133" s="34"/>
      <c r="AI133" s="32">
        <v>0</v>
      </c>
      <c r="AJ133" s="32">
        <v>0</v>
      </c>
      <c r="AK133" s="34"/>
      <c r="AL133" s="32">
        <v>0</v>
      </c>
      <c r="AM133" s="32">
        <v>0</v>
      </c>
      <c r="AN133" s="34"/>
      <c r="AO133" s="34"/>
      <c r="AP133" s="32">
        <v>0</v>
      </c>
      <c r="AQ133" s="32">
        <v>0</v>
      </c>
      <c r="AR133" s="32">
        <v>0</v>
      </c>
      <c r="AS133" s="34"/>
      <c r="AT133" s="32">
        <v>0</v>
      </c>
      <c r="AU133" s="33">
        <v>21.7</v>
      </c>
      <c r="AV133" s="36">
        <v>0</v>
      </c>
      <c r="AW133" s="33">
        <v>1.39</v>
      </c>
      <c r="AX133" s="33">
        <v>9.7100000000000009</v>
      </c>
      <c r="AY133" s="33">
        <v>3.22</v>
      </c>
      <c r="AZ133" s="36">
        <v>0</v>
      </c>
      <c r="BA133" s="33">
        <v>14.82</v>
      </c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3"/>
      <c r="BW133" s="34"/>
      <c r="BX133" s="34"/>
      <c r="BY133" s="34"/>
      <c r="BZ133" s="34"/>
      <c r="CA133" s="34"/>
      <c r="CB133" s="33"/>
      <c r="CC133" s="32"/>
    </row>
    <row r="134" spans="1:81" ht="25" x14ac:dyDescent="0.35">
      <c r="A134" s="37" t="s">
        <v>3101</v>
      </c>
      <c r="B134" s="34" t="s">
        <v>3100</v>
      </c>
      <c r="C134" s="37" t="s">
        <v>3099</v>
      </c>
      <c r="D134" s="32">
        <v>6.2</v>
      </c>
      <c r="E134" s="32">
        <v>26.3</v>
      </c>
      <c r="F134" s="32">
        <v>20.399999999999999</v>
      </c>
      <c r="G134" s="32">
        <v>60.8</v>
      </c>
      <c r="H134" s="35">
        <v>2110</v>
      </c>
      <c r="I134" s="35">
        <v>2091</v>
      </c>
      <c r="J134" s="35">
        <v>499.74899999999997</v>
      </c>
      <c r="K134" s="32">
        <v>2.2999999999999998</v>
      </c>
      <c r="L134" s="32">
        <v>0</v>
      </c>
      <c r="M134" s="32">
        <v>0</v>
      </c>
      <c r="N134" s="32">
        <v>20</v>
      </c>
      <c r="O134" s="31"/>
      <c r="P134" s="32">
        <v>60.8</v>
      </c>
      <c r="Q134" s="31"/>
      <c r="R134" s="36">
        <v>0.04</v>
      </c>
      <c r="S134" s="33">
        <v>0.1</v>
      </c>
      <c r="T134" s="33">
        <v>64.31</v>
      </c>
      <c r="U134" s="33">
        <v>26.22</v>
      </c>
      <c r="V134" s="34"/>
      <c r="W134" s="34"/>
      <c r="X134" s="34"/>
      <c r="Y134" s="32">
        <v>5.4</v>
      </c>
      <c r="Z134" s="32">
        <v>1.2</v>
      </c>
      <c r="AA134" s="34"/>
      <c r="AB134" s="32">
        <v>0</v>
      </c>
      <c r="AC134" s="34"/>
      <c r="AD134" s="32">
        <v>0.7</v>
      </c>
      <c r="AE134" s="34"/>
      <c r="AF134" s="32">
        <v>0</v>
      </c>
      <c r="AG134" s="34"/>
      <c r="AH134" s="34"/>
      <c r="AI134" s="32">
        <v>0</v>
      </c>
      <c r="AJ134" s="32">
        <v>0</v>
      </c>
      <c r="AK134" s="34"/>
      <c r="AL134" s="32">
        <v>0</v>
      </c>
      <c r="AM134" s="32">
        <v>0</v>
      </c>
      <c r="AN134" s="34"/>
      <c r="AO134" s="34"/>
      <c r="AP134" s="32">
        <v>0</v>
      </c>
      <c r="AQ134" s="32">
        <v>0</v>
      </c>
      <c r="AR134" s="32">
        <v>0.1</v>
      </c>
      <c r="AS134" s="34"/>
      <c r="AT134" s="32">
        <v>0</v>
      </c>
      <c r="AU134" s="33">
        <v>7.51</v>
      </c>
      <c r="AV134" s="36">
        <v>0.112</v>
      </c>
      <c r="AW134" s="33">
        <v>16.059999999999999</v>
      </c>
      <c r="AX134" s="33">
        <v>6.55</v>
      </c>
      <c r="AY134" s="33">
        <v>1.88</v>
      </c>
      <c r="AZ134" s="36">
        <v>28.097000000000001</v>
      </c>
      <c r="BA134" s="33">
        <v>751.76</v>
      </c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2"/>
      <c r="BU134" s="34"/>
      <c r="BV134" s="33"/>
      <c r="BW134" s="34"/>
      <c r="BX134" s="34"/>
      <c r="BY134" s="34"/>
      <c r="BZ134" s="34"/>
      <c r="CA134" s="34"/>
      <c r="CB134" s="33"/>
      <c r="CC134" s="32"/>
    </row>
    <row r="135" spans="1:81" x14ac:dyDescent="0.35">
      <c r="A135" s="37" t="s">
        <v>3098</v>
      </c>
      <c r="B135" s="34" t="s">
        <v>3097</v>
      </c>
      <c r="C135" s="37" t="s">
        <v>3096</v>
      </c>
      <c r="D135" s="32">
        <v>5.8</v>
      </c>
      <c r="E135" s="32">
        <v>22.7</v>
      </c>
      <c r="F135" s="32">
        <v>35.799999999999997</v>
      </c>
      <c r="G135" s="32">
        <v>61.9</v>
      </c>
      <c r="H135" s="35">
        <v>1979</v>
      </c>
      <c r="I135" s="35">
        <v>1955</v>
      </c>
      <c r="J135" s="35">
        <v>467.245</v>
      </c>
      <c r="K135" s="32">
        <v>3</v>
      </c>
      <c r="L135" s="32">
        <v>0.4</v>
      </c>
      <c r="M135" s="32">
        <v>0.5</v>
      </c>
      <c r="N135" s="32">
        <v>33</v>
      </c>
      <c r="O135" s="31"/>
      <c r="P135" s="32">
        <v>61.9</v>
      </c>
      <c r="Q135" s="31"/>
      <c r="R135" s="36">
        <v>0.08</v>
      </c>
      <c r="S135" s="33">
        <v>0</v>
      </c>
      <c r="T135" s="33">
        <v>59.3</v>
      </c>
      <c r="U135" s="33">
        <v>30.7</v>
      </c>
      <c r="V135" s="34"/>
      <c r="W135" s="34"/>
      <c r="X135" s="34"/>
      <c r="Y135" s="32">
        <v>8</v>
      </c>
      <c r="Z135" s="32">
        <v>0.6</v>
      </c>
      <c r="AA135" s="34"/>
      <c r="AB135" s="32">
        <v>0</v>
      </c>
      <c r="AC135" s="34"/>
      <c r="AD135" s="34"/>
      <c r="AE135" s="34"/>
      <c r="AF135" s="32">
        <v>0</v>
      </c>
      <c r="AG135" s="34"/>
      <c r="AH135" s="34"/>
      <c r="AI135" s="32">
        <v>0</v>
      </c>
      <c r="AJ135" s="32">
        <v>0</v>
      </c>
      <c r="AK135" s="34"/>
      <c r="AL135" s="32">
        <v>0</v>
      </c>
      <c r="AM135" s="32">
        <v>0</v>
      </c>
      <c r="AN135" s="34"/>
      <c r="AO135" s="34"/>
      <c r="AP135" s="32">
        <v>0</v>
      </c>
      <c r="AQ135" s="32">
        <v>0</v>
      </c>
      <c r="AR135" s="32">
        <v>0</v>
      </c>
      <c r="AS135" s="34"/>
      <c r="AT135" s="32">
        <v>0</v>
      </c>
      <c r="AU135" s="33">
        <v>8.6</v>
      </c>
      <c r="AV135" s="36">
        <v>0</v>
      </c>
      <c r="AW135" s="33">
        <v>12.79</v>
      </c>
      <c r="AX135" s="33">
        <v>6.62</v>
      </c>
      <c r="AY135" s="33">
        <v>1.85</v>
      </c>
      <c r="AZ135" s="36">
        <v>0</v>
      </c>
      <c r="BA135" s="33">
        <v>228.59</v>
      </c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3"/>
      <c r="BW135" s="34"/>
      <c r="BX135" s="34"/>
      <c r="BY135" s="34"/>
      <c r="BZ135" s="34"/>
      <c r="CA135" s="34"/>
      <c r="CB135" s="33"/>
      <c r="CC135" s="32"/>
    </row>
    <row r="136" spans="1:81" x14ac:dyDescent="0.35">
      <c r="A136" s="37" t="s">
        <v>3095</v>
      </c>
      <c r="B136" s="34"/>
      <c r="C136" s="37" t="s">
        <v>3094</v>
      </c>
      <c r="D136" s="32">
        <v>5.4</v>
      </c>
      <c r="E136" s="32">
        <v>21.5</v>
      </c>
      <c r="F136" s="32">
        <v>33.6</v>
      </c>
      <c r="G136" s="32">
        <v>62.8</v>
      </c>
      <c r="H136" s="35">
        <v>1944</v>
      </c>
      <c r="I136" s="35">
        <v>1922</v>
      </c>
      <c r="J136" s="35">
        <v>459.358</v>
      </c>
      <c r="K136" s="32">
        <v>2.7</v>
      </c>
      <c r="L136" s="32">
        <v>0.3</v>
      </c>
      <c r="M136" s="32">
        <v>0.9</v>
      </c>
      <c r="N136" s="32">
        <v>32</v>
      </c>
      <c r="O136" s="31"/>
      <c r="P136" s="32">
        <v>62.8</v>
      </c>
      <c r="Q136" s="31"/>
      <c r="R136" s="36">
        <v>0.04</v>
      </c>
      <c r="S136" s="33">
        <v>0</v>
      </c>
      <c r="T136" s="33">
        <v>51.9</v>
      </c>
      <c r="U136" s="33">
        <v>34.6</v>
      </c>
      <c r="V136" s="34"/>
      <c r="W136" s="34"/>
      <c r="X136" s="34"/>
      <c r="Y136" s="32">
        <v>10.7</v>
      </c>
      <c r="Z136" s="32">
        <v>0.2</v>
      </c>
      <c r="AA136" s="34"/>
      <c r="AB136" s="32">
        <v>0</v>
      </c>
      <c r="AC136" s="34"/>
      <c r="AD136" s="32">
        <v>0</v>
      </c>
      <c r="AE136" s="34"/>
      <c r="AF136" s="32">
        <v>0</v>
      </c>
      <c r="AG136" s="34"/>
      <c r="AH136" s="34"/>
      <c r="AI136" s="32">
        <v>0</v>
      </c>
      <c r="AJ136" s="32">
        <v>0</v>
      </c>
      <c r="AK136" s="34"/>
      <c r="AL136" s="32">
        <v>0</v>
      </c>
      <c r="AM136" s="32">
        <v>0</v>
      </c>
      <c r="AN136" s="34"/>
      <c r="AO136" s="34"/>
      <c r="AP136" s="32">
        <v>0</v>
      </c>
      <c r="AQ136" s="32">
        <v>0</v>
      </c>
      <c r="AR136" s="32">
        <v>0</v>
      </c>
      <c r="AS136" s="34"/>
      <c r="AT136" s="32">
        <v>0</v>
      </c>
      <c r="AU136" s="33">
        <v>10.9</v>
      </c>
      <c r="AV136" s="36">
        <v>0</v>
      </c>
      <c r="AW136" s="33">
        <v>10.6</v>
      </c>
      <c r="AX136" s="33">
        <v>7.07</v>
      </c>
      <c r="AY136" s="33">
        <v>2.23</v>
      </c>
      <c r="AZ136" s="36">
        <v>0</v>
      </c>
      <c r="BA136" s="33">
        <v>142.97999999999999</v>
      </c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3"/>
      <c r="BW136" s="34"/>
      <c r="BX136" s="34"/>
      <c r="BY136" s="34"/>
      <c r="BZ136" s="34"/>
      <c r="CA136" s="34"/>
      <c r="CB136" s="33"/>
      <c r="CC136" s="32"/>
    </row>
    <row r="137" spans="1:81" ht="25" x14ac:dyDescent="0.35">
      <c r="A137" s="37" t="s">
        <v>3093</v>
      </c>
      <c r="B137" s="34" t="s">
        <v>3092</v>
      </c>
      <c r="C137" s="37" t="s">
        <v>3091</v>
      </c>
      <c r="D137" s="32">
        <v>5.6</v>
      </c>
      <c r="E137" s="32">
        <v>19.7</v>
      </c>
      <c r="F137" s="32">
        <v>45.5</v>
      </c>
      <c r="G137" s="32">
        <v>61.8</v>
      </c>
      <c r="H137" s="35">
        <v>1843</v>
      </c>
      <c r="I137" s="35">
        <v>1828</v>
      </c>
      <c r="J137" s="35">
        <v>436.892</v>
      </c>
      <c r="K137" s="32">
        <v>1.8</v>
      </c>
      <c r="L137" s="32">
        <v>2.9</v>
      </c>
      <c r="M137" s="32">
        <v>4</v>
      </c>
      <c r="N137" s="32">
        <v>32</v>
      </c>
      <c r="O137" s="31"/>
      <c r="P137" s="32">
        <v>61.8</v>
      </c>
      <c r="Q137" s="31"/>
      <c r="R137" s="36">
        <v>0.24</v>
      </c>
      <c r="S137" s="33">
        <v>0</v>
      </c>
      <c r="T137" s="33">
        <v>61.15</v>
      </c>
      <c r="U137" s="33">
        <v>30</v>
      </c>
      <c r="V137" s="34"/>
      <c r="W137" s="34"/>
      <c r="X137" s="34"/>
      <c r="Y137" s="32">
        <v>6.6</v>
      </c>
      <c r="Z137" s="32">
        <v>0.4</v>
      </c>
      <c r="AA137" s="34"/>
      <c r="AB137" s="32">
        <v>0</v>
      </c>
      <c r="AC137" s="34"/>
      <c r="AD137" s="32">
        <v>0</v>
      </c>
      <c r="AE137" s="34"/>
      <c r="AF137" s="32">
        <v>0</v>
      </c>
      <c r="AG137" s="34"/>
      <c r="AH137" s="34"/>
      <c r="AI137" s="32">
        <v>0</v>
      </c>
      <c r="AJ137" s="32">
        <v>0</v>
      </c>
      <c r="AK137" s="34"/>
      <c r="AL137" s="32">
        <v>0</v>
      </c>
      <c r="AM137" s="32">
        <v>0</v>
      </c>
      <c r="AN137" s="34"/>
      <c r="AO137" s="34"/>
      <c r="AP137" s="32">
        <v>0</v>
      </c>
      <c r="AQ137" s="32">
        <v>0</v>
      </c>
      <c r="AR137" s="32">
        <v>0</v>
      </c>
      <c r="AS137" s="34"/>
      <c r="AT137" s="32">
        <v>0</v>
      </c>
      <c r="AU137" s="33">
        <v>7</v>
      </c>
      <c r="AV137" s="36">
        <v>0</v>
      </c>
      <c r="AW137" s="33">
        <v>11.44</v>
      </c>
      <c r="AX137" s="33">
        <v>5.61</v>
      </c>
      <c r="AY137" s="33">
        <v>1.31</v>
      </c>
      <c r="AZ137" s="36">
        <v>0</v>
      </c>
      <c r="BA137" s="33">
        <v>168.44</v>
      </c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3"/>
      <c r="BW137" s="34"/>
      <c r="BX137" s="34"/>
      <c r="BY137" s="34"/>
      <c r="BZ137" s="34"/>
      <c r="CA137" s="34"/>
      <c r="CB137" s="33"/>
      <c r="CC137" s="32"/>
    </row>
    <row r="138" spans="1:81" ht="25" x14ac:dyDescent="0.35">
      <c r="A138" s="37" t="s">
        <v>3090</v>
      </c>
      <c r="B138" s="34">
        <v>13106</v>
      </c>
      <c r="C138" s="37" t="s">
        <v>3089</v>
      </c>
      <c r="D138" s="32">
        <v>6.3</v>
      </c>
      <c r="E138" s="32">
        <v>29.4</v>
      </c>
      <c r="F138" s="32">
        <v>42</v>
      </c>
      <c r="G138" s="32">
        <v>60.6</v>
      </c>
      <c r="H138" s="35">
        <v>2188</v>
      </c>
      <c r="I138" s="35">
        <v>2183</v>
      </c>
      <c r="J138" s="35">
        <v>521.73699999999997</v>
      </c>
      <c r="K138" s="32">
        <v>0.6</v>
      </c>
      <c r="L138" s="32">
        <v>1</v>
      </c>
      <c r="M138" s="32">
        <v>1.2</v>
      </c>
      <c r="N138" s="32">
        <v>36.6</v>
      </c>
      <c r="O138" s="31"/>
      <c r="P138" s="32">
        <v>60.6</v>
      </c>
      <c r="Q138" s="31"/>
      <c r="R138" s="36">
        <v>0.16</v>
      </c>
      <c r="S138" s="33">
        <v>0</v>
      </c>
      <c r="T138" s="33">
        <v>55.06</v>
      </c>
      <c r="U138" s="33">
        <v>35.72</v>
      </c>
      <c r="V138" s="34"/>
      <c r="W138" s="34"/>
      <c r="X138" s="34"/>
      <c r="Y138" s="32">
        <v>7.6</v>
      </c>
      <c r="Z138" s="32">
        <v>0.3</v>
      </c>
      <c r="AA138" s="34"/>
      <c r="AB138" s="32">
        <v>0</v>
      </c>
      <c r="AC138" s="34"/>
      <c r="AD138" s="32">
        <v>0</v>
      </c>
      <c r="AE138" s="34"/>
      <c r="AF138" s="32">
        <v>0</v>
      </c>
      <c r="AG138" s="34"/>
      <c r="AH138" s="34"/>
      <c r="AI138" s="32">
        <v>0</v>
      </c>
      <c r="AJ138" s="32">
        <v>0</v>
      </c>
      <c r="AK138" s="34"/>
      <c r="AL138" s="32">
        <v>0</v>
      </c>
      <c r="AM138" s="32">
        <v>0</v>
      </c>
      <c r="AN138" s="34"/>
      <c r="AO138" s="34"/>
      <c r="AP138" s="32">
        <v>0</v>
      </c>
      <c r="AQ138" s="32">
        <v>0</v>
      </c>
      <c r="AR138" s="32">
        <v>0</v>
      </c>
      <c r="AS138" s="34"/>
      <c r="AT138" s="32">
        <v>0</v>
      </c>
      <c r="AU138" s="33">
        <v>7.88</v>
      </c>
      <c r="AV138" s="36">
        <v>0</v>
      </c>
      <c r="AW138" s="33">
        <v>15.39</v>
      </c>
      <c r="AX138" s="33">
        <v>9.98</v>
      </c>
      <c r="AY138" s="33">
        <v>2.2000000000000002</v>
      </c>
      <c r="AZ138" s="36">
        <v>0</v>
      </c>
      <c r="BA138" s="33">
        <v>276.76</v>
      </c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</row>
    <row r="139" spans="1:81" ht="25" x14ac:dyDescent="0.35">
      <c r="A139" s="37" t="s">
        <v>3088</v>
      </c>
      <c r="B139" s="34">
        <v>13106</v>
      </c>
      <c r="C139" s="37" t="s">
        <v>3087</v>
      </c>
      <c r="D139" s="32">
        <v>5.4</v>
      </c>
      <c r="E139" s="32">
        <v>25.4</v>
      </c>
      <c r="F139" s="32">
        <v>44.7</v>
      </c>
      <c r="G139" s="32">
        <v>63.1</v>
      </c>
      <c r="H139" s="35">
        <v>2080</v>
      </c>
      <c r="I139" s="35">
        <v>2060</v>
      </c>
      <c r="J139" s="35">
        <v>492.34</v>
      </c>
      <c r="K139" s="32">
        <v>2.2000000000000002</v>
      </c>
      <c r="L139" s="32">
        <v>0.4</v>
      </c>
      <c r="M139" s="32">
        <v>0.6</v>
      </c>
      <c r="N139" s="32">
        <v>39</v>
      </c>
      <c r="O139" s="31"/>
      <c r="P139" s="32">
        <v>63.1</v>
      </c>
      <c r="Q139" s="31"/>
      <c r="R139" s="36">
        <v>0.18</v>
      </c>
      <c r="S139" s="33">
        <v>0</v>
      </c>
      <c r="T139" s="33">
        <v>59.58</v>
      </c>
      <c r="U139" s="33">
        <v>31.63</v>
      </c>
      <c r="V139" s="34"/>
      <c r="W139" s="34"/>
      <c r="X139" s="34"/>
      <c r="Y139" s="32">
        <v>6.9</v>
      </c>
      <c r="Z139" s="32">
        <v>0.4</v>
      </c>
      <c r="AA139" s="34"/>
      <c r="AB139" s="32">
        <v>0.1</v>
      </c>
      <c r="AC139" s="34"/>
      <c r="AD139" s="32">
        <v>0</v>
      </c>
      <c r="AE139" s="34"/>
      <c r="AF139" s="32">
        <v>0</v>
      </c>
      <c r="AG139" s="34"/>
      <c r="AH139" s="34"/>
      <c r="AI139" s="32">
        <v>0</v>
      </c>
      <c r="AJ139" s="32">
        <v>0</v>
      </c>
      <c r="AK139" s="34"/>
      <c r="AL139" s="32">
        <v>0</v>
      </c>
      <c r="AM139" s="32">
        <v>0</v>
      </c>
      <c r="AN139" s="34"/>
      <c r="AO139" s="34"/>
      <c r="AP139" s="32">
        <v>0</v>
      </c>
      <c r="AQ139" s="32">
        <v>0</v>
      </c>
      <c r="AR139" s="32">
        <v>0</v>
      </c>
      <c r="AS139" s="34"/>
      <c r="AT139" s="32">
        <v>0</v>
      </c>
      <c r="AU139" s="33">
        <v>7.36</v>
      </c>
      <c r="AV139" s="36">
        <v>0</v>
      </c>
      <c r="AW139" s="33">
        <v>14.38</v>
      </c>
      <c r="AX139" s="33">
        <v>7.63</v>
      </c>
      <c r="AY139" s="33">
        <v>1.78</v>
      </c>
      <c r="AZ139" s="36">
        <v>0</v>
      </c>
      <c r="BA139" s="33">
        <v>236.55</v>
      </c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</row>
    <row r="140" spans="1:81" ht="25" x14ac:dyDescent="0.35">
      <c r="A140" s="37" t="s">
        <v>3086</v>
      </c>
      <c r="B140" s="34">
        <v>13104</v>
      </c>
      <c r="C140" s="37" t="s">
        <v>3085</v>
      </c>
      <c r="D140" s="32">
        <v>4</v>
      </c>
      <c r="E140" s="32">
        <v>22.5</v>
      </c>
      <c r="F140" s="32">
        <v>33.5</v>
      </c>
      <c r="G140" s="32">
        <v>64.099999999999994</v>
      </c>
      <c r="H140" s="35">
        <v>1974</v>
      </c>
      <c r="I140" s="35">
        <v>1957</v>
      </c>
      <c r="J140" s="35">
        <v>467.72299999999996</v>
      </c>
      <c r="K140" s="32">
        <v>1.8</v>
      </c>
      <c r="L140" s="32">
        <v>2.2999999999999998</v>
      </c>
      <c r="M140" s="32">
        <v>2.7</v>
      </c>
      <c r="N140" s="32">
        <v>28</v>
      </c>
      <c r="O140" s="31"/>
      <c r="P140" s="32">
        <v>64.099999999999994</v>
      </c>
      <c r="Q140" s="31"/>
      <c r="R140" s="36">
        <v>0</v>
      </c>
      <c r="S140" s="33">
        <v>0</v>
      </c>
      <c r="T140" s="33">
        <v>52.6</v>
      </c>
      <c r="U140" s="33">
        <v>36.5</v>
      </c>
      <c r="V140" s="34"/>
      <c r="W140" s="34"/>
      <c r="X140" s="34"/>
      <c r="Y140" s="32">
        <v>9.1</v>
      </c>
      <c r="Z140" s="32">
        <v>0.4</v>
      </c>
      <c r="AA140" s="34"/>
      <c r="AB140" s="32">
        <v>0</v>
      </c>
      <c r="AC140" s="34"/>
      <c r="AD140" s="34"/>
      <c r="AE140" s="34"/>
      <c r="AF140" s="34"/>
      <c r="AG140" s="34"/>
      <c r="AH140" s="34"/>
      <c r="AI140" s="32">
        <v>0</v>
      </c>
      <c r="AJ140" s="34"/>
      <c r="AK140" s="34"/>
      <c r="AL140" s="32">
        <v>0</v>
      </c>
      <c r="AM140" s="32">
        <v>0</v>
      </c>
      <c r="AN140" s="34"/>
      <c r="AO140" s="34"/>
      <c r="AP140" s="34"/>
      <c r="AQ140" s="32">
        <v>0</v>
      </c>
      <c r="AR140" s="32">
        <v>0</v>
      </c>
      <c r="AS140" s="34"/>
      <c r="AT140" s="32">
        <v>0</v>
      </c>
      <c r="AU140" s="33">
        <v>9.5</v>
      </c>
      <c r="AV140" s="36">
        <v>0</v>
      </c>
      <c r="AW140" s="33">
        <v>11.24</v>
      </c>
      <c r="AX140" s="33">
        <v>7.8</v>
      </c>
      <c r="AY140" s="33">
        <v>2.0299999999999998</v>
      </c>
      <c r="AZ140" s="36">
        <v>0</v>
      </c>
      <c r="BA140" s="33">
        <v>277.88</v>
      </c>
      <c r="BB140" s="34"/>
      <c r="BC140" s="34"/>
      <c r="BD140" s="34"/>
      <c r="BE140" s="33"/>
      <c r="BF140" s="32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2"/>
      <c r="BU140" s="34"/>
      <c r="BV140" s="33"/>
      <c r="BW140" s="34"/>
      <c r="BX140" s="34"/>
      <c r="BY140" s="34"/>
      <c r="BZ140" s="34"/>
      <c r="CA140" s="34"/>
      <c r="CB140" s="34"/>
      <c r="CC140" s="32"/>
    </row>
    <row r="141" spans="1:81" x14ac:dyDescent="0.35">
      <c r="A141" s="37" t="s">
        <v>3084</v>
      </c>
      <c r="B141" s="34">
        <v>13101</v>
      </c>
      <c r="C141" s="37" t="s">
        <v>3083</v>
      </c>
      <c r="D141" s="32">
        <v>7.8</v>
      </c>
      <c r="E141" s="32">
        <v>11.7</v>
      </c>
      <c r="F141" s="32">
        <v>21.6</v>
      </c>
      <c r="G141" s="32">
        <v>67</v>
      </c>
      <c r="H141" s="35">
        <v>1728</v>
      </c>
      <c r="I141" s="35">
        <v>1683</v>
      </c>
      <c r="J141" s="35">
        <v>402.23699999999997</v>
      </c>
      <c r="K141" s="32">
        <v>5.6</v>
      </c>
      <c r="L141" s="32">
        <v>0.3</v>
      </c>
      <c r="M141" s="32">
        <v>0.3</v>
      </c>
      <c r="N141" s="32">
        <v>20.8</v>
      </c>
      <c r="O141" s="31"/>
      <c r="P141" s="32">
        <v>67</v>
      </c>
      <c r="Q141" s="31"/>
      <c r="R141" s="36">
        <v>0.02</v>
      </c>
      <c r="S141" s="33">
        <v>0</v>
      </c>
      <c r="T141" s="33">
        <v>11.5</v>
      </c>
      <c r="U141" s="33">
        <v>61</v>
      </c>
      <c r="V141" s="34"/>
      <c r="W141" s="34"/>
      <c r="X141" s="34"/>
      <c r="Y141" s="32">
        <v>16.2</v>
      </c>
      <c r="Z141" s="32">
        <v>5.7</v>
      </c>
      <c r="AA141" s="34"/>
      <c r="AB141" s="32">
        <v>0</v>
      </c>
      <c r="AC141" s="34"/>
      <c r="AD141" s="34"/>
      <c r="AE141" s="34"/>
      <c r="AF141" s="32">
        <v>0.1</v>
      </c>
      <c r="AG141" s="34"/>
      <c r="AH141" s="34"/>
      <c r="AI141" s="32">
        <v>0.1</v>
      </c>
      <c r="AJ141" s="32">
        <v>0</v>
      </c>
      <c r="AK141" s="34"/>
      <c r="AL141" s="32">
        <v>0.1</v>
      </c>
      <c r="AM141" s="32">
        <v>0.8</v>
      </c>
      <c r="AN141" s="34"/>
      <c r="AO141" s="34"/>
      <c r="AP141" s="32">
        <v>0</v>
      </c>
      <c r="AQ141" s="32">
        <v>0</v>
      </c>
      <c r="AR141" s="32">
        <v>0.2</v>
      </c>
      <c r="AS141" s="34"/>
      <c r="AT141" s="32">
        <v>0</v>
      </c>
      <c r="AU141" s="33">
        <v>23.15</v>
      </c>
      <c r="AV141" s="36">
        <v>0.95</v>
      </c>
      <c r="AW141" s="33">
        <v>1.28</v>
      </c>
      <c r="AX141" s="33">
        <v>6.78</v>
      </c>
      <c r="AY141" s="33">
        <v>2.57</v>
      </c>
      <c r="AZ141" s="36">
        <v>105.592</v>
      </c>
      <c r="BA141" s="33">
        <v>130.04</v>
      </c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2"/>
      <c r="BU141" s="34"/>
      <c r="BV141" s="33"/>
      <c r="BW141" s="34"/>
      <c r="BX141" s="34"/>
      <c r="BY141" s="34"/>
      <c r="BZ141" s="34"/>
      <c r="CA141" s="34"/>
      <c r="CB141" s="34"/>
      <c r="CC141" s="32"/>
    </row>
    <row r="142" spans="1:81" x14ac:dyDescent="0.35">
      <c r="A142" s="37" t="s">
        <v>3082</v>
      </c>
      <c r="B142" s="34">
        <v>13101</v>
      </c>
      <c r="C142" s="37" t="s">
        <v>3081</v>
      </c>
      <c r="D142" s="32">
        <v>7.9</v>
      </c>
      <c r="E142" s="32">
        <v>2.2999999999999998</v>
      </c>
      <c r="F142" s="32">
        <v>0.3</v>
      </c>
      <c r="G142" s="32">
        <v>72.3</v>
      </c>
      <c r="H142" s="35">
        <v>1474</v>
      </c>
      <c r="I142" s="35">
        <v>1448</v>
      </c>
      <c r="J142" s="35">
        <v>346.072</v>
      </c>
      <c r="K142" s="32">
        <v>3.2</v>
      </c>
      <c r="L142" s="32">
        <v>0</v>
      </c>
      <c r="M142" s="32">
        <v>0</v>
      </c>
      <c r="N142" s="32">
        <v>0.3</v>
      </c>
      <c r="O142" s="31"/>
      <c r="P142" s="32">
        <v>72.3</v>
      </c>
      <c r="Q142" s="31"/>
      <c r="R142" s="36">
        <v>0.02</v>
      </c>
      <c r="S142" s="33">
        <v>0</v>
      </c>
      <c r="T142" s="33">
        <v>26.9</v>
      </c>
      <c r="U142" s="33">
        <v>14.7</v>
      </c>
      <c r="V142" s="34"/>
      <c r="W142" s="34"/>
      <c r="X142" s="34"/>
      <c r="Y142" s="32">
        <v>48.3</v>
      </c>
      <c r="Z142" s="32">
        <v>10.1</v>
      </c>
      <c r="AA142" s="34"/>
      <c r="AB142" s="34"/>
      <c r="AC142" s="34"/>
      <c r="AD142" s="34"/>
      <c r="AE142" s="34"/>
      <c r="AF142" s="34"/>
      <c r="AG142" s="34"/>
      <c r="AH142" s="34"/>
      <c r="AI142" s="32">
        <v>0</v>
      </c>
      <c r="AJ142" s="34"/>
      <c r="AK142" s="34"/>
      <c r="AL142" s="32">
        <v>0</v>
      </c>
      <c r="AM142" s="32">
        <v>0</v>
      </c>
      <c r="AN142" s="34"/>
      <c r="AO142" s="34"/>
      <c r="AP142" s="34"/>
      <c r="AQ142" s="34"/>
      <c r="AR142" s="32">
        <v>0</v>
      </c>
      <c r="AS142" s="34"/>
      <c r="AT142" s="32">
        <v>0</v>
      </c>
      <c r="AU142" s="33">
        <v>58.4</v>
      </c>
      <c r="AV142" s="36">
        <v>0</v>
      </c>
      <c r="AW142" s="33">
        <v>0.41</v>
      </c>
      <c r="AX142" s="33">
        <v>0.23</v>
      </c>
      <c r="AY142" s="33">
        <v>0.9</v>
      </c>
      <c r="AZ142" s="36">
        <v>0</v>
      </c>
      <c r="BA142" s="33">
        <v>13.56</v>
      </c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</row>
    <row r="143" spans="1:81" x14ac:dyDescent="0.35">
      <c r="A143" s="37" t="s">
        <v>3080</v>
      </c>
      <c r="B143" s="34">
        <v>12201</v>
      </c>
      <c r="C143" s="37" t="s">
        <v>3079</v>
      </c>
      <c r="D143" s="32">
        <v>14</v>
      </c>
      <c r="E143" s="32">
        <v>4.0999999999999996</v>
      </c>
      <c r="F143" s="32">
        <v>4.5999999999999996</v>
      </c>
      <c r="G143" s="32">
        <v>68.5</v>
      </c>
      <c r="H143" s="35">
        <v>1598</v>
      </c>
      <c r="I143" s="35">
        <v>1550</v>
      </c>
      <c r="J143" s="35">
        <v>370.45</v>
      </c>
      <c r="K143" s="32">
        <v>4.7</v>
      </c>
      <c r="L143" s="32">
        <v>0.5</v>
      </c>
      <c r="M143" s="32">
        <v>0</v>
      </c>
      <c r="N143" s="32">
        <v>0</v>
      </c>
      <c r="O143" s="31"/>
      <c r="P143" s="32">
        <v>68.5</v>
      </c>
      <c r="Q143" s="31"/>
      <c r="R143" s="36">
        <v>6.3E-2</v>
      </c>
      <c r="S143" s="33">
        <v>0</v>
      </c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3">
        <v>0.5</v>
      </c>
      <c r="AX143" s="33">
        <v>1.72</v>
      </c>
      <c r="AY143" s="33">
        <v>1.47</v>
      </c>
      <c r="AZ143" s="36">
        <v>0</v>
      </c>
      <c r="BA143" s="33">
        <v>39.44</v>
      </c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</row>
    <row r="144" spans="1:81" x14ac:dyDescent="0.35">
      <c r="A144" s="37" t="s">
        <v>3078</v>
      </c>
      <c r="B144" s="34" t="s">
        <v>3071</v>
      </c>
      <c r="C144" s="37" t="s">
        <v>3077</v>
      </c>
      <c r="D144" s="32">
        <v>9.3000000000000007</v>
      </c>
      <c r="E144" s="32">
        <v>2.9</v>
      </c>
      <c r="F144" s="32">
        <v>3.4</v>
      </c>
      <c r="G144" s="32">
        <v>44.6</v>
      </c>
      <c r="H144" s="35">
        <v>1044</v>
      </c>
      <c r="I144" s="35">
        <v>1020</v>
      </c>
      <c r="J144" s="35">
        <v>243.78</v>
      </c>
      <c r="K144" s="32">
        <v>3</v>
      </c>
      <c r="L144" s="32">
        <v>0.5</v>
      </c>
      <c r="M144" s="32">
        <v>0.3</v>
      </c>
      <c r="N144" s="32">
        <v>0</v>
      </c>
      <c r="O144" s="31"/>
      <c r="P144" s="32">
        <v>44.6</v>
      </c>
      <c r="Q144" s="31"/>
      <c r="R144" s="36">
        <v>4.1000000000000002E-2</v>
      </c>
      <c r="S144" s="33">
        <v>0</v>
      </c>
      <c r="T144" s="33">
        <v>18.2</v>
      </c>
      <c r="U144" s="33">
        <v>34.4</v>
      </c>
      <c r="V144" s="34"/>
      <c r="W144" s="34"/>
      <c r="X144" s="34"/>
      <c r="Y144" s="32">
        <v>40.700000000000003</v>
      </c>
      <c r="Z144" s="32">
        <v>5.6</v>
      </c>
      <c r="AA144" s="34"/>
      <c r="AB144" s="32">
        <v>0</v>
      </c>
      <c r="AC144" s="34"/>
      <c r="AD144" s="32">
        <v>0</v>
      </c>
      <c r="AE144" s="34"/>
      <c r="AF144" s="32">
        <v>0</v>
      </c>
      <c r="AG144" s="34"/>
      <c r="AH144" s="34"/>
      <c r="AI144" s="32">
        <v>0</v>
      </c>
      <c r="AJ144" s="32">
        <v>0</v>
      </c>
      <c r="AK144" s="34"/>
      <c r="AL144" s="32">
        <v>0</v>
      </c>
      <c r="AM144" s="32">
        <v>0</v>
      </c>
      <c r="AN144" s="34"/>
      <c r="AO144" s="34"/>
      <c r="AP144" s="32">
        <v>0</v>
      </c>
      <c r="AQ144" s="32">
        <v>0</v>
      </c>
      <c r="AR144" s="32">
        <v>0</v>
      </c>
      <c r="AS144" s="34"/>
      <c r="AT144" s="32">
        <v>0</v>
      </c>
      <c r="AU144" s="33">
        <v>46.3</v>
      </c>
      <c r="AV144" s="36">
        <v>0</v>
      </c>
      <c r="AW144" s="33">
        <v>0.47</v>
      </c>
      <c r="AX144" s="33">
        <v>0.89</v>
      </c>
      <c r="AY144" s="33">
        <v>1.2</v>
      </c>
      <c r="AZ144" s="36">
        <v>0</v>
      </c>
      <c r="BA144" s="33">
        <v>15.74</v>
      </c>
      <c r="BB144" s="34"/>
      <c r="BC144" s="34"/>
      <c r="BD144" s="34"/>
      <c r="BE144" s="33"/>
      <c r="BF144" s="34"/>
      <c r="BG144" s="33"/>
      <c r="BH144" s="34"/>
      <c r="BI144" s="34"/>
      <c r="BJ144" s="34"/>
      <c r="BK144" s="34"/>
      <c r="BL144" s="33"/>
      <c r="BM144" s="33"/>
      <c r="BN144" s="33"/>
      <c r="BO144" s="34"/>
      <c r="BP144" s="33"/>
      <c r="BQ144" s="33"/>
      <c r="BR144" s="33"/>
      <c r="BS144" s="34"/>
      <c r="BT144" s="34"/>
      <c r="BU144" s="34"/>
      <c r="BV144" s="33"/>
      <c r="BW144" s="34"/>
      <c r="BX144" s="34"/>
      <c r="BY144" s="34"/>
      <c r="BZ144" s="34"/>
      <c r="CA144" s="34"/>
      <c r="CB144" s="33"/>
      <c r="CC144" s="32"/>
    </row>
    <row r="145" spans="1:81" x14ac:dyDescent="0.35">
      <c r="A145" s="37" t="s">
        <v>3076</v>
      </c>
      <c r="B145" s="34" t="s">
        <v>3059</v>
      </c>
      <c r="C145" s="37" t="s">
        <v>3075</v>
      </c>
      <c r="D145" s="32">
        <v>7.8</v>
      </c>
      <c r="E145" s="32">
        <v>8.4</v>
      </c>
      <c r="F145" s="32">
        <v>5.3</v>
      </c>
      <c r="G145" s="32">
        <v>46.9</v>
      </c>
      <c r="H145" s="35">
        <v>1266</v>
      </c>
      <c r="I145" s="35">
        <v>1234</v>
      </c>
      <c r="J145" s="35">
        <v>294.92599999999999</v>
      </c>
      <c r="K145" s="32">
        <v>3</v>
      </c>
      <c r="L145" s="32">
        <v>0</v>
      </c>
      <c r="M145" s="32">
        <v>0</v>
      </c>
      <c r="N145" s="32">
        <v>1</v>
      </c>
      <c r="O145" s="31"/>
      <c r="P145" s="32">
        <v>46.9</v>
      </c>
      <c r="Q145" s="31"/>
      <c r="R145" s="36">
        <v>0</v>
      </c>
      <c r="S145" s="33">
        <v>0</v>
      </c>
      <c r="T145" s="33">
        <v>49.6</v>
      </c>
      <c r="U145" s="33">
        <v>32.700000000000003</v>
      </c>
      <c r="V145" s="34"/>
      <c r="W145" s="34"/>
      <c r="X145" s="34"/>
      <c r="Y145" s="32">
        <v>15.3</v>
      </c>
      <c r="Z145" s="32">
        <v>0.6</v>
      </c>
      <c r="AA145" s="34"/>
      <c r="AB145" s="32">
        <v>0</v>
      </c>
      <c r="AC145" s="34"/>
      <c r="AD145" s="34"/>
      <c r="AE145" s="34"/>
      <c r="AF145" s="32">
        <v>0</v>
      </c>
      <c r="AG145" s="34"/>
      <c r="AH145" s="34"/>
      <c r="AI145" s="32">
        <v>0</v>
      </c>
      <c r="AJ145" s="32">
        <v>0</v>
      </c>
      <c r="AK145" s="34"/>
      <c r="AL145" s="32">
        <v>0</v>
      </c>
      <c r="AM145" s="32">
        <v>0</v>
      </c>
      <c r="AN145" s="34"/>
      <c r="AO145" s="34"/>
      <c r="AP145" s="32">
        <v>0</v>
      </c>
      <c r="AQ145" s="32">
        <v>0</v>
      </c>
      <c r="AR145" s="32">
        <v>0</v>
      </c>
      <c r="AS145" s="34"/>
      <c r="AT145" s="32">
        <v>0</v>
      </c>
      <c r="AU145" s="33">
        <v>15.9</v>
      </c>
      <c r="AV145" s="36">
        <v>0</v>
      </c>
      <c r="AW145" s="33">
        <v>3.71</v>
      </c>
      <c r="AX145" s="33">
        <v>2.44</v>
      </c>
      <c r="AY145" s="33">
        <v>1.19</v>
      </c>
      <c r="AZ145" s="36">
        <v>0</v>
      </c>
      <c r="BA145" s="33">
        <v>44.86</v>
      </c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3"/>
      <c r="BW145" s="34"/>
      <c r="BX145" s="34"/>
      <c r="BY145" s="34"/>
      <c r="BZ145" s="34"/>
      <c r="CA145" s="34"/>
      <c r="CB145" s="33"/>
      <c r="CC145" s="32"/>
    </row>
    <row r="146" spans="1:81" ht="25" x14ac:dyDescent="0.35">
      <c r="A146" s="37" t="s">
        <v>3074</v>
      </c>
      <c r="B146" s="34" t="s">
        <v>3071</v>
      </c>
      <c r="C146" s="37" t="s">
        <v>3073</v>
      </c>
      <c r="D146" s="32">
        <v>8.8000000000000007</v>
      </c>
      <c r="E146" s="32">
        <v>1.4</v>
      </c>
      <c r="F146" s="32">
        <v>1.2</v>
      </c>
      <c r="G146" s="32">
        <v>42.9</v>
      </c>
      <c r="H146" s="35">
        <v>961</v>
      </c>
      <c r="I146" s="35">
        <v>936</v>
      </c>
      <c r="J146" s="35">
        <v>223.70399999999998</v>
      </c>
      <c r="K146" s="32">
        <v>3.1</v>
      </c>
      <c r="L146" s="32">
        <v>0</v>
      </c>
      <c r="M146" s="32">
        <v>0</v>
      </c>
      <c r="N146" s="32">
        <v>0</v>
      </c>
      <c r="O146" s="31"/>
      <c r="P146" s="32">
        <v>42.9</v>
      </c>
      <c r="Q146" s="31"/>
      <c r="R146" s="36">
        <v>0.04</v>
      </c>
      <c r="S146" s="33">
        <v>0</v>
      </c>
      <c r="T146" s="33">
        <v>36.200000000000003</v>
      </c>
      <c r="U146" s="33">
        <v>34.799999999999997</v>
      </c>
      <c r="V146" s="34"/>
      <c r="W146" s="34"/>
      <c r="X146" s="34"/>
      <c r="Y146" s="32">
        <v>24.9</v>
      </c>
      <c r="Z146" s="32">
        <v>0.8</v>
      </c>
      <c r="AA146" s="34"/>
      <c r="AB146" s="32">
        <v>0</v>
      </c>
      <c r="AC146" s="34"/>
      <c r="AD146" s="32">
        <v>0</v>
      </c>
      <c r="AE146" s="34"/>
      <c r="AF146" s="32">
        <v>0.6</v>
      </c>
      <c r="AG146" s="34"/>
      <c r="AH146" s="34"/>
      <c r="AI146" s="32">
        <v>0</v>
      </c>
      <c r="AJ146" s="32">
        <v>0</v>
      </c>
      <c r="AK146" s="34"/>
      <c r="AL146" s="32">
        <v>0</v>
      </c>
      <c r="AM146" s="32">
        <v>0</v>
      </c>
      <c r="AN146" s="34"/>
      <c r="AO146" s="34"/>
      <c r="AP146" s="32">
        <v>0</v>
      </c>
      <c r="AQ146" s="32">
        <v>0</v>
      </c>
      <c r="AR146" s="32">
        <v>0</v>
      </c>
      <c r="AS146" s="34"/>
      <c r="AT146" s="32">
        <v>0</v>
      </c>
      <c r="AU146" s="33">
        <v>26.3</v>
      </c>
      <c r="AV146" s="36">
        <v>0</v>
      </c>
      <c r="AW146" s="33">
        <v>0.45</v>
      </c>
      <c r="AX146" s="33">
        <v>0.43</v>
      </c>
      <c r="AY146" s="33">
        <v>0.33</v>
      </c>
      <c r="AZ146" s="36">
        <v>0</v>
      </c>
      <c r="BA146" s="33">
        <v>6.23</v>
      </c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</row>
    <row r="147" spans="1:81" ht="25" x14ac:dyDescent="0.35">
      <c r="A147" s="37" t="s">
        <v>3072</v>
      </c>
      <c r="B147" s="34" t="s">
        <v>3071</v>
      </c>
      <c r="C147" s="37" t="s">
        <v>3070</v>
      </c>
      <c r="D147" s="32">
        <v>10.4</v>
      </c>
      <c r="E147" s="32">
        <v>1.7</v>
      </c>
      <c r="F147" s="32">
        <v>1.4</v>
      </c>
      <c r="G147" s="32">
        <v>51.1</v>
      </c>
      <c r="H147" s="35">
        <v>1144</v>
      </c>
      <c r="I147" s="35">
        <v>1114</v>
      </c>
      <c r="J147" s="35">
        <v>266.24599999999998</v>
      </c>
      <c r="K147" s="32">
        <v>3.7</v>
      </c>
      <c r="L147" s="32">
        <v>0</v>
      </c>
      <c r="M147" s="32">
        <v>0</v>
      </c>
      <c r="N147" s="32">
        <v>0</v>
      </c>
      <c r="O147" s="31"/>
      <c r="P147" s="32">
        <v>51.1</v>
      </c>
      <c r="Q147" s="31"/>
      <c r="R147" s="36">
        <v>4.8000000000000001E-2</v>
      </c>
      <c r="S147" s="33">
        <v>0</v>
      </c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3">
        <v>0.54</v>
      </c>
      <c r="AX147" s="33">
        <v>0.52</v>
      </c>
      <c r="AY147" s="33">
        <v>0.39</v>
      </c>
      <c r="AZ147" s="36">
        <v>0</v>
      </c>
      <c r="BA147" s="33">
        <v>7.42</v>
      </c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</row>
    <row r="148" spans="1:81" x14ac:dyDescent="0.35">
      <c r="A148" s="37" t="s">
        <v>3069</v>
      </c>
      <c r="B148" s="34" t="s">
        <v>3068</v>
      </c>
      <c r="C148" s="37" t="s">
        <v>3067</v>
      </c>
      <c r="D148" s="32">
        <v>10.4</v>
      </c>
      <c r="E148" s="32">
        <v>2.5</v>
      </c>
      <c r="F148" s="32">
        <v>3.2</v>
      </c>
      <c r="G148" s="32">
        <v>39.200000000000003</v>
      </c>
      <c r="H148" s="35">
        <v>993</v>
      </c>
      <c r="I148" s="35">
        <v>930</v>
      </c>
      <c r="J148" s="35">
        <v>222.26999999999998</v>
      </c>
      <c r="K148" s="32">
        <v>6.9</v>
      </c>
      <c r="L148" s="32">
        <v>0.4</v>
      </c>
      <c r="M148" s="32">
        <v>0.1</v>
      </c>
      <c r="N148" s="32">
        <v>0</v>
      </c>
      <c r="O148" s="31"/>
      <c r="P148" s="32">
        <v>39.200000000000003</v>
      </c>
      <c r="Q148" s="31"/>
      <c r="R148" s="36">
        <v>7.0000000000000007E-2</v>
      </c>
      <c r="S148" s="33">
        <v>0</v>
      </c>
      <c r="T148" s="33">
        <v>17.579999999999998</v>
      </c>
      <c r="U148" s="33">
        <v>36.15</v>
      </c>
      <c r="V148" s="34"/>
      <c r="W148" s="34"/>
      <c r="X148" s="34"/>
      <c r="Y148" s="32">
        <v>39.200000000000003</v>
      </c>
      <c r="Z148" s="32">
        <v>5.4</v>
      </c>
      <c r="AA148" s="34"/>
      <c r="AB148" s="32">
        <v>0</v>
      </c>
      <c r="AC148" s="34"/>
      <c r="AD148" s="34"/>
      <c r="AE148" s="34"/>
      <c r="AF148" s="32">
        <v>0</v>
      </c>
      <c r="AG148" s="34"/>
      <c r="AH148" s="34"/>
      <c r="AI148" s="32">
        <v>0</v>
      </c>
      <c r="AJ148" s="32">
        <v>0</v>
      </c>
      <c r="AK148" s="34"/>
      <c r="AL148" s="32">
        <v>0</v>
      </c>
      <c r="AM148" s="32">
        <v>0</v>
      </c>
      <c r="AN148" s="34"/>
      <c r="AO148" s="34"/>
      <c r="AP148" s="32">
        <v>0</v>
      </c>
      <c r="AQ148" s="32">
        <v>0</v>
      </c>
      <c r="AR148" s="32">
        <v>0</v>
      </c>
      <c r="AS148" s="34"/>
      <c r="AT148" s="32">
        <v>0</v>
      </c>
      <c r="AU148" s="33">
        <v>44.61</v>
      </c>
      <c r="AV148" s="36">
        <v>0</v>
      </c>
      <c r="AW148" s="33">
        <v>0.39</v>
      </c>
      <c r="AX148" s="33">
        <v>0.8</v>
      </c>
      <c r="AY148" s="33">
        <v>0.99</v>
      </c>
      <c r="AZ148" s="36">
        <v>0</v>
      </c>
      <c r="BA148" s="33">
        <v>14.03</v>
      </c>
      <c r="BB148" s="34"/>
      <c r="BC148" s="34"/>
      <c r="BD148" s="34"/>
      <c r="BE148" s="33"/>
      <c r="BF148" s="32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2"/>
      <c r="BU148" s="34"/>
      <c r="BV148" s="33"/>
      <c r="BW148" s="34"/>
      <c r="BX148" s="34"/>
      <c r="BY148" s="34"/>
      <c r="BZ148" s="34"/>
      <c r="CA148" s="34"/>
      <c r="CB148" s="34"/>
      <c r="CC148" s="32"/>
    </row>
    <row r="149" spans="1:81" x14ac:dyDescent="0.35">
      <c r="A149" s="37" t="s">
        <v>3066</v>
      </c>
      <c r="B149" s="34" t="s">
        <v>3065</v>
      </c>
      <c r="C149" s="37" t="s">
        <v>3064</v>
      </c>
      <c r="D149" s="32">
        <v>8</v>
      </c>
      <c r="E149" s="32">
        <v>7.1</v>
      </c>
      <c r="F149" s="32">
        <v>6</v>
      </c>
      <c r="G149" s="32">
        <v>47.8</v>
      </c>
      <c r="H149" s="35">
        <v>1224</v>
      </c>
      <c r="I149" s="35">
        <v>1204</v>
      </c>
      <c r="J149" s="35">
        <v>287.75599999999997</v>
      </c>
      <c r="K149" s="32">
        <v>2.6</v>
      </c>
      <c r="L149" s="32">
        <v>1.3</v>
      </c>
      <c r="M149" s="32">
        <v>1.1000000000000001</v>
      </c>
      <c r="N149" s="32">
        <v>0</v>
      </c>
      <c r="O149" s="31"/>
      <c r="P149" s="32">
        <v>47.8</v>
      </c>
      <c r="Q149" s="31"/>
      <c r="R149" s="36">
        <v>0.06</v>
      </c>
      <c r="S149" s="33">
        <v>0</v>
      </c>
      <c r="T149" s="33">
        <v>20.7</v>
      </c>
      <c r="U149" s="33">
        <v>40.299999999999997</v>
      </c>
      <c r="V149" s="34"/>
      <c r="W149" s="34"/>
      <c r="X149" s="34"/>
      <c r="Y149" s="32">
        <v>30.1</v>
      </c>
      <c r="Z149" s="32">
        <v>5.6</v>
      </c>
      <c r="AA149" s="34"/>
      <c r="AB149" s="32">
        <v>0</v>
      </c>
      <c r="AC149" s="34"/>
      <c r="AD149" s="32">
        <v>0</v>
      </c>
      <c r="AE149" s="34"/>
      <c r="AF149" s="32">
        <v>0</v>
      </c>
      <c r="AG149" s="34"/>
      <c r="AH149" s="34"/>
      <c r="AI149" s="32">
        <v>0</v>
      </c>
      <c r="AJ149" s="32">
        <v>0</v>
      </c>
      <c r="AK149" s="34"/>
      <c r="AL149" s="32">
        <v>0</v>
      </c>
      <c r="AM149" s="32">
        <v>0</v>
      </c>
      <c r="AN149" s="34"/>
      <c r="AO149" s="34"/>
      <c r="AP149" s="32">
        <v>0</v>
      </c>
      <c r="AQ149" s="32">
        <v>0</v>
      </c>
      <c r="AR149" s="32">
        <v>0</v>
      </c>
      <c r="AS149" s="34"/>
      <c r="AT149" s="32">
        <v>0</v>
      </c>
      <c r="AU149" s="33">
        <v>35.700000000000003</v>
      </c>
      <c r="AV149" s="36">
        <v>0</v>
      </c>
      <c r="AW149" s="33">
        <v>1.35</v>
      </c>
      <c r="AX149" s="33">
        <v>2.62</v>
      </c>
      <c r="AY149" s="33">
        <v>2.3199999999999998</v>
      </c>
      <c r="AZ149" s="36">
        <v>0</v>
      </c>
      <c r="BA149" s="33">
        <v>26.04</v>
      </c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2"/>
      <c r="BU149" s="34"/>
      <c r="BV149" s="33"/>
      <c r="BW149" s="34"/>
      <c r="BX149" s="34"/>
      <c r="BY149" s="34"/>
      <c r="BZ149" s="34"/>
      <c r="CA149" s="34"/>
      <c r="CB149" s="34"/>
      <c r="CC149" s="32"/>
    </row>
    <row r="150" spans="1:81" x14ac:dyDescent="0.35">
      <c r="A150" s="37" t="s">
        <v>3063</v>
      </c>
      <c r="B150" s="34" t="s">
        <v>3062</v>
      </c>
      <c r="C150" s="37" t="s">
        <v>3061</v>
      </c>
      <c r="D150" s="32">
        <v>8.6</v>
      </c>
      <c r="E150" s="32">
        <v>3.3</v>
      </c>
      <c r="F150" s="32">
        <v>3.7</v>
      </c>
      <c r="G150" s="32">
        <v>48.5</v>
      </c>
      <c r="H150" s="35">
        <v>1109</v>
      </c>
      <c r="I150" s="35">
        <v>1088</v>
      </c>
      <c r="J150" s="35">
        <v>260.03199999999998</v>
      </c>
      <c r="K150" s="32">
        <v>2.7</v>
      </c>
      <c r="L150" s="32">
        <v>0.8</v>
      </c>
      <c r="M150" s="32">
        <v>0.5</v>
      </c>
      <c r="N150" s="32">
        <v>0</v>
      </c>
      <c r="O150" s="31"/>
      <c r="P150" s="32">
        <v>48.5</v>
      </c>
      <c r="Q150" s="31"/>
      <c r="R150" s="36">
        <v>0.05</v>
      </c>
      <c r="S150" s="33">
        <v>0</v>
      </c>
      <c r="T150" s="33">
        <v>17.8</v>
      </c>
      <c r="U150" s="33">
        <v>46.5</v>
      </c>
      <c r="V150" s="34"/>
      <c r="W150" s="34"/>
      <c r="X150" s="34"/>
      <c r="Y150" s="32">
        <v>27.4</v>
      </c>
      <c r="Z150" s="32">
        <v>5.2</v>
      </c>
      <c r="AA150" s="34"/>
      <c r="AB150" s="32">
        <v>0</v>
      </c>
      <c r="AC150" s="34"/>
      <c r="AD150" s="32">
        <v>0</v>
      </c>
      <c r="AE150" s="34"/>
      <c r="AF150" s="32">
        <v>0</v>
      </c>
      <c r="AG150" s="34"/>
      <c r="AH150" s="34"/>
      <c r="AI150" s="32">
        <v>0</v>
      </c>
      <c r="AJ150" s="32">
        <v>0</v>
      </c>
      <c r="AK150" s="34"/>
      <c r="AL150" s="32">
        <v>0</v>
      </c>
      <c r="AM150" s="32">
        <v>0</v>
      </c>
      <c r="AN150" s="34"/>
      <c r="AO150" s="34"/>
      <c r="AP150" s="32">
        <v>0</v>
      </c>
      <c r="AQ150" s="32">
        <v>0</v>
      </c>
      <c r="AR150" s="32">
        <v>0</v>
      </c>
      <c r="AS150" s="34"/>
      <c r="AT150" s="32">
        <v>0</v>
      </c>
      <c r="AU150" s="33">
        <v>32.6</v>
      </c>
      <c r="AV150" s="36">
        <v>0</v>
      </c>
      <c r="AW150" s="33">
        <v>0.52</v>
      </c>
      <c r="AX150" s="33">
        <v>1.36</v>
      </c>
      <c r="AY150" s="33">
        <v>0.96</v>
      </c>
      <c r="AZ150" s="36">
        <v>0</v>
      </c>
      <c r="BA150" s="33">
        <v>5.87</v>
      </c>
      <c r="BB150" s="34"/>
      <c r="BC150" s="34"/>
      <c r="BD150" s="34"/>
      <c r="BE150" s="33"/>
      <c r="BF150" s="34"/>
      <c r="BG150" s="33"/>
      <c r="BH150" s="34"/>
      <c r="BI150" s="34"/>
      <c r="BJ150" s="34"/>
      <c r="BK150" s="34"/>
      <c r="BL150" s="33"/>
      <c r="BM150" s="33"/>
      <c r="BN150" s="33"/>
      <c r="BO150" s="34"/>
      <c r="BP150" s="33"/>
      <c r="BQ150" s="33"/>
      <c r="BR150" s="33"/>
      <c r="BS150" s="34"/>
      <c r="BT150" s="34"/>
      <c r="BU150" s="34"/>
      <c r="BV150" s="33"/>
      <c r="BW150" s="34"/>
      <c r="BX150" s="34"/>
      <c r="BY150" s="34"/>
      <c r="BZ150" s="34"/>
      <c r="CA150" s="34"/>
      <c r="CB150" s="33"/>
      <c r="CC150" s="32"/>
    </row>
    <row r="151" spans="1:81" x14ac:dyDescent="0.35">
      <c r="A151" s="37" t="s">
        <v>3060</v>
      </c>
      <c r="B151" s="34" t="s">
        <v>3059</v>
      </c>
      <c r="C151" s="37" t="s">
        <v>3058</v>
      </c>
      <c r="D151" s="32">
        <v>7.3</v>
      </c>
      <c r="E151" s="32">
        <v>9</v>
      </c>
      <c r="F151" s="32">
        <v>4.3</v>
      </c>
      <c r="G151" s="32">
        <v>46.3</v>
      </c>
      <c r="H151" s="35">
        <v>1263</v>
      </c>
      <c r="I151" s="35">
        <v>1240</v>
      </c>
      <c r="J151" s="35">
        <v>296.36</v>
      </c>
      <c r="K151" s="32">
        <v>2</v>
      </c>
      <c r="L151" s="32">
        <v>1.6</v>
      </c>
      <c r="M151" s="32">
        <v>1.4</v>
      </c>
      <c r="N151" s="32">
        <v>0.2</v>
      </c>
      <c r="O151" s="31"/>
      <c r="P151" s="32">
        <v>46.3</v>
      </c>
      <c r="Q151" s="31"/>
      <c r="R151" s="36">
        <v>0</v>
      </c>
      <c r="S151" s="33">
        <v>0</v>
      </c>
      <c r="T151" s="33">
        <v>49.6</v>
      </c>
      <c r="U151" s="33">
        <v>31.9</v>
      </c>
      <c r="V151" s="34"/>
      <c r="W151" s="34"/>
      <c r="X151" s="34"/>
      <c r="Y151" s="32">
        <v>15.8</v>
      </c>
      <c r="Z151" s="32">
        <v>1</v>
      </c>
      <c r="AA151" s="34"/>
      <c r="AB151" s="32">
        <v>0</v>
      </c>
      <c r="AC151" s="34"/>
      <c r="AD151" s="34"/>
      <c r="AE151" s="34"/>
      <c r="AF151" s="32">
        <v>0</v>
      </c>
      <c r="AG151" s="34"/>
      <c r="AH151" s="34"/>
      <c r="AI151" s="32">
        <v>0</v>
      </c>
      <c r="AJ151" s="32">
        <v>0</v>
      </c>
      <c r="AK151" s="34"/>
      <c r="AL151" s="32">
        <v>0</v>
      </c>
      <c r="AM151" s="32">
        <v>0</v>
      </c>
      <c r="AN151" s="34"/>
      <c r="AO151" s="34"/>
      <c r="AP151" s="32">
        <v>0</v>
      </c>
      <c r="AQ151" s="32">
        <v>0</v>
      </c>
      <c r="AR151" s="32">
        <v>0</v>
      </c>
      <c r="AS151" s="34"/>
      <c r="AT151" s="32">
        <v>0</v>
      </c>
      <c r="AU151" s="33">
        <v>16.8</v>
      </c>
      <c r="AV151" s="36">
        <v>0</v>
      </c>
      <c r="AW151" s="33">
        <v>3.97</v>
      </c>
      <c r="AX151" s="33">
        <v>2.56</v>
      </c>
      <c r="AY151" s="33">
        <v>1.34</v>
      </c>
      <c r="AZ151" s="36">
        <v>0</v>
      </c>
      <c r="BA151" s="33">
        <v>0</v>
      </c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3"/>
      <c r="BW151" s="34"/>
      <c r="BX151" s="34"/>
      <c r="BY151" s="34"/>
      <c r="BZ151" s="34"/>
      <c r="CA151" s="34"/>
      <c r="CB151" s="33"/>
      <c r="CC151" s="32"/>
    </row>
    <row r="152" spans="1:81" ht="25" x14ac:dyDescent="0.35">
      <c r="A152" s="37" t="s">
        <v>3057</v>
      </c>
      <c r="B152" s="34">
        <v>12203</v>
      </c>
      <c r="C152" s="37" t="s">
        <v>3056</v>
      </c>
      <c r="D152" s="32">
        <v>7.5</v>
      </c>
      <c r="E152" s="32">
        <v>5.5</v>
      </c>
      <c r="F152" s="32">
        <v>2.9</v>
      </c>
      <c r="G152" s="32">
        <v>42.9</v>
      </c>
      <c r="H152" s="35">
        <v>1084</v>
      </c>
      <c r="I152" s="35">
        <v>1058</v>
      </c>
      <c r="J152" s="35">
        <v>252.86199999999999</v>
      </c>
      <c r="K152" s="32">
        <v>3.3</v>
      </c>
      <c r="L152" s="32">
        <v>0</v>
      </c>
      <c r="M152" s="32">
        <v>0</v>
      </c>
      <c r="N152" s="32">
        <v>1.2</v>
      </c>
      <c r="O152" s="31"/>
      <c r="P152" s="32">
        <v>42.9</v>
      </c>
      <c r="Q152" s="31"/>
      <c r="R152" s="36">
        <v>0.04</v>
      </c>
      <c r="S152" s="33">
        <v>0</v>
      </c>
      <c r="T152" s="33">
        <v>66.900000000000006</v>
      </c>
      <c r="U152" s="33">
        <v>22.5</v>
      </c>
      <c r="V152" s="34"/>
      <c r="W152" s="34"/>
      <c r="X152" s="34"/>
      <c r="Y152" s="32">
        <v>6.8</v>
      </c>
      <c r="Z152" s="32">
        <v>0.8</v>
      </c>
      <c r="AA152" s="34"/>
      <c r="AB152" s="32">
        <v>0</v>
      </c>
      <c r="AC152" s="34"/>
      <c r="AD152" s="34"/>
      <c r="AE152" s="34"/>
      <c r="AF152" s="32">
        <v>0</v>
      </c>
      <c r="AG152" s="34"/>
      <c r="AH152" s="34"/>
      <c r="AI152" s="32">
        <v>0</v>
      </c>
      <c r="AJ152" s="32">
        <v>0</v>
      </c>
      <c r="AK152" s="34"/>
      <c r="AL152" s="32">
        <v>0</v>
      </c>
      <c r="AM152" s="32">
        <v>0</v>
      </c>
      <c r="AN152" s="34"/>
      <c r="AO152" s="34"/>
      <c r="AP152" s="32">
        <v>0</v>
      </c>
      <c r="AQ152" s="32">
        <v>0</v>
      </c>
      <c r="AR152" s="32">
        <v>0</v>
      </c>
      <c r="AS152" s="34"/>
      <c r="AT152" s="32">
        <v>0</v>
      </c>
      <c r="AU152" s="33">
        <v>7.6</v>
      </c>
      <c r="AV152" s="36">
        <v>0</v>
      </c>
      <c r="AW152" s="33">
        <v>3.27</v>
      </c>
      <c r="AX152" s="33">
        <v>1.1000000000000001</v>
      </c>
      <c r="AY152" s="33">
        <v>0.37</v>
      </c>
      <c r="AZ152" s="36">
        <v>0</v>
      </c>
      <c r="BA152" s="33">
        <v>73.42</v>
      </c>
      <c r="BB152" s="34"/>
      <c r="BC152" s="34"/>
      <c r="BD152" s="34"/>
      <c r="BE152" s="33"/>
      <c r="BF152" s="34"/>
      <c r="BG152" s="33"/>
      <c r="BH152" s="34"/>
      <c r="BI152" s="34"/>
      <c r="BJ152" s="34"/>
      <c r="BK152" s="34"/>
      <c r="BL152" s="33"/>
      <c r="BM152" s="33"/>
      <c r="BN152" s="33"/>
      <c r="BO152" s="34"/>
      <c r="BP152" s="33"/>
      <c r="BQ152" s="33"/>
      <c r="BR152" s="33"/>
      <c r="BS152" s="34"/>
      <c r="BT152" s="34"/>
      <c r="BU152" s="34"/>
      <c r="BV152" s="33"/>
      <c r="BW152" s="34"/>
      <c r="BX152" s="34"/>
      <c r="BY152" s="34"/>
      <c r="BZ152" s="34"/>
      <c r="CA152" s="34"/>
      <c r="CB152" s="33"/>
      <c r="CC152" s="32"/>
    </row>
    <row r="153" spans="1:81" ht="25" x14ac:dyDescent="0.35">
      <c r="A153" s="37" t="s">
        <v>3055</v>
      </c>
      <c r="B153" s="34">
        <v>12302</v>
      </c>
      <c r="C153" s="37" t="s">
        <v>3054</v>
      </c>
      <c r="D153" s="32">
        <v>9.5</v>
      </c>
      <c r="E153" s="32">
        <v>2.1</v>
      </c>
      <c r="F153" s="32">
        <v>3.1</v>
      </c>
      <c r="G153" s="32">
        <v>49.1</v>
      </c>
      <c r="H153" s="35">
        <v>1102</v>
      </c>
      <c r="I153" s="35">
        <v>1070</v>
      </c>
      <c r="J153" s="35">
        <v>255.73</v>
      </c>
      <c r="K153" s="32">
        <v>3.7</v>
      </c>
      <c r="L153" s="32">
        <v>0</v>
      </c>
      <c r="M153" s="32">
        <v>0.2</v>
      </c>
      <c r="N153" s="32">
        <v>1</v>
      </c>
      <c r="O153" s="31"/>
      <c r="P153" s="32">
        <v>49.1</v>
      </c>
      <c r="Q153" s="31"/>
      <c r="R153" s="36">
        <v>0.02</v>
      </c>
      <c r="S153" s="33">
        <v>0</v>
      </c>
      <c r="T153" s="33">
        <v>34</v>
      </c>
      <c r="U153" s="33">
        <v>37.6</v>
      </c>
      <c r="V153" s="34"/>
      <c r="W153" s="34"/>
      <c r="X153" s="34"/>
      <c r="Y153" s="32">
        <v>23</v>
      </c>
      <c r="Z153" s="32">
        <v>3.9</v>
      </c>
      <c r="AA153" s="34"/>
      <c r="AB153" s="32">
        <v>0</v>
      </c>
      <c r="AC153" s="34"/>
      <c r="AD153" s="34"/>
      <c r="AE153" s="34"/>
      <c r="AF153" s="32">
        <v>0</v>
      </c>
      <c r="AG153" s="34"/>
      <c r="AH153" s="34"/>
      <c r="AI153" s="32">
        <v>0</v>
      </c>
      <c r="AJ153" s="32">
        <v>0</v>
      </c>
      <c r="AK153" s="34"/>
      <c r="AL153" s="32">
        <v>0</v>
      </c>
      <c r="AM153" s="32">
        <v>0</v>
      </c>
      <c r="AN153" s="34"/>
      <c r="AO153" s="34"/>
      <c r="AP153" s="32">
        <v>0</v>
      </c>
      <c r="AQ153" s="32">
        <v>0</v>
      </c>
      <c r="AR153" s="32">
        <v>0</v>
      </c>
      <c r="AS153" s="34"/>
      <c r="AT153" s="32">
        <v>0</v>
      </c>
      <c r="AU153" s="33">
        <v>26.9</v>
      </c>
      <c r="AV153" s="36">
        <v>0</v>
      </c>
      <c r="AW153" s="33">
        <v>0.62</v>
      </c>
      <c r="AX153" s="33">
        <v>0.69</v>
      </c>
      <c r="AY153" s="33">
        <v>0.49</v>
      </c>
      <c r="AZ153" s="36">
        <v>0</v>
      </c>
      <c r="BA153" s="33">
        <v>20.22</v>
      </c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3"/>
      <c r="BW153" s="34"/>
      <c r="BX153" s="34"/>
      <c r="BY153" s="34"/>
      <c r="BZ153" s="34"/>
      <c r="CA153" s="34"/>
      <c r="CB153" s="33"/>
      <c r="CC153" s="32"/>
    </row>
    <row r="154" spans="1:81" ht="25" x14ac:dyDescent="0.35">
      <c r="A154" s="37" t="s">
        <v>3053</v>
      </c>
      <c r="B154" s="34">
        <v>12302</v>
      </c>
      <c r="C154" s="37" t="s">
        <v>3052</v>
      </c>
      <c r="D154" s="32">
        <v>8.6</v>
      </c>
      <c r="E154" s="32">
        <v>2</v>
      </c>
      <c r="F154" s="32">
        <v>3.1</v>
      </c>
      <c r="G154" s="32">
        <v>47.2</v>
      </c>
      <c r="H154" s="35">
        <v>1074</v>
      </c>
      <c r="I154" s="35">
        <v>1023</v>
      </c>
      <c r="J154" s="35">
        <v>244.49699999999999</v>
      </c>
      <c r="K154" s="32">
        <v>6.4</v>
      </c>
      <c r="L154" s="32">
        <v>1.1000000000000001</v>
      </c>
      <c r="M154" s="32">
        <v>0.7</v>
      </c>
      <c r="N154" s="32">
        <v>0</v>
      </c>
      <c r="O154" s="31"/>
      <c r="P154" s="32">
        <v>47.2</v>
      </c>
      <c r="Q154" s="31"/>
      <c r="R154" s="36">
        <v>0.05</v>
      </c>
      <c r="S154" s="33">
        <v>0</v>
      </c>
      <c r="T154" s="33">
        <v>24.75</v>
      </c>
      <c r="U154" s="33">
        <v>29.7</v>
      </c>
      <c r="V154" s="34"/>
      <c r="W154" s="34"/>
      <c r="X154" s="34"/>
      <c r="Y154" s="32">
        <v>41.5</v>
      </c>
      <c r="Z154" s="32">
        <v>4</v>
      </c>
      <c r="AA154" s="34"/>
      <c r="AB154" s="32">
        <v>0</v>
      </c>
      <c r="AC154" s="34"/>
      <c r="AD154" s="34"/>
      <c r="AE154" s="34"/>
      <c r="AF154" s="32">
        <v>0</v>
      </c>
      <c r="AG154" s="34"/>
      <c r="AH154" s="34"/>
      <c r="AI154" s="32">
        <v>0</v>
      </c>
      <c r="AJ154" s="32">
        <v>0</v>
      </c>
      <c r="AK154" s="34"/>
      <c r="AL154" s="32">
        <v>0</v>
      </c>
      <c r="AM154" s="32">
        <v>0</v>
      </c>
      <c r="AN154" s="34"/>
      <c r="AO154" s="34"/>
      <c r="AP154" s="34"/>
      <c r="AQ154" s="32">
        <v>0</v>
      </c>
      <c r="AR154" s="32">
        <v>0</v>
      </c>
      <c r="AS154" s="34"/>
      <c r="AT154" s="32">
        <v>0</v>
      </c>
      <c r="AU154" s="33">
        <v>45.55</v>
      </c>
      <c r="AV154" s="36">
        <v>0</v>
      </c>
      <c r="AW154" s="33">
        <v>0.46</v>
      </c>
      <c r="AX154" s="33">
        <v>0.55000000000000004</v>
      </c>
      <c r="AY154" s="33">
        <v>0.84</v>
      </c>
      <c r="AZ154" s="36">
        <v>0</v>
      </c>
      <c r="BA154" s="33">
        <v>14.76</v>
      </c>
      <c r="BB154" s="34"/>
      <c r="BC154" s="34"/>
      <c r="BD154" s="34"/>
      <c r="BE154" s="33"/>
      <c r="BF154" s="34"/>
      <c r="BG154" s="33"/>
      <c r="BH154" s="34"/>
      <c r="BI154" s="34"/>
      <c r="BJ154" s="34"/>
      <c r="BK154" s="34"/>
      <c r="BL154" s="33"/>
      <c r="BM154" s="33"/>
      <c r="BN154" s="33"/>
      <c r="BO154" s="34"/>
      <c r="BP154" s="33"/>
      <c r="BQ154" s="33"/>
      <c r="BR154" s="33"/>
      <c r="BS154" s="34"/>
      <c r="BT154" s="34"/>
      <c r="BU154" s="34"/>
      <c r="BV154" s="33"/>
      <c r="BW154" s="34"/>
      <c r="BX154" s="34"/>
      <c r="BY154" s="34"/>
      <c r="BZ154" s="34"/>
      <c r="CA154" s="34"/>
      <c r="CB154" s="33"/>
      <c r="CC154" s="32"/>
    </row>
    <row r="155" spans="1:81" x14ac:dyDescent="0.35">
      <c r="A155" s="37" t="s">
        <v>3051</v>
      </c>
      <c r="B155" s="34">
        <v>12201</v>
      </c>
      <c r="C155" s="37" t="s">
        <v>3050</v>
      </c>
      <c r="D155" s="32">
        <v>9.5</v>
      </c>
      <c r="E155" s="32">
        <v>2</v>
      </c>
      <c r="F155" s="32">
        <v>3.1</v>
      </c>
      <c r="G155" s="32">
        <v>46.2</v>
      </c>
      <c r="H155" s="35">
        <v>1050</v>
      </c>
      <c r="I155" s="35">
        <v>1017</v>
      </c>
      <c r="J155" s="35">
        <v>243.06299999999999</v>
      </c>
      <c r="K155" s="32">
        <v>3.2</v>
      </c>
      <c r="L155" s="32">
        <v>0.3</v>
      </c>
      <c r="M155" s="32">
        <v>0</v>
      </c>
      <c r="N155" s="32">
        <v>0</v>
      </c>
      <c r="O155" s="31"/>
      <c r="P155" s="32">
        <v>46.2</v>
      </c>
      <c r="Q155" s="31"/>
      <c r="R155" s="36">
        <v>4.2000000000000003E-2</v>
      </c>
      <c r="S155" s="33">
        <v>0</v>
      </c>
      <c r="T155" s="33">
        <v>16.079999999999998</v>
      </c>
      <c r="U155" s="33">
        <v>39.450000000000003</v>
      </c>
      <c r="V155" s="34"/>
      <c r="W155" s="34"/>
      <c r="X155" s="34"/>
      <c r="Y155" s="32">
        <v>38.4</v>
      </c>
      <c r="Z155" s="32">
        <v>4.5999999999999996</v>
      </c>
      <c r="AA155" s="34"/>
      <c r="AB155" s="32">
        <v>0</v>
      </c>
      <c r="AC155" s="34"/>
      <c r="AD155" s="34"/>
      <c r="AE155" s="34"/>
      <c r="AF155" s="32">
        <v>0</v>
      </c>
      <c r="AG155" s="34"/>
      <c r="AH155" s="34"/>
      <c r="AI155" s="32">
        <v>0</v>
      </c>
      <c r="AJ155" s="32">
        <v>0</v>
      </c>
      <c r="AK155" s="34"/>
      <c r="AL155" s="32">
        <v>0</v>
      </c>
      <c r="AM155" s="32">
        <v>0</v>
      </c>
      <c r="AN155" s="34"/>
      <c r="AO155" s="34"/>
      <c r="AP155" s="32">
        <v>0</v>
      </c>
      <c r="AQ155" s="32">
        <v>0</v>
      </c>
      <c r="AR155" s="32">
        <v>0</v>
      </c>
      <c r="AS155" s="34"/>
      <c r="AT155" s="32">
        <v>0</v>
      </c>
      <c r="AU155" s="33">
        <v>43</v>
      </c>
      <c r="AV155" s="36">
        <v>0</v>
      </c>
      <c r="AW155" s="33">
        <v>0.28000000000000003</v>
      </c>
      <c r="AX155" s="33">
        <v>0.69</v>
      </c>
      <c r="AY155" s="33">
        <v>0.76</v>
      </c>
      <c r="AZ155" s="36">
        <v>0</v>
      </c>
      <c r="BA155" s="33">
        <v>15.82</v>
      </c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</row>
    <row r="156" spans="1:81" x14ac:dyDescent="0.35">
      <c r="A156" s="37" t="s">
        <v>3049</v>
      </c>
      <c r="B156" s="34">
        <v>12201</v>
      </c>
      <c r="C156" s="37" t="s">
        <v>3048</v>
      </c>
      <c r="D156" s="32">
        <v>10.8</v>
      </c>
      <c r="E156" s="32">
        <v>2.8</v>
      </c>
      <c r="F156" s="32">
        <v>3.7</v>
      </c>
      <c r="G156" s="32">
        <v>54.3</v>
      </c>
      <c r="H156" s="35">
        <v>1241</v>
      </c>
      <c r="I156" s="35">
        <v>1206</v>
      </c>
      <c r="J156" s="35">
        <v>288.23399999999998</v>
      </c>
      <c r="K156" s="32">
        <v>4.3</v>
      </c>
      <c r="L156" s="32">
        <v>0.3</v>
      </c>
      <c r="M156" s="32">
        <v>0</v>
      </c>
      <c r="N156" s="32">
        <v>0</v>
      </c>
      <c r="O156" s="31"/>
      <c r="P156" s="32">
        <v>54.3</v>
      </c>
      <c r="Q156" s="31"/>
      <c r="R156" s="36">
        <v>0.05</v>
      </c>
      <c r="S156" s="33">
        <v>0</v>
      </c>
      <c r="T156" s="33">
        <v>14.2</v>
      </c>
      <c r="U156" s="33">
        <v>37.1</v>
      </c>
      <c r="V156" s="34"/>
      <c r="W156" s="34"/>
      <c r="X156" s="34"/>
      <c r="Y156" s="32">
        <v>40</v>
      </c>
      <c r="Z156" s="32">
        <v>5.7</v>
      </c>
      <c r="AA156" s="34"/>
      <c r="AB156" s="32">
        <v>0</v>
      </c>
      <c r="AC156" s="34"/>
      <c r="AD156" s="34"/>
      <c r="AE156" s="34"/>
      <c r="AF156" s="32">
        <v>0</v>
      </c>
      <c r="AG156" s="34"/>
      <c r="AH156" s="34"/>
      <c r="AI156" s="32">
        <v>0</v>
      </c>
      <c r="AJ156" s="32">
        <v>0</v>
      </c>
      <c r="AK156" s="34"/>
      <c r="AL156" s="32">
        <v>0</v>
      </c>
      <c r="AM156" s="32">
        <v>0</v>
      </c>
      <c r="AN156" s="34"/>
      <c r="AO156" s="34"/>
      <c r="AP156" s="32">
        <v>0</v>
      </c>
      <c r="AQ156" s="32">
        <v>0</v>
      </c>
      <c r="AR156" s="32">
        <v>0</v>
      </c>
      <c r="AS156" s="34"/>
      <c r="AT156" s="32">
        <v>0</v>
      </c>
      <c r="AU156" s="33">
        <v>45.7</v>
      </c>
      <c r="AV156" s="36">
        <v>0</v>
      </c>
      <c r="AW156" s="33">
        <v>0.35</v>
      </c>
      <c r="AX156" s="33">
        <v>0.92</v>
      </c>
      <c r="AY156" s="33">
        <v>1.1399999999999999</v>
      </c>
      <c r="AZ156" s="36">
        <v>0</v>
      </c>
      <c r="BA156" s="33">
        <v>27.41</v>
      </c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</row>
    <row r="157" spans="1:81" x14ac:dyDescent="0.35">
      <c r="A157" s="37" t="s">
        <v>3047</v>
      </c>
      <c r="B157" s="34">
        <v>12202</v>
      </c>
      <c r="C157" s="37" t="s">
        <v>3046</v>
      </c>
      <c r="D157" s="32">
        <v>9.6999999999999993</v>
      </c>
      <c r="E157" s="32">
        <v>1.8</v>
      </c>
      <c r="F157" s="32">
        <v>2.7</v>
      </c>
      <c r="G157" s="32">
        <v>43.8</v>
      </c>
      <c r="H157" s="35">
        <v>1001</v>
      </c>
      <c r="I157" s="35">
        <v>971</v>
      </c>
      <c r="J157" s="35">
        <v>232.06899999999999</v>
      </c>
      <c r="K157" s="32">
        <v>2.9</v>
      </c>
      <c r="L157" s="32">
        <v>0.3</v>
      </c>
      <c r="M157" s="32">
        <v>0</v>
      </c>
      <c r="N157" s="32">
        <v>0</v>
      </c>
      <c r="O157" s="31"/>
      <c r="P157" s="32">
        <v>43.8</v>
      </c>
      <c r="Q157" s="31"/>
      <c r="R157" s="36">
        <v>0.04</v>
      </c>
      <c r="S157" s="33">
        <v>0</v>
      </c>
      <c r="T157" s="33">
        <v>16.7</v>
      </c>
      <c r="U157" s="33">
        <v>40.229999999999997</v>
      </c>
      <c r="V157" s="34"/>
      <c r="W157" s="34"/>
      <c r="X157" s="34"/>
      <c r="Y157" s="32">
        <v>37.799999999999997</v>
      </c>
      <c r="Z157" s="32">
        <v>4.2</v>
      </c>
      <c r="AA157" s="34"/>
      <c r="AB157" s="32">
        <v>0</v>
      </c>
      <c r="AC157" s="34"/>
      <c r="AD157" s="34"/>
      <c r="AE157" s="34"/>
      <c r="AF157" s="32">
        <v>0.1</v>
      </c>
      <c r="AG157" s="34"/>
      <c r="AH157" s="34"/>
      <c r="AI157" s="32">
        <v>0</v>
      </c>
      <c r="AJ157" s="32">
        <v>0</v>
      </c>
      <c r="AK157" s="34"/>
      <c r="AL157" s="32">
        <v>0</v>
      </c>
      <c r="AM157" s="32">
        <v>0</v>
      </c>
      <c r="AN157" s="34"/>
      <c r="AO157" s="34"/>
      <c r="AP157" s="32">
        <v>0</v>
      </c>
      <c r="AQ157" s="32">
        <v>0</v>
      </c>
      <c r="AR157" s="32">
        <v>0</v>
      </c>
      <c r="AS157" s="34"/>
      <c r="AT157" s="32">
        <v>0</v>
      </c>
      <c r="AU157" s="33">
        <v>42.1</v>
      </c>
      <c r="AV157" s="36">
        <v>0</v>
      </c>
      <c r="AW157" s="33">
        <v>0.26</v>
      </c>
      <c r="AX157" s="33">
        <v>0.63</v>
      </c>
      <c r="AY157" s="33">
        <v>0.66</v>
      </c>
      <c r="AZ157" s="36">
        <v>0</v>
      </c>
      <c r="BA157" s="33">
        <v>17.3</v>
      </c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</row>
    <row r="158" spans="1:81" ht="25" x14ac:dyDescent="0.35">
      <c r="A158" s="37" t="s">
        <v>3045</v>
      </c>
      <c r="B158" s="34">
        <v>12202</v>
      </c>
      <c r="C158" s="37" t="s">
        <v>3044</v>
      </c>
      <c r="D158" s="32">
        <v>11.2</v>
      </c>
      <c r="E158" s="32">
        <v>2</v>
      </c>
      <c r="F158" s="32">
        <v>3.1</v>
      </c>
      <c r="G158" s="32">
        <v>50.9</v>
      </c>
      <c r="H158" s="35">
        <v>1164</v>
      </c>
      <c r="I158" s="35">
        <v>1129</v>
      </c>
      <c r="J158" s="35">
        <v>269.83100000000002</v>
      </c>
      <c r="K158" s="32">
        <v>3.4</v>
      </c>
      <c r="L158" s="32">
        <v>0.3</v>
      </c>
      <c r="M158" s="32">
        <v>0</v>
      </c>
      <c r="N158" s="32">
        <v>0</v>
      </c>
      <c r="O158" s="31"/>
      <c r="P158" s="32">
        <v>50.9</v>
      </c>
      <c r="Q158" s="31"/>
      <c r="R158" s="36">
        <v>4.5999999999999999E-2</v>
      </c>
      <c r="S158" s="33">
        <v>0</v>
      </c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3">
        <v>0.3</v>
      </c>
      <c r="AX158" s="33">
        <v>0.74</v>
      </c>
      <c r="AY158" s="33">
        <v>0.77</v>
      </c>
      <c r="AZ158" s="36">
        <v>0</v>
      </c>
      <c r="BA158" s="33">
        <v>20.11</v>
      </c>
      <c r="BB158" s="34"/>
      <c r="BC158" s="34"/>
      <c r="BD158" s="34"/>
      <c r="BE158" s="33"/>
      <c r="BF158" s="34"/>
      <c r="BG158" s="33"/>
      <c r="BH158" s="34"/>
      <c r="BI158" s="34"/>
      <c r="BJ158" s="34"/>
      <c r="BK158" s="34"/>
      <c r="BL158" s="33"/>
      <c r="BM158" s="33"/>
      <c r="BN158" s="33"/>
      <c r="BO158" s="34"/>
      <c r="BP158" s="33"/>
      <c r="BQ158" s="33"/>
      <c r="BR158" s="33"/>
      <c r="BS158" s="34"/>
      <c r="BT158" s="34"/>
      <c r="BU158" s="34"/>
      <c r="BV158" s="33"/>
      <c r="BW158" s="34"/>
      <c r="BX158" s="34"/>
      <c r="BY158" s="34"/>
      <c r="BZ158" s="34"/>
      <c r="CA158" s="34"/>
      <c r="CB158" s="33"/>
      <c r="CC158" s="32"/>
    </row>
    <row r="159" spans="1:81" x14ac:dyDescent="0.35">
      <c r="A159" s="37" t="s">
        <v>3043</v>
      </c>
      <c r="B159" s="34">
        <v>12202</v>
      </c>
      <c r="C159" s="37" t="s">
        <v>3042</v>
      </c>
      <c r="D159" s="32">
        <v>9.6999999999999993</v>
      </c>
      <c r="E159" s="32">
        <v>1.7</v>
      </c>
      <c r="F159" s="32">
        <v>2.5</v>
      </c>
      <c r="G159" s="32">
        <v>43.6</v>
      </c>
      <c r="H159" s="35">
        <v>1032</v>
      </c>
      <c r="I159" s="35">
        <v>966</v>
      </c>
      <c r="J159" s="35">
        <v>230.874</v>
      </c>
      <c r="K159" s="32">
        <v>6.4</v>
      </c>
      <c r="L159" s="32">
        <v>0.2</v>
      </c>
      <c r="M159" s="32">
        <v>0</v>
      </c>
      <c r="N159" s="32">
        <v>0</v>
      </c>
      <c r="O159" s="31"/>
      <c r="P159" s="32">
        <v>43.6</v>
      </c>
      <c r="Q159" s="31"/>
      <c r="R159" s="36">
        <v>3.5000000000000003E-2</v>
      </c>
      <c r="S159" s="33">
        <v>0</v>
      </c>
      <c r="T159" s="33">
        <v>17.100000000000001</v>
      </c>
      <c r="U159" s="33">
        <v>38.700000000000003</v>
      </c>
      <c r="V159" s="34"/>
      <c r="W159" s="34"/>
      <c r="X159" s="34"/>
      <c r="Y159" s="32">
        <v>39.799999999999997</v>
      </c>
      <c r="Z159" s="32">
        <v>3.4</v>
      </c>
      <c r="AA159" s="34"/>
      <c r="AB159" s="32">
        <v>0</v>
      </c>
      <c r="AC159" s="34"/>
      <c r="AD159" s="34"/>
      <c r="AE159" s="34"/>
      <c r="AF159" s="32">
        <v>0</v>
      </c>
      <c r="AG159" s="34"/>
      <c r="AH159" s="34"/>
      <c r="AI159" s="32">
        <v>0</v>
      </c>
      <c r="AJ159" s="32">
        <v>0</v>
      </c>
      <c r="AK159" s="34"/>
      <c r="AL159" s="32">
        <v>0</v>
      </c>
      <c r="AM159" s="32">
        <v>0</v>
      </c>
      <c r="AN159" s="34"/>
      <c r="AO159" s="34"/>
      <c r="AP159" s="32">
        <v>0</v>
      </c>
      <c r="AQ159" s="32">
        <v>0</v>
      </c>
      <c r="AR159" s="32">
        <v>0</v>
      </c>
      <c r="AS159" s="34"/>
      <c r="AT159" s="32">
        <v>0</v>
      </c>
      <c r="AU159" s="33">
        <v>43.15</v>
      </c>
      <c r="AV159" s="36">
        <v>0</v>
      </c>
      <c r="AW159" s="33">
        <v>0.26</v>
      </c>
      <c r="AX159" s="33">
        <v>0.57999999999999996</v>
      </c>
      <c r="AY159" s="33">
        <v>0.65</v>
      </c>
      <c r="AZ159" s="36">
        <v>0</v>
      </c>
      <c r="BA159" s="33">
        <v>22.7</v>
      </c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3"/>
      <c r="BW159" s="34"/>
      <c r="BX159" s="34"/>
      <c r="BY159" s="34"/>
      <c r="BZ159" s="34"/>
      <c r="CA159" s="34"/>
      <c r="CB159" s="33"/>
      <c r="CC159" s="32"/>
    </row>
    <row r="160" spans="1:81" ht="25" x14ac:dyDescent="0.35">
      <c r="A160" s="37" t="s">
        <v>3041</v>
      </c>
      <c r="B160" s="34">
        <v>12202</v>
      </c>
      <c r="C160" s="37" t="s">
        <v>3040</v>
      </c>
      <c r="D160" s="32">
        <v>11.5</v>
      </c>
      <c r="E160" s="32">
        <v>2</v>
      </c>
      <c r="F160" s="32">
        <v>3</v>
      </c>
      <c r="G160" s="32">
        <v>51.9</v>
      </c>
      <c r="H160" s="35">
        <v>1229</v>
      </c>
      <c r="I160" s="35">
        <v>1150</v>
      </c>
      <c r="J160" s="35">
        <v>274.84999999999997</v>
      </c>
      <c r="K160" s="32">
        <v>7.7</v>
      </c>
      <c r="L160" s="32">
        <v>0.2</v>
      </c>
      <c r="M160" s="32">
        <v>0</v>
      </c>
      <c r="N160" s="32">
        <v>0</v>
      </c>
      <c r="O160" s="31"/>
      <c r="P160" s="32">
        <v>51.9</v>
      </c>
      <c r="Q160" s="31"/>
      <c r="R160" s="36">
        <v>4.2000000000000003E-2</v>
      </c>
      <c r="S160" s="33">
        <v>0</v>
      </c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3">
        <v>0.31</v>
      </c>
      <c r="AX160" s="33">
        <v>0.7</v>
      </c>
      <c r="AY160" s="33">
        <v>0.78</v>
      </c>
      <c r="AZ160" s="36">
        <v>0</v>
      </c>
      <c r="BA160" s="33">
        <v>27.02</v>
      </c>
      <c r="BB160" s="34"/>
      <c r="BC160" s="34"/>
      <c r="BD160" s="34"/>
      <c r="BE160" s="33"/>
      <c r="BF160" s="32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2"/>
      <c r="BU160" s="34"/>
      <c r="BV160" s="33"/>
      <c r="BW160" s="34"/>
      <c r="BX160" s="34"/>
      <c r="BY160" s="34"/>
      <c r="BZ160" s="34"/>
      <c r="CA160" s="34"/>
      <c r="CB160" s="34"/>
      <c r="CC160" s="32"/>
    </row>
    <row r="161" spans="1:81" x14ac:dyDescent="0.35">
      <c r="A161" s="37" t="s">
        <v>3039</v>
      </c>
      <c r="B161" s="34">
        <v>12202</v>
      </c>
      <c r="C161" s="37" t="s">
        <v>3038</v>
      </c>
      <c r="D161" s="32">
        <v>9.6999999999999993</v>
      </c>
      <c r="E161" s="32">
        <v>1.8</v>
      </c>
      <c r="F161" s="32">
        <v>2.7</v>
      </c>
      <c r="G161" s="32">
        <v>43.8</v>
      </c>
      <c r="H161" s="35">
        <v>1001</v>
      </c>
      <c r="I161" s="35">
        <v>971</v>
      </c>
      <c r="J161" s="35">
        <v>232.06899999999999</v>
      </c>
      <c r="K161" s="32">
        <v>2.9</v>
      </c>
      <c r="L161" s="32">
        <v>0.3</v>
      </c>
      <c r="M161" s="32">
        <v>0</v>
      </c>
      <c r="N161" s="32">
        <v>0</v>
      </c>
      <c r="O161" s="31"/>
      <c r="P161" s="32">
        <v>43.8</v>
      </c>
      <c r="Q161" s="31"/>
      <c r="R161" s="36">
        <v>0.04</v>
      </c>
      <c r="S161" s="33">
        <v>0</v>
      </c>
      <c r="T161" s="33">
        <v>16.7</v>
      </c>
      <c r="U161" s="33">
        <v>40.229999999999997</v>
      </c>
      <c r="V161" s="34"/>
      <c r="W161" s="34"/>
      <c r="X161" s="34"/>
      <c r="Y161" s="32">
        <v>37.799999999999997</v>
      </c>
      <c r="Z161" s="32">
        <v>4.2</v>
      </c>
      <c r="AA161" s="34"/>
      <c r="AB161" s="32">
        <v>0</v>
      </c>
      <c r="AC161" s="34"/>
      <c r="AD161" s="34"/>
      <c r="AE161" s="34"/>
      <c r="AF161" s="32">
        <v>0.1</v>
      </c>
      <c r="AG161" s="34"/>
      <c r="AH161" s="34"/>
      <c r="AI161" s="32">
        <v>0</v>
      </c>
      <c r="AJ161" s="32">
        <v>0</v>
      </c>
      <c r="AK161" s="34"/>
      <c r="AL161" s="32">
        <v>0</v>
      </c>
      <c r="AM161" s="32">
        <v>0</v>
      </c>
      <c r="AN161" s="34"/>
      <c r="AO161" s="34"/>
      <c r="AP161" s="32">
        <v>0</v>
      </c>
      <c r="AQ161" s="32">
        <v>0</v>
      </c>
      <c r="AR161" s="32">
        <v>0</v>
      </c>
      <c r="AS161" s="34"/>
      <c r="AT161" s="32">
        <v>0</v>
      </c>
      <c r="AU161" s="33">
        <v>42.1</v>
      </c>
      <c r="AV161" s="36">
        <v>0</v>
      </c>
      <c r="AW161" s="33">
        <v>0.26</v>
      </c>
      <c r="AX161" s="33">
        <v>0.63</v>
      </c>
      <c r="AY161" s="33">
        <v>0.66</v>
      </c>
      <c r="AZ161" s="36">
        <v>0</v>
      </c>
      <c r="BA161" s="33">
        <v>17.3</v>
      </c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</row>
    <row r="162" spans="1:81" ht="25" x14ac:dyDescent="0.35">
      <c r="A162" s="37" t="s">
        <v>3037</v>
      </c>
      <c r="B162" s="34">
        <v>12202</v>
      </c>
      <c r="C162" s="37" t="s">
        <v>3036</v>
      </c>
      <c r="D162" s="32">
        <v>11.2</v>
      </c>
      <c r="E162" s="32">
        <v>2</v>
      </c>
      <c r="F162" s="32">
        <v>3.1</v>
      </c>
      <c r="G162" s="32">
        <v>50.9</v>
      </c>
      <c r="H162" s="35">
        <v>1164</v>
      </c>
      <c r="I162" s="35">
        <v>1129</v>
      </c>
      <c r="J162" s="35">
        <v>269.83100000000002</v>
      </c>
      <c r="K162" s="32">
        <v>3.4</v>
      </c>
      <c r="L162" s="32">
        <v>0.3</v>
      </c>
      <c r="M162" s="32">
        <v>0</v>
      </c>
      <c r="N162" s="32">
        <v>0</v>
      </c>
      <c r="O162" s="31"/>
      <c r="P162" s="32">
        <v>50.9</v>
      </c>
      <c r="Q162" s="31"/>
      <c r="R162" s="36">
        <v>4.5999999999999999E-2</v>
      </c>
      <c r="S162" s="33">
        <v>0</v>
      </c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3">
        <v>0.3</v>
      </c>
      <c r="AX162" s="33">
        <v>0.74</v>
      </c>
      <c r="AY162" s="33">
        <v>0.77</v>
      </c>
      <c r="AZ162" s="36">
        <v>0</v>
      </c>
      <c r="BA162" s="33">
        <v>20.11</v>
      </c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</row>
    <row r="163" spans="1:81" ht="25" x14ac:dyDescent="0.35">
      <c r="A163" s="37" t="s">
        <v>3035</v>
      </c>
      <c r="B163" s="34">
        <v>12202</v>
      </c>
      <c r="C163" s="37" t="s">
        <v>3034</v>
      </c>
      <c r="D163" s="32">
        <v>9.1</v>
      </c>
      <c r="E163" s="32">
        <v>2.1</v>
      </c>
      <c r="F163" s="32">
        <v>2.4</v>
      </c>
      <c r="G163" s="32">
        <v>46.6</v>
      </c>
      <c r="H163" s="35">
        <v>1054</v>
      </c>
      <c r="I163" s="35">
        <v>1023</v>
      </c>
      <c r="J163" s="35">
        <v>244.49699999999999</v>
      </c>
      <c r="K163" s="32">
        <v>3.1</v>
      </c>
      <c r="L163" s="32">
        <v>0.3</v>
      </c>
      <c r="M163" s="32">
        <v>0</v>
      </c>
      <c r="N163" s="32">
        <v>0</v>
      </c>
      <c r="O163" s="31"/>
      <c r="P163" s="32">
        <v>46.6</v>
      </c>
      <c r="Q163" s="31"/>
      <c r="R163" s="36">
        <v>3.5000000000000003E-2</v>
      </c>
      <c r="S163" s="33">
        <v>0</v>
      </c>
      <c r="T163" s="33">
        <v>26.52</v>
      </c>
      <c r="U163" s="33">
        <v>33.68</v>
      </c>
      <c r="V163" s="34"/>
      <c r="W163" s="34"/>
      <c r="X163" s="34"/>
      <c r="Y163" s="32">
        <v>31.7</v>
      </c>
      <c r="Z163" s="32">
        <v>4.5</v>
      </c>
      <c r="AA163" s="34"/>
      <c r="AB163" s="32">
        <v>0</v>
      </c>
      <c r="AC163" s="34"/>
      <c r="AD163" s="32">
        <v>0.1</v>
      </c>
      <c r="AE163" s="34"/>
      <c r="AF163" s="34"/>
      <c r="AG163" s="34"/>
      <c r="AH163" s="34"/>
      <c r="AI163" s="34"/>
      <c r="AJ163" s="34"/>
      <c r="AK163" s="34"/>
      <c r="AL163" s="32">
        <v>0</v>
      </c>
      <c r="AM163" s="32">
        <v>0.5</v>
      </c>
      <c r="AN163" s="34"/>
      <c r="AO163" s="34"/>
      <c r="AP163" s="34"/>
      <c r="AQ163" s="32">
        <v>0</v>
      </c>
      <c r="AR163" s="32">
        <v>0.1</v>
      </c>
      <c r="AS163" s="34"/>
      <c r="AT163" s="32">
        <v>1.8</v>
      </c>
      <c r="AU163" s="33">
        <v>38.74</v>
      </c>
      <c r="AV163" s="36">
        <v>2.42</v>
      </c>
      <c r="AW163" s="33">
        <v>0.5</v>
      </c>
      <c r="AX163" s="33">
        <v>0.63</v>
      </c>
      <c r="AY163" s="33">
        <v>0.73</v>
      </c>
      <c r="AZ163" s="36">
        <v>45.536999999999999</v>
      </c>
      <c r="BA163" s="33">
        <v>17.309999999999999</v>
      </c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</row>
    <row r="164" spans="1:81" ht="25" x14ac:dyDescent="0.35">
      <c r="A164" s="37" t="s">
        <v>3033</v>
      </c>
      <c r="B164" s="34">
        <v>12202</v>
      </c>
      <c r="C164" s="37" t="s">
        <v>3032</v>
      </c>
      <c r="D164" s="32">
        <v>10.6</v>
      </c>
      <c r="E164" s="32">
        <v>2.4</v>
      </c>
      <c r="F164" s="32">
        <v>2.8</v>
      </c>
      <c r="G164" s="32">
        <v>54.2</v>
      </c>
      <c r="H164" s="35">
        <v>1226</v>
      </c>
      <c r="I164" s="35">
        <v>1189</v>
      </c>
      <c r="J164" s="35">
        <v>284.17099999999999</v>
      </c>
      <c r="K164" s="32">
        <v>3.6</v>
      </c>
      <c r="L164" s="32">
        <v>0.3</v>
      </c>
      <c r="M164" s="32">
        <v>0</v>
      </c>
      <c r="N164" s="32">
        <v>0</v>
      </c>
      <c r="O164" s="31"/>
      <c r="P164" s="32">
        <v>54.2</v>
      </c>
      <c r="Q164" s="31"/>
      <c r="R164" s="36">
        <v>4.1000000000000002E-2</v>
      </c>
      <c r="S164" s="33">
        <v>0</v>
      </c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3">
        <v>0.57999999999999996</v>
      </c>
      <c r="AX164" s="33">
        <v>0.74</v>
      </c>
      <c r="AY164" s="33">
        <v>0.85</v>
      </c>
      <c r="AZ164" s="36">
        <v>52.95</v>
      </c>
      <c r="BA164" s="33">
        <v>20.13</v>
      </c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</row>
    <row r="165" spans="1:81" ht="25" x14ac:dyDescent="0.35">
      <c r="A165" s="37" t="s">
        <v>3031</v>
      </c>
      <c r="B165" s="34">
        <v>12202</v>
      </c>
      <c r="C165" s="37" t="s">
        <v>3030</v>
      </c>
      <c r="D165" s="32">
        <v>8.3000000000000007</v>
      </c>
      <c r="E165" s="32">
        <v>2.2999999999999998</v>
      </c>
      <c r="F165" s="32">
        <v>3.8</v>
      </c>
      <c r="G165" s="32">
        <v>45.7</v>
      </c>
      <c r="H165" s="35">
        <v>1052</v>
      </c>
      <c r="I165" s="35">
        <v>1000</v>
      </c>
      <c r="J165" s="35">
        <v>239</v>
      </c>
      <c r="K165" s="32">
        <v>6.5</v>
      </c>
      <c r="L165" s="32">
        <v>0.3</v>
      </c>
      <c r="M165" s="32">
        <v>0</v>
      </c>
      <c r="N165" s="32">
        <v>0</v>
      </c>
      <c r="O165" s="31"/>
      <c r="P165" s="32">
        <v>45.7</v>
      </c>
      <c r="Q165" s="31"/>
      <c r="R165" s="36">
        <v>0.04</v>
      </c>
      <c r="S165" s="33">
        <v>0</v>
      </c>
      <c r="T165" s="33">
        <v>17.2</v>
      </c>
      <c r="U165" s="33">
        <v>40.200000000000003</v>
      </c>
      <c r="V165" s="34"/>
      <c r="W165" s="34"/>
      <c r="X165" s="34"/>
      <c r="Y165" s="32">
        <v>36</v>
      </c>
      <c r="Z165" s="32">
        <v>5.7</v>
      </c>
      <c r="AA165" s="34"/>
      <c r="AB165" s="32">
        <v>0</v>
      </c>
      <c r="AC165" s="34"/>
      <c r="AD165" s="34"/>
      <c r="AE165" s="34"/>
      <c r="AF165" s="32">
        <v>0</v>
      </c>
      <c r="AG165" s="34"/>
      <c r="AH165" s="34"/>
      <c r="AI165" s="32">
        <v>0</v>
      </c>
      <c r="AJ165" s="32">
        <v>0</v>
      </c>
      <c r="AK165" s="34"/>
      <c r="AL165" s="32">
        <v>0</v>
      </c>
      <c r="AM165" s="32">
        <v>0</v>
      </c>
      <c r="AN165" s="34"/>
      <c r="AO165" s="34"/>
      <c r="AP165" s="32">
        <v>0</v>
      </c>
      <c r="AQ165" s="32">
        <v>0</v>
      </c>
      <c r="AR165" s="32">
        <v>0</v>
      </c>
      <c r="AS165" s="34"/>
      <c r="AT165" s="32">
        <v>0</v>
      </c>
      <c r="AU165" s="33">
        <v>41.7</v>
      </c>
      <c r="AV165" s="36">
        <v>0</v>
      </c>
      <c r="AW165" s="33">
        <v>0.35</v>
      </c>
      <c r="AX165" s="33">
        <v>0.82</v>
      </c>
      <c r="AY165" s="33">
        <v>0.85</v>
      </c>
      <c r="AZ165" s="36">
        <v>0</v>
      </c>
      <c r="BA165" s="33">
        <v>22.52</v>
      </c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</row>
    <row r="166" spans="1:81" ht="37.5" x14ac:dyDescent="0.35">
      <c r="A166" s="37" t="s">
        <v>3029</v>
      </c>
      <c r="B166" s="34">
        <v>12202</v>
      </c>
      <c r="C166" s="37" t="s">
        <v>3028</v>
      </c>
      <c r="D166" s="32">
        <v>9.8000000000000007</v>
      </c>
      <c r="E166" s="32">
        <v>2.7</v>
      </c>
      <c r="F166" s="32">
        <v>4.5</v>
      </c>
      <c r="G166" s="32">
        <v>53.8</v>
      </c>
      <c r="H166" s="35">
        <v>1238</v>
      </c>
      <c r="I166" s="35">
        <v>1176</v>
      </c>
      <c r="J166" s="35">
        <v>281.06399999999996</v>
      </c>
      <c r="K166" s="32">
        <v>7.6</v>
      </c>
      <c r="L166" s="32">
        <v>0.4</v>
      </c>
      <c r="M166" s="32">
        <v>0</v>
      </c>
      <c r="N166" s="32">
        <v>0</v>
      </c>
      <c r="O166" s="31"/>
      <c r="P166" s="32">
        <v>53.8</v>
      </c>
      <c r="Q166" s="31"/>
      <c r="R166" s="36">
        <v>4.7E-2</v>
      </c>
      <c r="S166" s="33">
        <v>0</v>
      </c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3">
        <v>0.41</v>
      </c>
      <c r="AX166" s="33">
        <v>0.97</v>
      </c>
      <c r="AY166" s="33">
        <v>1</v>
      </c>
      <c r="AZ166" s="36">
        <v>0</v>
      </c>
      <c r="BA166" s="33">
        <v>26.49</v>
      </c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</row>
    <row r="167" spans="1:81" ht="25" x14ac:dyDescent="0.35">
      <c r="A167" s="37" t="s">
        <v>3027</v>
      </c>
      <c r="B167" s="34">
        <v>12201</v>
      </c>
      <c r="C167" s="37" t="s">
        <v>3026</v>
      </c>
      <c r="D167" s="32">
        <v>9</v>
      </c>
      <c r="E167" s="32">
        <v>2.5</v>
      </c>
      <c r="F167" s="32">
        <v>2</v>
      </c>
      <c r="G167" s="32">
        <v>46.8</v>
      </c>
      <c r="H167" s="35">
        <v>1070</v>
      </c>
      <c r="I167" s="35">
        <v>1039</v>
      </c>
      <c r="J167" s="35">
        <v>248.321</v>
      </c>
      <c r="K167" s="32">
        <v>3.9</v>
      </c>
      <c r="L167" s="32">
        <v>0.2</v>
      </c>
      <c r="M167" s="32">
        <v>0</v>
      </c>
      <c r="N167" s="32">
        <v>0</v>
      </c>
      <c r="O167" s="31"/>
      <c r="P167" s="32">
        <v>46.8</v>
      </c>
      <c r="Q167" s="31"/>
      <c r="R167" s="36">
        <v>0.02</v>
      </c>
      <c r="S167" s="33">
        <v>0</v>
      </c>
      <c r="T167" s="33">
        <v>20</v>
      </c>
      <c r="U167" s="33">
        <v>50.7</v>
      </c>
      <c r="V167" s="34"/>
      <c r="W167" s="34"/>
      <c r="X167" s="34"/>
      <c r="Y167" s="32">
        <v>25.7</v>
      </c>
      <c r="Z167" s="32">
        <v>2</v>
      </c>
      <c r="AA167" s="34"/>
      <c r="AB167" s="32">
        <v>0</v>
      </c>
      <c r="AC167" s="34"/>
      <c r="AD167" s="34"/>
      <c r="AE167" s="34"/>
      <c r="AF167" s="32">
        <v>0</v>
      </c>
      <c r="AG167" s="34"/>
      <c r="AH167" s="34"/>
      <c r="AI167" s="32">
        <v>0</v>
      </c>
      <c r="AJ167" s="32">
        <v>0</v>
      </c>
      <c r="AK167" s="34"/>
      <c r="AL167" s="32">
        <v>0</v>
      </c>
      <c r="AM167" s="32">
        <v>0</v>
      </c>
      <c r="AN167" s="34"/>
      <c r="AO167" s="34"/>
      <c r="AP167" s="32">
        <v>0</v>
      </c>
      <c r="AQ167" s="32">
        <v>0</v>
      </c>
      <c r="AR167" s="32">
        <v>0</v>
      </c>
      <c r="AS167" s="34"/>
      <c r="AT167" s="32">
        <v>0</v>
      </c>
      <c r="AU167" s="33">
        <v>27.7</v>
      </c>
      <c r="AV167" s="36">
        <v>0</v>
      </c>
      <c r="AW167" s="33">
        <v>0.44</v>
      </c>
      <c r="AX167" s="33">
        <v>1.1299999999999999</v>
      </c>
      <c r="AY167" s="33">
        <v>0.62</v>
      </c>
      <c r="AZ167" s="36">
        <v>0</v>
      </c>
      <c r="BA167" s="33">
        <v>23.14</v>
      </c>
      <c r="BB167" s="34"/>
      <c r="BC167" s="34"/>
      <c r="BD167" s="34"/>
      <c r="BE167" s="33"/>
      <c r="BF167" s="34"/>
      <c r="BG167" s="33"/>
      <c r="BH167" s="34"/>
      <c r="BI167" s="34"/>
      <c r="BJ167" s="34"/>
      <c r="BK167" s="34"/>
      <c r="BL167" s="33"/>
      <c r="BM167" s="33"/>
      <c r="BN167" s="33"/>
      <c r="BO167" s="34"/>
      <c r="BP167" s="33"/>
      <c r="BQ167" s="33"/>
      <c r="BR167" s="33"/>
      <c r="BS167" s="34"/>
      <c r="BT167" s="34"/>
      <c r="BU167" s="34"/>
      <c r="BV167" s="33"/>
      <c r="BW167" s="34"/>
      <c r="BX167" s="34"/>
      <c r="BY167" s="34"/>
      <c r="BZ167" s="34"/>
      <c r="CA167" s="34"/>
      <c r="CB167" s="33"/>
      <c r="CC167" s="32"/>
    </row>
    <row r="168" spans="1:81" ht="25" x14ac:dyDescent="0.35">
      <c r="A168" s="37" t="s">
        <v>3025</v>
      </c>
      <c r="B168" s="34">
        <v>12201</v>
      </c>
      <c r="C168" s="37" t="s">
        <v>3024</v>
      </c>
      <c r="D168" s="32">
        <v>10.7</v>
      </c>
      <c r="E168" s="32">
        <v>3</v>
      </c>
      <c r="F168" s="32">
        <v>2.4</v>
      </c>
      <c r="G168" s="32">
        <v>55.7</v>
      </c>
      <c r="H168" s="35">
        <v>1274</v>
      </c>
      <c r="I168" s="35">
        <v>1237</v>
      </c>
      <c r="J168" s="35">
        <v>295.64299999999997</v>
      </c>
      <c r="K168" s="32">
        <v>4.5999999999999996</v>
      </c>
      <c r="L168" s="32">
        <v>0.2</v>
      </c>
      <c r="M168" s="32">
        <v>0</v>
      </c>
      <c r="N168" s="32">
        <v>0</v>
      </c>
      <c r="O168" s="31"/>
      <c r="P168" s="32">
        <v>55.7</v>
      </c>
      <c r="Q168" s="31"/>
      <c r="R168" s="36">
        <v>2.4E-2</v>
      </c>
      <c r="S168" s="33">
        <v>0</v>
      </c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3">
        <v>0.53</v>
      </c>
      <c r="AX168" s="33">
        <v>1.34</v>
      </c>
      <c r="AY168" s="33">
        <v>0.73</v>
      </c>
      <c r="AZ168" s="36">
        <v>0</v>
      </c>
      <c r="BA168" s="33">
        <v>27.55</v>
      </c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</row>
    <row r="169" spans="1:81" x14ac:dyDescent="0.35">
      <c r="A169" s="37" t="s">
        <v>3023</v>
      </c>
      <c r="B169" s="34">
        <v>12201</v>
      </c>
      <c r="C169" s="37" t="s">
        <v>3022</v>
      </c>
      <c r="D169" s="32">
        <v>10.8</v>
      </c>
      <c r="E169" s="32">
        <v>3.4</v>
      </c>
      <c r="F169" s="32">
        <v>4</v>
      </c>
      <c r="G169" s="32">
        <v>51.9</v>
      </c>
      <c r="H169" s="35">
        <v>1214</v>
      </c>
      <c r="I169" s="35">
        <v>1186</v>
      </c>
      <c r="J169" s="35">
        <v>283.45400000000001</v>
      </c>
      <c r="K169" s="32">
        <v>3.5</v>
      </c>
      <c r="L169" s="32">
        <v>0.6</v>
      </c>
      <c r="M169" s="32">
        <v>0.3</v>
      </c>
      <c r="N169" s="32">
        <v>0</v>
      </c>
      <c r="O169" s="31"/>
      <c r="P169" s="32">
        <v>51.9</v>
      </c>
      <c r="Q169" s="31"/>
      <c r="R169" s="36">
        <v>4.8000000000000001E-2</v>
      </c>
      <c r="S169" s="33">
        <v>0</v>
      </c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3">
        <v>0.55000000000000004</v>
      </c>
      <c r="AX169" s="33">
        <v>1.03</v>
      </c>
      <c r="AY169" s="33">
        <v>1.39</v>
      </c>
      <c r="AZ169" s="36">
        <v>0</v>
      </c>
      <c r="BA169" s="33">
        <v>18.309999999999999</v>
      </c>
      <c r="BB169" s="34"/>
      <c r="BC169" s="34"/>
      <c r="BD169" s="34"/>
      <c r="BE169" s="33"/>
      <c r="BF169" s="34"/>
      <c r="BG169" s="33"/>
      <c r="BH169" s="34"/>
      <c r="BI169" s="34"/>
      <c r="BJ169" s="34"/>
      <c r="BK169" s="34"/>
      <c r="BL169" s="33"/>
      <c r="BM169" s="33"/>
      <c r="BN169" s="33"/>
      <c r="BO169" s="34"/>
      <c r="BP169" s="33"/>
      <c r="BQ169" s="33"/>
      <c r="BR169" s="34"/>
      <c r="BS169" s="34"/>
      <c r="BT169" s="34"/>
      <c r="BU169" s="34"/>
      <c r="BV169" s="33"/>
      <c r="BW169" s="34"/>
      <c r="BX169" s="34"/>
      <c r="BY169" s="34"/>
      <c r="BZ169" s="34"/>
      <c r="CA169" s="34"/>
      <c r="CB169" s="33"/>
      <c r="CC169" s="32"/>
    </row>
    <row r="170" spans="1:81" x14ac:dyDescent="0.35">
      <c r="A170" s="37" t="s">
        <v>3021</v>
      </c>
      <c r="B170" s="34">
        <v>12304</v>
      </c>
      <c r="C170" s="37" t="s">
        <v>3020</v>
      </c>
      <c r="D170" s="32">
        <v>12.4</v>
      </c>
      <c r="E170" s="32">
        <v>9</v>
      </c>
      <c r="F170" s="32">
        <v>2.8</v>
      </c>
      <c r="G170" s="32">
        <v>35.799999999999997</v>
      </c>
      <c r="H170" s="35">
        <v>1173</v>
      </c>
      <c r="I170" s="35">
        <v>1154</v>
      </c>
      <c r="J170" s="35">
        <v>275.80599999999998</v>
      </c>
      <c r="K170" s="32">
        <v>2.4</v>
      </c>
      <c r="L170" s="32">
        <v>0.5</v>
      </c>
      <c r="M170" s="32">
        <v>0.2</v>
      </c>
      <c r="N170" s="32">
        <v>0</v>
      </c>
      <c r="O170" s="31"/>
      <c r="P170" s="32">
        <v>35.799999999999997</v>
      </c>
      <c r="Q170" s="31"/>
      <c r="R170" s="36">
        <v>0.1</v>
      </c>
      <c r="S170" s="33">
        <v>0.02</v>
      </c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3">
        <v>4.92</v>
      </c>
      <c r="AX170" s="33">
        <v>2.16</v>
      </c>
      <c r="AY170" s="33">
        <v>1.21</v>
      </c>
      <c r="AZ170" s="36">
        <v>6.734</v>
      </c>
      <c r="BA170" s="33">
        <v>264.2</v>
      </c>
      <c r="BB170" s="34"/>
      <c r="BC170" s="34"/>
      <c r="BD170" s="34"/>
      <c r="BE170" s="33"/>
      <c r="BF170" s="34"/>
      <c r="BG170" s="34"/>
      <c r="BH170" s="34"/>
      <c r="BI170" s="34"/>
      <c r="BJ170" s="34"/>
      <c r="BK170" s="36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3"/>
      <c r="BW170" s="34"/>
      <c r="BX170" s="34"/>
      <c r="BY170" s="34"/>
      <c r="BZ170" s="36"/>
      <c r="CA170" s="34"/>
      <c r="CB170" s="34"/>
      <c r="CC170" s="32"/>
    </row>
    <row r="171" spans="1:81" x14ac:dyDescent="0.35">
      <c r="A171" s="37" t="s">
        <v>3019</v>
      </c>
      <c r="B171" s="34">
        <v>12304</v>
      </c>
      <c r="C171" s="37" t="s">
        <v>3018</v>
      </c>
      <c r="D171" s="32">
        <v>16.600000000000001</v>
      </c>
      <c r="E171" s="32">
        <v>11.2</v>
      </c>
      <c r="F171" s="32">
        <v>2.2999999999999998</v>
      </c>
      <c r="G171" s="32">
        <v>27</v>
      </c>
      <c r="H171" s="35">
        <v>1174</v>
      </c>
      <c r="I171" s="35">
        <v>1159</v>
      </c>
      <c r="J171" s="35">
        <v>277.00099999999998</v>
      </c>
      <c r="K171" s="32">
        <v>1.8</v>
      </c>
      <c r="L171" s="32">
        <v>0.4</v>
      </c>
      <c r="M171" s="32">
        <v>0.3</v>
      </c>
      <c r="N171" s="32">
        <v>0.1</v>
      </c>
      <c r="O171" s="31"/>
      <c r="P171" s="32">
        <v>27</v>
      </c>
      <c r="Q171" s="31"/>
      <c r="R171" s="36">
        <v>0.13</v>
      </c>
      <c r="S171" s="33">
        <v>0.02</v>
      </c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3">
        <v>5.88</v>
      </c>
      <c r="AX171" s="33">
        <v>3.14</v>
      </c>
      <c r="AY171" s="33">
        <v>1.27</v>
      </c>
      <c r="AZ171" s="36">
        <v>6.734</v>
      </c>
      <c r="BA171" s="33">
        <v>278.76</v>
      </c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</row>
    <row r="172" spans="1:81" x14ac:dyDescent="0.35">
      <c r="A172" s="37" t="s">
        <v>3017</v>
      </c>
      <c r="B172" s="34">
        <v>12207</v>
      </c>
      <c r="C172" s="37" t="s">
        <v>3016</v>
      </c>
      <c r="D172" s="32">
        <v>12.2</v>
      </c>
      <c r="E172" s="32">
        <v>2.9</v>
      </c>
      <c r="F172" s="32">
        <v>3.7</v>
      </c>
      <c r="G172" s="32">
        <v>46.1</v>
      </c>
      <c r="H172" s="35">
        <v>1168</v>
      </c>
      <c r="I172" s="35">
        <v>1095</v>
      </c>
      <c r="J172" s="35">
        <v>261.70499999999998</v>
      </c>
      <c r="K172" s="32">
        <v>8.1</v>
      </c>
      <c r="L172" s="32">
        <v>0.5</v>
      </c>
      <c r="M172" s="32">
        <v>0.1</v>
      </c>
      <c r="N172" s="32">
        <v>0</v>
      </c>
      <c r="O172" s="31"/>
      <c r="P172" s="32">
        <v>46.1</v>
      </c>
      <c r="Q172" s="31"/>
      <c r="R172" s="36">
        <v>8.2000000000000003E-2</v>
      </c>
      <c r="S172" s="33">
        <v>0</v>
      </c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3">
        <v>0.46</v>
      </c>
      <c r="AX172" s="33">
        <v>0.95</v>
      </c>
      <c r="AY172" s="33">
        <v>1.17</v>
      </c>
      <c r="AZ172" s="36">
        <v>0</v>
      </c>
      <c r="BA172" s="33">
        <v>16.510000000000002</v>
      </c>
      <c r="BB172" s="34"/>
      <c r="BC172" s="34"/>
      <c r="BD172" s="34"/>
      <c r="BE172" s="33"/>
      <c r="BF172" s="34"/>
      <c r="BG172" s="33"/>
      <c r="BH172" s="34"/>
      <c r="BI172" s="34"/>
      <c r="BJ172" s="34"/>
      <c r="BK172" s="34"/>
      <c r="BL172" s="33"/>
      <c r="BM172" s="33"/>
      <c r="BN172" s="33"/>
      <c r="BO172" s="34"/>
      <c r="BP172" s="33"/>
      <c r="BQ172" s="33"/>
      <c r="BR172" s="33"/>
      <c r="BS172" s="34"/>
      <c r="BT172" s="34"/>
      <c r="BU172" s="34"/>
      <c r="BV172" s="33"/>
      <c r="BW172" s="34"/>
      <c r="BX172" s="34"/>
      <c r="BY172" s="34"/>
      <c r="BZ172" s="34"/>
      <c r="CA172" s="34"/>
      <c r="CB172" s="33"/>
      <c r="CC172" s="32"/>
    </row>
    <row r="173" spans="1:81" ht="25" x14ac:dyDescent="0.35">
      <c r="A173" s="37" t="s">
        <v>3015</v>
      </c>
      <c r="B173" s="34">
        <v>12207</v>
      </c>
      <c r="C173" s="37" t="s">
        <v>3014</v>
      </c>
      <c r="D173" s="32">
        <v>11</v>
      </c>
      <c r="E173" s="32">
        <v>4.4000000000000004</v>
      </c>
      <c r="F173" s="32">
        <v>2.9</v>
      </c>
      <c r="G173" s="32">
        <v>38.9</v>
      </c>
      <c r="H173" s="35">
        <v>1077</v>
      </c>
      <c r="I173" s="35">
        <v>1007</v>
      </c>
      <c r="J173" s="35">
        <v>240.673</v>
      </c>
      <c r="K173" s="32">
        <v>7.9</v>
      </c>
      <c r="L173" s="34"/>
      <c r="M173" s="34"/>
      <c r="N173" s="34"/>
      <c r="O173" s="31"/>
      <c r="P173" s="32">
        <v>38.9</v>
      </c>
      <c r="Q173" s="31"/>
      <c r="R173" s="36">
        <v>6.7000000000000004E-2</v>
      </c>
      <c r="S173" s="33">
        <v>0</v>
      </c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3">
        <v>0.56999999999999995</v>
      </c>
      <c r="AX173" s="33">
        <v>1.22</v>
      </c>
      <c r="AY173" s="33">
        <v>2.1800000000000002</v>
      </c>
      <c r="AZ173" s="36">
        <v>4.2999999999999997E-2</v>
      </c>
      <c r="BA173" s="33">
        <v>12.45</v>
      </c>
      <c r="BB173" s="34"/>
      <c r="BC173" s="34"/>
      <c r="BD173" s="34"/>
      <c r="BE173" s="33"/>
      <c r="BF173" s="34"/>
      <c r="BG173" s="33"/>
      <c r="BH173" s="34"/>
      <c r="BI173" s="34"/>
      <c r="BJ173" s="34"/>
      <c r="BK173" s="34"/>
      <c r="BL173" s="33"/>
      <c r="BM173" s="33"/>
      <c r="BN173" s="33"/>
      <c r="BO173" s="34"/>
      <c r="BP173" s="33"/>
      <c r="BQ173" s="33"/>
      <c r="BR173" s="33"/>
      <c r="BS173" s="34"/>
      <c r="BT173" s="34"/>
      <c r="BU173" s="34"/>
      <c r="BV173" s="33"/>
      <c r="BW173" s="34"/>
      <c r="BX173" s="34"/>
      <c r="BY173" s="34"/>
      <c r="BZ173" s="34"/>
      <c r="CA173" s="34"/>
      <c r="CB173" s="33"/>
      <c r="CC173" s="32"/>
    </row>
    <row r="174" spans="1:81" ht="25" x14ac:dyDescent="0.35">
      <c r="A174" s="37" t="s">
        <v>3013</v>
      </c>
      <c r="B174" s="34">
        <v>12207</v>
      </c>
      <c r="C174" s="37" t="s">
        <v>3012</v>
      </c>
      <c r="D174" s="32">
        <v>13</v>
      </c>
      <c r="E174" s="32">
        <v>5.0999999999999996</v>
      </c>
      <c r="F174" s="32">
        <v>3.4</v>
      </c>
      <c r="G174" s="32">
        <v>45.8</v>
      </c>
      <c r="H174" s="35">
        <v>1267</v>
      </c>
      <c r="I174" s="35">
        <v>1185</v>
      </c>
      <c r="J174" s="35">
        <v>283.21499999999997</v>
      </c>
      <c r="K174" s="32">
        <v>9.3000000000000007</v>
      </c>
      <c r="L174" s="34"/>
      <c r="M174" s="34"/>
      <c r="N174" s="34"/>
      <c r="O174" s="31"/>
      <c r="P174" s="32">
        <v>45.8</v>
      </c>
      <c r="Q174" s="31"/>
      <c r="R174" s="36">
        <v>7.9000000000000001E-2</v>
      </c>
      <c r="S174" s="33">
        <v>0</v>
      </c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3">
        <v>0.67</v>
      </c>
      <c r="AX174" s="33">
        <v>1.43</v>
      </c>
      <c r="AY174" s="33">
        <v>2.57</v>
      </c>
      <c r="AZ174" s="36">
        <v>5.0999999999999997E-2</v>
      </c>
      <c r="BA174" s="33">
        <v>14.65</v>
      </c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</row>
    <row r="175" spans="1:81" x14ac:dyDescent="0.35">
      <c r="A175" s="37" t="s">
        <v>3011</v>
      </c>
      <c r="B175" s="34">
        <v>12207</v>
      </c>
      <c r="C175" s="37" t="s">
        <v>3010</v>
      </c>
      <c r="D175" s="32">
        <v>10.1</v>
      </c>
      <c r="E175" s="32">
        <v>3</v>
      </c>
      <c r="F175" s="32">
        <v>3</v>
      </c>
      <c r="G175" s="32">
        <v>45.2</v>
      </c>
      <c r="H175" s="35">
        <v>1095</v>
      </c>
      <c r="I175" s="35">
        <v>1048</v>
      </c>
      <c r="J175" s="35">
        <v>250.47199999999998</v>
      </c>
      <c r="K175" s="32">
        <v>5.8</v>
      </c>
      <c r="L175" s="32">
        <v>0.2</v>
      </c>
      <c r="M175" s="32">
        <v>0.4</v>
      </c>
      <c r="N175" s="32">
        <v>0</v>
      </c>
      <c r="O175" s="31"/>
      <c r="P175" s="32">
        <v>45.2</v>
      </c>
      <c r="Q175" s="31"/>
      <c r="R175" s="36">
        <v>0.05</v>
      </c>
      <c r="S175" s="33">
        <v>0</v>
      </c>
      <c r="T175" s="33">
        <v>19.5</v>
      </c>
      <c r="U175" s="33">
        <v>29.25</v>
      </c>
      <c r="V175" s="34"/>
      <c r="W175" s="34"/>
      <c r="X175" s="34"/>
      <c r="Y175" s="32">
        <v>46</v>
      </c>
      <c r="Z175" s="32">
        <v>5.2</v>
      </c>
      <c r="AA175" s="34"/>
      <c r="AB175" s="32">
        <v>0</v>
      </c>
      <c r="AC175" s="34"/>
      <c r="AD175" s="34"/>
      <c r="AE175" s="34"/>
      <c r="AF175" s="32">
        <v>0</v>
      </c>
      <c r="AG175" s="34"/>
      <c r="AH175" s="34"/>
      <c r="AI175" s="32">
        <v>0</v>
      </c>
      <c r="AJ175" s="32">
        <v>0</v>
      </c>
      <c r="AK175" s="34"/>
      <c r="AL175" s="32">
        <v>0</v>
      </c>
      <c r="AM175" s="32">
        <v>0</v>
      </c>
      <c r="AN175" s="34"/>
      <c r="AO175" s="34"/>
      <c r="AP175" s="34"/>
      <c r="AQ175" s="32">
        <v>0</v>
      </c>
      <c r="AR175" s="32">
        <v>0</v>
      </c>
      <c r="AS175" s="34"/>
      <c r="AT175" s="32">
        <v>0</v>
      </c>
      <c r="AU175" s="33">
        <v>51.15</v>
      </c>
      <c r="AV175" s="36">
        <v>0</v>
      </c>
      <c r="AW175" s="33">
        <v>0.53</v>
      </c>
      <c r="AX175" s="33">
        <v>0.79</v>
      </c>
      <c r="AY175" s="33">
        <v>1.38</v>
      </c>
      <c r="AZ175" s="36">
        <v>0</v>
      </c>
      <c r="BA175" s="33">
        <v>21.6</v>
      </c>
      <c r="BB175" s="34"/>
      <c r="BC175" s="34"/>
      <c r="BD175" s="34"/>
      <c r="BE175" s="33"/>
      <c r="BF175" s="34"/>
      <c r="BG175" s="33"/>
      <c r="BH175" s="34"/>
      <c r="BI175" s="34"/>
      <c r="BJ175" s="34"/>
      <c r="BK175" s="34"/>
      <c r="BL175" s="33"/>
      <c r="BM175" s="33"/>
      <c r="BN175" s="33"/>
      <c r="BO175" s="34"/>
      <c r="BP175" s="33"/>
      <c r="BQ175" s="33"/>
      <c r="BR175" s="34"/>
      <c r="BS175" s="34"/>
      <c r="BT175" s="34"/>
      <c r="BU175" s="34"/>
      <c r="BV175" s="33"/>
      <c r="BW175" s="34"/>
      <c r="BX175" s="34"/>
      <c r="BY175" s="34"/>
      <c r="BZ175" s="34"/>
      <c r="CA175" s="34"/>
      <c r="CB175" s="33"/>
      <c r="CC175" s="32"/>
    </row>
    <row r="176" spans="1:81" x14ac:dyDescent="0.35">
      <c r="A176" s="37" t="s">
        <v>3009</v>
      </c>
      <c r="B176" s="34">
        <v>12207</v>
      </c>
      <c r="C176" s="37" t="s">
        <v>3008</v>
      </c>
      <c r="D176" s="32">
        <v>11.9</v>
      </c>
      <c r="E176" s="32">
        <v>3.5</v>
      </c>
      <c r="F176" s="32">
        <v>3.5</v>
      </c>
      <c r="G176" s="32">
        <v>53.1</v>
      </c>
      <c r="H176" s="35">
        <v>1288</v>
      </c>
      <c r="I176" s="35">
        <v>1233</v>
      </c>
      <c r="J176" s="35">
        <v>294.68700000000001</v>
      </c>
      <c r="K176" s="32">
        <v>6.9</v>
      </c>
      <c r="L176" s="32">
        <v>0.2</v>
      </c>
      <c r="M176" s="32">
        <v>0.4</v>
      </c>
      <c r="N176" s="32">
        <v>0</v>
      </c>
      <c r="O176" s="31"/>
      <c r="P176" s="32">
        <v>53.1</v>
      </c>
      <c r="Q176" s="31"/>
      <c r="R176" s="36">
        <v>5.8999999999999997E-2</v>
      </c>
      <c r="S176" s="33">
        <v>0</v>
      </c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3">
        <v>0.62</v>
      </c>
      <c r="AX176" s="33">
        <v>0.93</v>
      </c>
      <c r="AY176" s="33">
        <v>1.62</v>
      </c>
      <c r="AZ176" s="36">
        <v>0</v>
      </c>
      <c r="BA176" s="33">
        <v>25.41</v>
      </c>
      <c r="BB176" s="34"/>
      <c r="BC176" s="34"/>
      <c r="BD176" s="34"/>
      <c r="BE176" s="33"/>
      <c r="BF176" s="34"/>
      <c r="BG176" s="34"/>
      <c r="BH176" s="34"/>
      <c r="BI176" s="34"/>
      <c r="BJ176" s="34"/>
      <c r="BK176" s="36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3"/>
      <c r="BW176" s="34"/>
      <c r="BX176" s="34"/>
      <c r="BY176" s="34"/>
      <c r="BZ176" s="36"/>
      <c r="CA176" s="34"/>
      <c r="CB176" s="34"/>
      <c r="CC176" s="32"/>
    </row>
    <row r="177" spans="1:81" x14ac:dyDescent="0.35">
      <c r="A177" s="37" t="s">
        <v>3007</v>
      </c>
      <c r="B177" s="34">
        <v>12203</v>
      </c>
      <c r="C177" s="37" t="s">
        <v>3006</v>
      </c>
      <c r="D177" s="32">
        <v>11.6</v>
      </c>
      <c r="E177" s="32">
        <v>2.9</v>
      </c>
      <c r="F177" s="32">
        <v>1.3</v>
      </c>
      <c r="G177" s="32">
        <v>40.299999999999997</v>
      </c>
      <c r="H177" s="35">
        <v>1034</v>
      </c>
      <c r="I177" s="35">
        <v>989</v>
      </c>
      <c r="J177" s="35">
        <v>236.37099999999998</v>
      </c>
      <c r="K177" s="32">
        <v>5.6</v>
      </c>
      <c r="L177" s="32">
        <v>0</v>
      </c>
      <c r="M177" s="32">
        <v>0</v>
      </c>
      <c r="N177" s="32">
        <v>0</v>
      </c>
      <c r="O177" s="31"/>
      <c r="P177" s="32">
        <v>40.299999999999997</v>
      </c>
      <c r="Q177" s="31"/>
      <c r="R177" s="36">
        <v>0.04</v>
      </c>
      <c r="S177" s="33">
        <v>0</v>
      </c>
      <c r="T177" s="33">
        <v>22.1</v>
      </c>
      <c r="U177" s="33">
        <v>3.4</v>
      </c>
      <c r="V177" s="34"/>
      <c r="W177" s="34"/>
      <c r="X177" s="34"/>
      <c r="Y177" s="32">
        <v>61.2</v>
      </c>
      <c r="Z177" s="32">
        <v>12</v>
      </c>
      <c r="AA177" s="34"/>
      <c r="AB177" s="32">
        <v>0</v>
      </c>
      <c r="AC177" s="34"/>
      <c r="AD177" s="34"/>
      <c r="AE177" s="34"/>
      <c r="AF177" s="32">
        <v>0</v>
      </c>
      <c r="AG177" s="34"/>
      <c r="AH177" s="34"/>
      <c r="AI177" s="32">
        <v>0</v>
      </c>
      <c r="AJ177" s="32">
        <v>0</v>
      </c>
      <c r="AK177" s="34"/>
      <c r="AL177" s="32">
        <v>0</v>
      </c>
      <c r="AM177" s="32">
        <v>0</v>
      </c>
      <c r="AN177" s="34"/>
      <c r="AO177" s="34"/>
      <c r="AP177" s="32">
        <v>0</v>
      </c>
      <c r="AQ177" s="32">
        <v>0</v>
      </c>
      <c r="AR177" s="32">
        <v>0</v>
      </c>
      <c r="AS177" s="34"/>
      <c r="AT177" s="32">
        <v>0</v>
      </c>
      <c r="AU177" s="33">
        <v>73.2</v>
      </c>
      <c r="AV177" s="36">
        <v>0</v>
      </c>
      <c r="AW177" s="33">
        <v>0.56999999999999995</v>
      </c>
      <c r="AX177" s="33">
        <v>0.09</v>
      </c>
      <c r="AY177" s="33">
        <v>1.9</v>
      </c>
      <c r="AZ177" s="36">
        <v>0</v>
      </c>
      <c r="BA177" s="33">
        <v>20.76</v>
      </c>
      <c r="BB177" s="34"/>
      <c r="BC177" s="34"/>
      <c r="BD177" s="34"/>
      <c r="BE177" s="33"/>
      <c r="BF177" s="34"/>
      <c r="BG177" s="33"/>
      <c r="BH177" s="34"/>
      <c r="BI177" s="34"/>
      <c r="BJ177" s="34"/>
      <c r="BK177" s="34"/>
      <c r="BL177" s="33"/>
      <c r="BM177" s="33"/>
      <c r="BN177" s="33"/>
      <c r="BO177" s="34"/>
      <c r="BP177" s="33"/>
      <c r="BQ177" s="33"/>
      <c r="BR177" s="33"/>
      <c r="BS177" s="34"/>
      <c r="BT177" s="34"/>
      <c r="BU177" s="34"/>
      <c r="BV177" s="33"/>
      <c r="BW177" s="34"/>
      <c r="BX177" s="34"/>
      <c r="BY177" s="34"/>
      <c r="BZ177" s="34"/>
      <c r="CA177" s="34"/>
      <c r="CB177" s="33"/>
      <c r="CC177" s="32"/>
    </row>
    <row r="178" spans="1:81" x14ac:dyDescent="0.35">
      <c r="A178" s="37" t="s">
        <v>3005</v>
      </c>
      <c r="B178" s="34">
        <v>12203</v>
      </c>
      <c r="C178" s="37" t="s">
        <v>3004</v>
      </c>
      <c r="D178" s="32">
        <v>13.7</v>
      </c>
      <c r="E178" s="32">
        <v>3.4</v>
      </c>
      <c r="F178" s="32">
        <v>1.5</v>
      </c>
      <c r="G178" s="32">
        <v>47.4</v>
      </c>
      <c r="H178" s="35">
        <v>1216</v>
      </c>
      <c r="I178" s="35">
        <v>1164</v>
      </c>
      <c r="J178" s="35">
        <v>278.19599999999997</v>
      </c>
      <c r="K178" s="32">
        <v>6.6</v>
      </c>
      <c r="L178" s="32">
        <v>0</v>
      </c>
      <c r="M178" s="32">
        <v>0</v>
      </c>
      <c r="N178" s="32">
        <v>0</v>
      </c>
      <c r="O178" s="31"/>
      <c r="P178" s="32">
        <v>47.4</v>
      </c>
      <c r="Q178" s="31"/>
      <c r="R178" s="36">
        <v>4.7E-2</v>
      </c>
      <c r="S178" s="33">
        <v>0</v>
      </c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3">
        <v>0.67</v>
      </c>
      <c r="AX178" s="33">
        <v>0.1</v>
      </c>
      <c r="AY178" s="33">
        <v>2.2400000000000002</v>
      </c>
      <c r="AZ178" s="36">
        <v>0</v>
      </c>
      <c r="BA178" s="33">
        <v>24.43</v>
      </c>
      <c r="BB178" s="34"/>
      <c r="BC178" s="34"/>
      <c r="BD178" s="34"/>
      <c r="BE178" s="33"/>
      <c r="BF178" s="34"/>
      <c r="BG178" s="33"/>
      <c r="BH178" s="34"/>
      <c r="BI178" s="34"/>
      <c r="BJ178" s="34"/>
      <c r="BK178" s="34"/>
      <c r="BL178" s="33"/>
      <c r="BM178" s="33"/>
      <c r="BN178" s="33"/>
      <c r="BO178" s="34"/>
      <c r="BP178" s="33"/>
      <c r="BQ178" s="33"/>
      <c r="BR178" s="33"/>
      <c r="BS178" s="34"/>
      <c r="BT178" s="34"/>
      <c r="BU178" s="34"/>
      <c r="BV178" s="33"/>
      <c r="BW178" s="34"/>
      <c r="BX178" s="34"/>
      <c r="BY178" s="34"/>
      <c r="BZ178" s="34"/>
      <c r="CA178" s="34"/>
      <c r="CB178" s="33"/>
      <c r="CC178" s="32"/>
    </row>
    <row r="179" spans="1:81" x14ac:dyDescent="0.35">
      <c r="A179" s="37" t="s">
        <v>3003</v>
      </c>
      <c r="B179" s="34">
        <v>12204</v>
      </c>
      <c r="C179" s="37" t="s">
        <v>3002</v>
      </c>
      <c r="D179" s="32">
        <v>10.7</v>
      </c>
      <c r="E179" s="32">
        <v>4.5</v>
      </c>
      <c r="F179" s="32">
        <v>2.5</v>
      </c>
      <c r="G179" s="32">
        <v>39.799999999999997</v>
      </c>
      <c r="H179" s="35">
        <v>1078</v>
      </c>
      <c r="I179" s="35">
        <v>1023</v>
      </c>
      <c r="J179" s="35">
        <v>244.49699999999999</v>
      </c>
      <c r="K179" s="32">
        <v>5.8</v>
      </c>
      <c r="L179" s="32">
        <v>0.3</v>
      </c>
      <c r="M179" s="32">
        <v>0</v>
      </c>
      <c r="N179" s="32">
        <v>0.1</v>
      </c>
      <c r="O179" s="31"/>
      <c r="P179" s="32">
        <v>39.799999999999997</v>
      </c>
      <c r="Q179" s="31"/>
      <c r="R179" s="36">
        <v>6.7000000000000004E-2</v>
      </c>
      <c r="S179" s="33">
        <v>0</v>
      </c>
      <c r="T179" s="33">
        <v>14.2</v>
      </c>
      <c r="U179" s="33">
        <v>29.07</v>
      </c>
      <c r="V179" s="34"/>
      <c r="W179" s="34"/>
      <c r="X179" s="34"/>
      <c r="Y179" s="32">
        <v>36.6</v>
      </c>
      <c r="Z179" s="32">
        <v>18.7</v>
      </c>
      <c r="AA179" s="34"/>
      <c r="AB179" s="32">
        <v>0</v>
      </c>
      <c r="AC179" s="34"/>
      <c r="AD179" s="34"/>
      <c r="AE179" s="34"/>
      <c r="AF179" s="32">
        <v>0</v>
      </c>
      <c r="AG179" s="34"/>
      <c r="AH179" s="34"/>
      <c r="AI179" s="32">
        <v>0</v>
      </c>
      <c r="AJ179" s="32">
        <v>0</v>
      </c>
      <c r="AK179" s="34"/>
      <c r="AL179" s="32">
        <v>0</v>
      </c>
      <c r="AM179" s="32">
        <v>0</v>
      </c>
      <c r="AN179" s="34"/>
      <c r="AO179" s="34"/>
      <c r="AP179" s="32">
        <v>0</v>
      </c>
      <c r="AQ179" s="32">
        <v>0</v>
      </c>
      <c r="AR179" s="32">
        <v>0</v>
      </c>
      <c r="AS179" s="34"/>
      <c r="AT179" s="32">
        <v>0</v>
      </c>
      <c r="AU179" s="33">
        <v>55.3</v>
      </c>
      <c r="AV179" s="36">
        <v>0</v>
      </c>
      <c r="AW179" s="33">
        <v>0.57999999999999996</v>
      </c>
      <c r="AX179" s="33">
        <v>1.18</v>
      </c>
      <c r="AY179" s="33">
        <v>2.2599999999999998</v>
      </c>
      <c r="AZ179" s="36">
        <v>0</v>
      </c>
      <c r="BA179" s="33">
        <v>16.32</v>
      </c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</row>
    <row r="180" spans="1:81" x14ac:dyDescent="0.35">
      <c r="A180" s="37" t="s">
        <v>3001</v>
      </c>
      <c r="B180" s="34">
        <v>12204</v>
      </c>
      <c r="C180" s="37" t="s">
        <v>3000</v>
      </c>
      <c r="D180" s="32">
        <v>12.6</v>
      </c>
      <c r="E180" s="32">
        <v>5.3</v>
      </c>
      <c r="F180" s="32">
        <v>3</v>
      </c>
      <c r="G180" s="32">
        <v>46.8</v>
      </c>
      <c r="H180" s="35">
        <v>1268</v>
      </c>
      <c r="I180" s="35">
        <v>1204</v>
      </c>
      <c r="J180" s="35">
        <v>287.75599999999997</v>
      </c>
      <c r="K180" s="32">
        <v>6.9</v>
      </c>
      <c r="L180" s="32">
        <v>0.4</v>
      </c>
      <c r="M180" s="32">
        <v>0</v>
      </c>
      <c r="N180" s="32">
        <v>0.1</v>
      </c>
      <c r="O180" s="31"/>
      <c r="P180" s="32">
        <v>46.8</v>
      </c>
      <c r="Q180" s="31"/>
      <c r="R180" s="36">
        <v>7.8E-2</v>
      </c>
      <c r="S180" s="33">
        <v>0</v>
      </c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3">
        <v>0.68</v>
      </c>
      <c r="AX180" s="33">
        <v>1.4</v>
      </c>
      <c r="AY180" s="33">
        <v>2.65</v>
      </c>
      <c r="AZ180" s="36">
        <v>0</v>
      </c>
      <c r="BA180" s="33">
        <v>19.2</v>
      </c>
      <c r="BB180" s="34"/>
      <c r="BC180" s="34"/>
      <c r="BD180" s="34"/>
      <c r="BE180" s="33"/>
      <c r="BF180" s="34"/>
      <c r="BG180" s="33"/>
      <c r="BH180" s="34"/>
      <c r="BI180" s="34"/>
      <c r="BJ180" s="34"/>
      <c r="BK180" s="34"/>
      <c r="BL180" s="33"/>
      <c r="BM180" s="33"/>
      <c r="BN180" s="33"/>
      <c r="BO180" s="34"/>
      <c r="BP180" s="33"/>
      <c r="BQ180" s="33"/>
      <c r="BR180" s="33"/>
      <c r="BS180" s="34"/>
      <c r="BT180" s="34"/>
      <c r="BU180" s="34"/>
      <c r="BV180" s="33"/>
      <c r="BW180" s="34"/>
      <c r="BX180" s="34"/>
      <c r="BY180" s="34"/>
      <c r="BZ180" s="34"/>
      <c r="CA180" s="34"/>
      <c r="CB180" s="33"/>
      <c r="CC180" s="32"/>
    </row>
    <row r="181" spans="1:81" ht="25" x14ac:dyDescent="0.35">
      <c r="A181" s="37" t="s">
        <v>2999</v>
      </c>
      <c r="B181" s="34">
        <v>12204</v>
      </c>
      <c r="C181" s="37" t="s">
        <v>2998</v>
      </c>
      <c r="D181" s="32">
        <v>10.5</v>
      </c>
      <c r="E181" s="32">
        <v>4.4000000000000004</v>
      </c>
      <c r="F181" s="32">
        <v>2.8</v>
      </c>
      <c r="G181" s="32">
        <v>44.7</v>
      </c>
      <c r="H181" s="35">
        <v>1149</v>
      </c>
      <c r="I181" s="35">
        <v>1097</v>
      </c>
      <c r="J181" s="35">
        <v>262.18299999999999</v>
      </c>
      <c r="K181" s="32">
        <v>5.7</v>
      </c>
      <c r="L181" s="34"/>
      <c r="M181" s="34"/>
      <c r="N181" s="34"/>
      <c r="O181" s="31"/>
      <c r="P181" s="32">
        <v>44.7</v>
      </c>
      <c r="Q181" s="31"/>
      <c r="R181" s="36">
        <v>4.2999999999999997E-2</v>
      </c>
      <c r="S181" s="33">
        <v>0</v>
      </c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3">
        <v>0.52</v>
      </c>
      <c r="AX181" s="33">
        <v>1.21</v>
      </c>
      <c r="AY181" s="33">
        <v>2.2400000000000002</v>
      </c>
      <c r="AZ181" s="36">
        <v>8.4000000000000005E-2</v>
      </c>
      <c r="BA181" s="33">
        <v>13.3</v>
      </c>
      <c r="BB181" s="34"/>
      <c r="BC181" s="33"/>
      <c r="BD181" s="33"/>
      <c r="BE181" s="34"/>
      <c r="BF181" s="34"/>
      <c r="BG181" s="34"/>
      <c r="BH181" s="33"/>
      <c r="BI181" s="33"/>
      <c r="BJ181" s="34"/>
      <c r="BK181" s="34"/>
      <c r="BL181" s="34"/>
      <c r="BM181" s="34"/>
      <c r="BN181" s="34"/>
      <c r="BO181" s="33"/>
      <c r="BP181" s="34"/>
      <c r="BQ181" s="34"/>
      <c r="BR181" s="34"/>
      <c r="BS181" s="33"/>
      <c r="BT181" s="34"/>
      <c r="BU181" s="33"/>
      <c r="BV181" s="34"/>
      <c r="BW181" s="33"/>
      <c r="BX181" s="33"/>
      <c r="BY181" s="34"/>
      <c r="BZ181" s="34"/>
      <c r="CA181" s="33"/>
      <c r="CB181" s="34"/>
      <c r="CC181" s="32"/>
    </row>
    <row r="182" spans="1:81" ht="25" x14ac:dyDescent="0.35">
      <c r="A182" s="37" t="s">
        <v>2997</v>
      </c>
      <c r="B182" s="34">
        <v>12204</v>
      </c>
      <c r="C182" s="37" t="s">
        <v>2996</v>
      </c>
      <c r="D182" s="32">
        <v>12.3</v>
      </c>
      <c r="E182" s="32">
        <v>5.2</v>
      </c>
      <c r="F182" s="32">
        <v>3.3</v>
      </c>
      <c r="G182" s="32">
        <v>52.6</v>
      </c>
      <c r="H182" s="35">
        <v>1352</v>
      </c>
      <c r="I182" s="35">
        <v>1291</v>
      </c>
      <c r="J182" s="35">
        <v>308.54899999999998</v>
      </c>
      <c r="K182" s="32">
        <v>6.7</v>
      </c>
      <c r="L182" s="34"/>
      <c r="M182" s="34"/>
      <c r="N182" s="34"/>
      <c r="O182" s="31"/>
      <c r="P182" s="32">
        <v>52.6</v>
      </c>
      <c r="Q182" s="31"/>
      <c r="R182" s="36">
        <v>5.0999999999999997E-2</v>
      </c>
      <c r="S182" s="33">
        <v>0</v>
      </c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3">
        <v>0.61</v>
      </c>
      <c r="AX182" s="33">
        <v>1.43</v>
      </c>
      <c r="AY182" s="33">
        <v>2.64</v>
      </c>
      <c r="AZ182" s="36">
        <v>9.9000000000000005E-2</v>
      </c>
      <c r="BA182" s="33">
        <v>15.65</v>
      </c>
      <c r="BB182" s="34"/>
      <c r="BC182" s="34"/>
      <c r="BD182" s="34"/>
      <c r="BE182" s="33"/>
      <c r="BF182" s="34"/>
      <c r="BG182" s="33"/>
      <c r="BH182" s="34"/>
      <c r="BI182" s="34"/>
      <c r="BJ182" s="34"/>
      <c r="BK182" s="34"/>
      <c r="BL182" s="33"/>
      <c r="BM182" s="33"/>
      <c r="BN182" s="33"/>
      <c r="BO182" s="34"/>
      <c r="BP182" s="33"/>
      <c r="BQ182" s="33"/>
      <c r="BR182" s="34"/>
      <c r="BS182" s="34"/>
      <c r="BT182" s="34"/>
      <c r="BU182" s="34"/>
      <c r="BV182" s="33"/>
      <c r="BW182" s="34"/>
      <c r="BX182" s="34"/>
      <c r="BY182" s="34"/>
      <c r="BZ182" s="34"/>
      <c r="CA182" s="34"/>
      <c r="CB182" s="33"/>
      <c r="CC182" s="32"/>
    </row>
    <row r="183" spans="1:81" x14ac:dyDescent="0.35">
      <c r="A183" s="37" t="s">
        <v>2995</v>
      </c>
      <c r="B183" s="34">
        <v>12204</v>
      </c>
      <c r="C183" s="37" t="s">
        <v>2994</v>
      </c>
      <c r="D183" s="32">
        <v>12.2</v>
      </c>
      <c r="E183" s="32">
        <v>3</v>
      </c>
      <c r="F183" s="32">
        <v>2.2999999999999998</v>
      </c>
      <c r="G183" s="32">
        <v>40.299999999999997</v>
      </c>
      <c r="H183" s="35">
        <v>1046</v>
      </c>
      <c r="I183" s="35">
        <v>1001</v>
      </c>
      <c r="J183" s="35">
        <v>239.239</v>
      </c>
      <c r="K183" s="32">
        <v>5.6</v>
      </c>
      <c r="L183" s="32">
        <v>0.2</v>
      </c>
      <c r="M183" s="32">
        <v>0</v>
      </c>
      <c r="N183" s="32">
        <v>0</v>
      </c>
      <c r="O183" s="31"/>
      <c r="P183" s="32">
        <v>40.299999999999997</v>
      </c>
      <c r="Q183" s="31"/>
      <c r="R183" s="36">
        <v>0</v>
      </c>
      <c r="S183" s="33">
        <v>0</v>
      </c>
      <c r="T183" s="33">
        <v>16.8</v>
      </c>
      <c r="U183" s="33">
        <v>35.6</v>
      </c>
      <c r="V183" s="34"/>
      <c r="W183" s="34"/>
      <c r="X183" s="34"/>
      <c r="Y183" s="32">
        <v>41.5</v>
      </c>
      <c r="Z183" s="32">
        <v>6.1</v>
      </c>
      <c r="AA183" s="34"/>
      <c r="AB183" s="32">
        <v>0</v>
      </c>
      <c r="AC183" s="34"/>
      <c r="AD183" s="34"/>
      <c r="AE183" s="34"/>
      <c r="AF183" s="32">
        <v>0</v>
      </c>
      <c r="AG183" s="34"/>
      <c r="AH183" s="34"/>
      <c r="AI183" s="32">
        <v>0</v>
      </c>
      <c r="AJ183" s="32">
        <v>0</v>
      </c>
      <c r="AK183" s="34"/>
      <c r="AL183" s="32">
        <v>0</v>
      </c>
      <c r="AM183" s="32">
        <v>0</v>
      </c>
      <c r="AN183" s="34"/>
      <c r="AO183" s="34"/>
      <c r="AP183" s="34"/>
      <c r="AQ183" s="32">
        <v>0</v>
      </c>
      <c r="AR183" s="32">
        <v>0</v>
      </c>
      <c r="AS183" s="34"/>
      <c r="AT183" s="32">
        <v>0</v>
      </c>
      <c r="AU183" s="33">
        <v>47.6</v>
      </c>
      <c r="AV183" s="36">
        <v>0</v>
      </c>
      <c r="AW183" s="33">
        <v>0.45</v>
      </c>
      <c r="AX183" s="33">
        <v>0.96</v>
      </c>
      <c r="AY183" s="33">
        <v>1.28</v>
      </c>
      <c r="AZ183" s="36">
        <v>0</v>
      </c>
      <c r="BA183" s="33">
        <v>18.899999999999999</v>
      </c>
      <c r="BB183" s="34"/>
      <c r="BC183" s="34"/>
      <c r="BD183" s="33"/>
      <c r="BE183" s="33"/>
      <c r="BF183" s="34"/>
      <c r="BG183" s="33"/>
      <c r="BH183" s="33"/>
      <c r="BI183" s="34"/>
      <c r="BJ183" s="34"/>
      <c r="BK183" s="34"/>
      <c r="BL183" s="33"/>
      <c r="BM183" s="33"/>
      <c r="BN183" s="33"/>
      <c r="BO183" s="33"/>
      <c r="BP183" s="33"/>
      <c r="BQ183" s="33"/>
      <c r="BR183" s="33"/>
      <c r="BS183" s="34"/>
      <c r="BT183" s="34"/>
      <c r="BU183" s="33"/>
      <c r="BV183" s="33"/>
      <c r="BW183" s="33"/>
      <c r="BX183" s="34"/>
      <c r="BY183" s="34"/>
      <c r="BZ183" s="34"/>
      <c r="CA183" s="33"/>
      <c r="CB183" s="33"/>
      <c r="CC183" s="32"/>
    </row>
    <row r="184" spans="1:81" x14ac:dyDescent="0.35">
      <c r="A184" s="37" t="s">
        <v>2993</v>
      </c>
      <c r="B184" s="34">
        <v>12204</v>
      </c>
      <c r="C184" s="37" t="s">
        <v>2992</v>
      </c>
      <c r="D184" s="32">
        <v>14.4</v>
      </c>
      <c r="E184" s="32">
        <v>3.5</v>
      </c>
      <c r="F184" s="32">
        <v>2.7</v>
      </c>
      <c r="G184" s="32">
        <v>47.4</v>
      </c>
      <c r="H184" s="35">
        <v>1230</v>
      </c>
      <c r="I184" s="35">
        <v>1178</v>
      </c>
      <c r="J184" s="35">
        <v>281.54199999999997</v>
      </c>
      <c r="K184" s="32">
        <v>6.6</v>
      </c>
      <c r="L184" s="32">
        <v>0.2</v>
      </c>
      <c r="M184" s="32">
        <v>0</v>
      </c>
      <c r="N184" s="32">
        <v>0</v>
      </c>
      <c r="O184" s="31"/>
      <c r="P184" s="32">
        <v>47.4</v>
      </c>
      <c r="Q184" s="31"/>
      <c r="R184" s="36">
        <v>0</v>
      </c>
      <c r="S184" s="33">
        <v>0</v>
      </c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3">
        <v>0.53</v>
      </c>
      <c r="AX184" s="33">
        <v>1.1299999999999999</v>
      </c>
      <c r="AY184" s="33">
        <v>1.51</v>
      </c>
      <c r="AZ184" s="36">
        <v>0</v>
      </c>
      <c r="BA184" s="33">
        <v>22.24</v>
      </c>
      <c r="BB184" s="34"/>
      <c r="BC184" s="34"/>
      <c r="BD184" s="33"/>
      <c r="BE184" s="33"/>
      <c r="BF184" s="34"/>
      <c r="BG184" s="33"/>
      <c r="BH184" s="33"/>
      <c r="BI184" s="34"/>
      <c r="BJ184" s="34"/>
      <c r="BK184" s="34"/>
      <c r="BL184" s="33"/>
      <c r="BM184" s="33"/>
      <c r="BN184" s="33"/>
      <c r="BO184" s="33"/>
      <c r="BP184" s="33"/>
      <c r="BQ184" s="33"/>
      <c r="BR184" s="33"/>
      <c r="BS184" s="34"/>
      <c r="BT184" s="34"/>
      <c r="BU184" s="33"/>
      <c r="BV184" s="33"/>
      <c r="BW184" s="33"/>
      <c r="BX184" s="34"/>
      <c r="BY184" s="34"/>
      <c r="BZ184" s="34"/>
      <c r="CA184" s="33"/>
      <c r="CB184" s="33"/>
      <c r="CC184" s="32"/>
    </row>
    <row r="185" spans="1:81" x14ac:dyDescent="0.35">
      <c r="A185" s="37" t="s">
        <v>2991</v>
      </c>
      <c r="B185" s="34">
        <v>12201</v>
      </c>
      <c r="C185" s="37" t="s">
        <v>2990</v>
      </c>
      <c r="D185" s="32">
        <v>7.8</v>
      </c>
      <c r="E185" s="32">
        <v>2.8</v>
      </c>
      <c r="F185" s="32">
        <v>2.2000000000000002</v>
      </c>
      <c r="G185" s="32">
        <v>45.5</v>
      </c>
      <c r="H185" s="35">
        <v>1035</v>
      </c>
      <c r="I185" s="35">
        <v>1007</v>
      </c>
      <c r="J185" s="35">
        <v>240.673</v>
      </c>
      <c r="K185" s="32">
        <v>3.6</v>
      </c>
      <c r="L185" s="32">
        <v>0.4</v>
      </c>
      <c r="M185" s="32">
        <v>0</v>
      </c>
      <c r="N185" s="32">
        <v>0</v>
      </c>
      <c r="O185" s="31"/>
      <c r="P185" s="32">
        <v>45.5</v>
      </c>
      <c r="Q185" s="31"/>
      <c r="R185" s="36">
        <v>0.02</v>
      </c>
      <c r="S185" s="33">
        <v>0</v>
      </c>
      <c r="T185" s="33">
        <v>14.6</v>
      </c>
      <c r="U185" s="33">
        <v>46.9</v>
      </c>
      <c r="V185" s="34"/>
      <c r="W185" s="34"/>
      <c r="X185" s="34"/>
      <c r="Y185" s="32">
        <v>32.6</v>
      </c>
      <c r="Z185" s="32">
        <v>3.4</v>
      </c>
      <c r="AA185" s="34"/>
      <c r="AB185" s="32">
        <v>0</v>
      </c>
      <c r="AC185" s="34"/>
      <c r="AD185" s="34"/>
      <c r="AE185" s="34"/>
      <c r="AF185" s="32">
        <v>0</v>
      </c>
      <c r="AG185" s="34"/>
      <c r="AH185" s="34"/>
      <c r="AI185" s="32">
        <v>0</v>
      </c>
      <c r="AJ185" s="32">
        <v>0</v>
      </c>
      <c r="AK185" s="34"/>
      <c r="AL185" s="32">
        <v>0</v>
      </c>
      <c r="AM185" s="32">
        <v>0</v>
      </c>
      <c r="AN185" s="34"/>
      <c r="AO185" s="34"/>
      <c r="AP185" s="32">
        <v>0</v>
      </c>
      <c r="AQ185" s="32">
        <v>0</v>
      </c>
      <c r="AR185" s="32">
        <v>0</v>
      </c>
      <c r="AS185" s="34"/>
      <c r="AT185" s="32">
        <v>0</v>
      </c>
      <c r="AU185" s="33">
        <v>36</v>
      </c>
      <c r="AV185" s="36">
        <v>0</v>
      </c>
      <c r="AW185" s="33">
        <v>0.36</v>
      </c>
      <c r="AX185" s="33">
        <v>1.17</v>
      </c>
      <c r="AY185" s="33">
        <v>0.9</v>
      </c>
      <c r="AZ185" s="36">
        <v>0</v>
      </c>
      <c r="BA185" s="33">
        <v>49.84</v>
      </c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</row>
    <row r="186" spans="1:81" x14ac:dyDescent="0.35">
      <c r="A186" s="37" t="s">
        <v>2989</v>
      </c>
      <c r="B186" s="34">
        <v>12201</v>
      </c>
      <c r="C186" s="37" t="s">
        <v>2988</v>
      </c>
      <c r="D186" s="32">
        <v>9.1999999999999993</v>
      </c>
      <c r="E186" s="32">
        <v>3.3</v>
      </c>
      <c r="F186" s="32">
        <v>2.6</v>
      </c>
      <c r="G186" s="32">
        <v>54.2</v>
      </c>
      <c r="H186" s="35">
        <v>1233</v>
      </c>
      <c r="I186" s="35">
        <v>1198</v>
      </c>
      <c r="J186" s="35">
        <v>286.322</v>
      </c>
      <c r="K186" s="32">
        <v>4.3</v>
      </c>
      <c r="L186" s="32">
        <v>0.5</v>
      </c>
      <c r="M186" s="32">
        <v>0</v>
      </c>
      <c r="N186" s="32">
        <v>0</v>
      </c>
      <c r="O186" s="31"/>
      <c r="P186" s="32">
        <v>54.2</v>
      </c>
      <c r="Q186" s="31"/>
      <c r="R186" s="36">
        <v>2.4E-2</v>
      </c>
      <c r="S186" s="33">
        <v>0</v>
      </c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3">
        <v>0.43</v>
      </c>
      <c r="AX186" s="33">
        <v>1.39</v>
      </c>
      <c r="AY186" s="33">
        <v>1.07</v>
      </c>
      <c r="AZ186" s="36">
        <v>0</v>
      </c>
      <c r="BA186" s="33">
        <v>59.33</v>
      </c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</row>
    <row r="187" spans="1:81" x14ac:dyDescent="0.35">
      <c r="A187" s="37" t="s">
        <v>2987</v>
      </c>
      <c r="B187" s="34">
        <v>12305</v>
      </c>
      <c r="C187" s="37" t="s">
        <v>2986</v>
      </c>
      <c r="D187" s="32">
        <v>8.8000000000000007</v>
      </c>
      <c r="E187" s="32">
        <v>3.7</v>
      </c>
      <c r="F187" s="32">
        <v>18.100000000000001</v>
      </c>
      <c r="G187" s="32">
        <v>47.3</v>
      </c>
      <c r="H187" s="35">
        <v>1112</v>
      </c>
      <c r="I187" s="35">
        <v>1083</v>
      </c>
      <c r="J187" s="35">
        <v>258.83699999999999</v>
      </c>
      <c r="K187" s="32">
        <v>3.6</v>
      </c>
      <c r="L187" s="32">
        <v>8.8000000000000007</v>
      </c>
      <c r="M187" s="32">
        <v>7.5</v>
      </c>
      <c r="N187" s="32">
        <v>0</v>
      </c>
      <c r="O187" s="31"/>
      <c r="P187" s="32">
        <v>47.3</v>
      </c>
      <c r="Q187" s="31"/>
      <c r="R187" s="36">
        <v>0.04</v>
      </c>
      <c r="S187" s="33">
        <v>0</v>
      </c>
      <c r="T187" s="33">
        <v>22.8</v>
      </c>
      <c r="U187" s="33">
        <v>36.700000000000003</v>
      </c>
      <c r="V187" s="34"/>
      <c r="W187" s="34"/>
      <c r="X187" s="34"/>
      <c r="Y187" s="32">
        <v>31.3</v>
      </c>
      <c r="Z187" s="32">
        <v>5.8</v>
      </c>
      <c r="AA187" s="34"/>
      <c r="AB187" s="32">
        <v>0</v>
      </c>
      <c r="AC187" s="34"/>
      <c r="AD187" s="34"/>
      <c r="AE187" s="34"/>
      <c r="AF187" s="32">
        <v>0</v>
      </c>
      <c r="AG187" s="34"/>
      <c r="AH187" s="34"/>
      <c r="AI187" s="32">
        <v>0</v>
      </c>
      <c r="AJ187" s="32">
        <v>0</v>
      </c>
      <c r="AK187" s="34"/>
      <c r="AL187" s="32">
        <v>0</v>
      </c>
      <c r="AM187" s="32">
        <v>0</v>
      </c>
      <c r="AN187" s="34"/>
      <c r="AO187" s="34"/>
      <c r="AP187" s="32">
        <v>0</v>
      </c>
      <c r="AQ187" s="32">
        <v>0</v>
      </c>
      <c r="AR187" s="32">
        <v>0</v>
      </c>
      <c r="AS187" s="34"/>
      <c r="AT187" s="32">
        <v>0</v>
      </c>
      <c r="AU187" s="33">
        <v>37.1</v>
      </c>
      <c r="AV187" s="36">
        <v>0</v>
      </c>
      <c r="AW187" s="33">
        <v>0.75</v>
      </c>
      <c r="AX187" s="33">
        <v>1.21</v>
      </c>
      <c r="AY187" s="33">
        <v>1.22</v>
      </c>
      <c r="AZ187" s="36">
        <v>0</v>
      </c>
      <c r="BA187" s="33">
        <v>9.8800000000000008</v>
      </c>
      <c r="BB187" s="34"/>
      <c r="BC187" s="34"/>
      <c r="BD187" s="33"/>
      <c r="BE187" s="33"/>
      <c r="BF187" s="32"/>
      <c r="BG187" s="33"/>
      <c r="BH187" s="33"/>
      <c r="BI187" s="33"/>
      <c r="BJ187" s="34"/>
      <c r="BK187" s="34"/>
      <c r="BL187" s="33"/>
      <c r="BM187" s="33"/>
      <c r="BN187" s="33"/>
      <c r="BO187" s="33"/>
      <c r="BP187" s="33"/>
      <c r="BQ187" s="33"/>
      <c r="BR187" s="33"/>
      <c r="BS187" s="34"/>
      <c r="BT187" s="32"/>
      <c r="BU187" s="33"/>
      <c r="BV187" s="33"/>
      <c r="BW187" s="33"/>
      <c r="BX187" s="33"/>
      <c r="BY187" s="34"/>
      <c r="BZ187" s="34"/>
      <c r="CA187" s="33"/>
      <c r="CB187" s="33"/>
      <c r="CC187" s="32"/>
    </row>
    <row r="188" spans="1:81" ht="25" x14ac:dyDescent="0.35">
      <c r="A188" s="37" t="s">
        <v>2985</v>
      </c>
      <c r="B188" s="34">
        <v>12305</v>
      </c>
      <c r="C188" s="37" t="s">
        <v>2984</v>
      </c>
      <c r="D188" s="32">
        <v>9.8000000000000007</v>
      </c>
      <c r="E188" s="32">
        <v>4.0999999999999996</v>
      </c>
      <c r="F188" s="32">
        <v>20.100000000000001</v>
      </c>
      <c r="G188" s="32">
        <v>52.6</v>
      </c>
      <c r="H188" s="35">
        <v>1236</v>
      </c>
      <c r="I188" s="35">
        <v>1204</v>
      </c>
      <c r="J188" s="35">
        <v>287.75599999999997</v>
      </c>
      <c r="K188" s="32">
        <v>4</v>
      </c>
      <c r="L188" s="32">
        <v>9.8000000000000007</v>
      </c>
      <c r="M188" s="32">
        <v>8.3000000000000007</v>
      </c>
      <c r="N188" s="32">
        <v>0</v>
      </c>
      <c r="O188" s="31"/>
      <c r="P188" s="32">
        <v>52.6</v>
      </c>
      <c r="Q188" s="31"/>
      <c r="R188" s="36">
        <v>4.3999999999999997E-2</v>
      </c>
      <c r="S188" s="33">
        <v>0</v>
      </c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3">
        <v>0.83</v>
      </c>
      <c r="AX188" s="33">
        <v>1.34</v>
      </c>
      <c r="AY188" s="33">
        <v>1.36</v>
      </c>
      <c r="AZ188" s="36">
        <v>0</v>
      </c>
      <c r="BA188" s="33">
        <v>10.98</v>
      </c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</row>
    <row r="189" spans="1:81" x14ac:dyDescent="0.35">
      <c r="A189" s="37" t="s">
        <v>2983</v>
      </c>
      <c r="B189" s="34">
        <v>12307</v>
      </c>
      <c r="C189" s="37" t="s">
        <v>2982</v>
      </c>
      <c r="D189" s="32">
        <v>8</v>
      </c>
      <c r="E189" s="32">
        <v>15.1</v>
      </c>
      <c r="F189" s="32">
        <v>3.4</v>
      </c>
      <c r="G189" s="32">
        <v>42.8</v>
      </c>
      <c r="H189" s="35">
        <v>1442</v>
      </c>
      <c r="I189" s="35">
        <v>1418</v>
      </c>
      <c r="J189" s="35">
        <v>338.90199999999999</v>
      </c>
      <c r="K189" s="32">
        <v>3</v>
      </c>
      <c r="L189" s="32">
        <v>0.6</v>
      </c>
      <c r="M189" s="32">
        <v>0.3</v>
      </c>
      <c r="N189" s="32">
        <v>0</v>
      </c>
      <c r="O189" s="31"/>
      <c r="P189" s="32">
        <v>42.8</v>
      </c>
      <c r="Q189" s="31"/>
      <c r="R189" s="36">
        <v>0.04</v>
      </c>
      <c r="S189" s="33">
        <v>0.02</v>
      </c>
      <c r="T189" s="33">
        <v>50.3</v>
      </c>
      <c r="U189" s="33">
        <v>34</v>
      </c>
      <c r="V189" s="34"/>
      <c r="W189" s="34"/>
      <c r="X189" s="34"/>
      <c r="Y189" s="32">
        <v>11.2</v>
      </c>
      <c r="Z189" s="32">
        <v>2</v>
      </c>
      <c r="AA189" s="34"/>
      <c r="AB189" s="32">
        <v>0</v>
      </c>
      <c r="AC189" s="34"/>
      <c r="AD189" s="32">
        <v>0</v>
      </c>
      <c r="AE189" s="34"/>
      <c r="AF189" s="32">
        <v>0</v>
      </c>
      <c r="AG189" s="34"/>
      <c r="AH189" s="34"/>
      <c r="AI189" s="32">
        <v>0</v>
      </c>
      <c r="AJ189" s="32">
        <v>0</v>
      </c>
      <c r="AK189" s="34"/>
      <c r="AL189" s="32">
        <v>0</v>
      </c>
      <c r="AM189" s="32">
        <v>0</v>
      </c>
      <c r="AN189" s="34"/>
      <c r="AO189" s="34"/>
      <c r="AP189" s="32">
        <v>0</v>
      </c>
      <c r="AQ189" s="32">
        <v>0</v>
      </c>
      <c r="AR189" s="32">
        <v>0</v>
      </c>
      <c r="AS189" s="34"/>
      <c r="AT189" s="32">
        <v>0</v>
      </c>
      <c r="AU189" s="33">
        <v>13.2</v>
      </c>
      <c r="AV189" s="36">
        <v>0</v>
      </c>
      <c r="AW189" s="33">
        <v>7.13</v>
      </c>
      <c r="AX189" s="33">
        <v>4.82</v>
      </c>
      <c r="AY189" s="33">
        <v>1.87</v>
      </c>
      <c r="AZ189" s="36">
        <v>0</v>
      </c>
      <c r="BA189" s="33">
        <v>170.15</v>
      </c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</row>
    <row r="190" spans="1:81" ht="25" x14ac:dyDescent="0.35">
      <c r="A190" s="37" t="s">
        <v>2981</v>
      </c>
      <c r="B190" s="34">
        <v>12307</v>
      </c>
      <c r="C190" s="37" t="s">
        <v>2980</v>
      </c>
      <c r="D190" s="32">
        <v>8.8000000000000007</v>
      </c>
      <c r="E190" s="32">
        <v>11.3</v>
      </c>
      <c r="F190" s="32">
        <v>3.2</v>
      </c>
      <c r="G190" s="32">
        <v>40.5</v>
      </c>
      <c r="H190" s="35">
        <v>1282</v>
      </c>
      <c r="I190" s="35">
        <v>1253</v>
      </c>
      <c r="J190" s="35">
        <v>299.46699999999998</v>
      </c>
      <c r="K190" s="32">
        <v>3.6</v>
      </c>
      <c r="L190" s="32">
        <v>0.5</v>
      </c>
      <c r="M190" s="32">
        <v>0.3</v>
      </c>
      <c r="N190" s="32">
        <v>0</v>
      </c>
      <c r="O190" s="31"/>
      <c r="P190" s="32">
        <v>40.5</v>
      </c>
      <c r="Q190" s="31"/>
      <c r="R190" s="36">
        <v>4.1000000000000002E-2</v>
      </c>
      <c r="S190" s="33">
        <v>0.11</v>
      </c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3">
        <v>6.39</v>
      </c>
      <c r="AX190" s="33">
        <v>2.52</v>
      </c>
      <c r="AY190" s="33">
        <v>1.3</v>
      </c>
      <c r="AZ190" s="36">
        <v>0</v>
      </c>
      <c r="BA190" s="33">
        <v>221.31</v>
      </c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</row>
    <row r="191" spans="1:81" x14ac:dyDescent="0.35">
      <c r="A191" s="37" t="s">
        <v>2979</v>
      </c>
      <c r="B191" s="34">
        <v>12213</v>
      </c>
      <c r="C191" s="37" t="s">
        <v>2978</v>
      </c>
      <c r="D191" s="32">
        <v>5.5</v>
      </c>
      <c r="E191" s="32">
        <v>3.9</v>
      </c>
      <c r="F191" s="32">
        <v>2.6</v>
      </c>
      <c r="G191" s="32">
        <v>36.6</v>
      </c>
      <c r="H191" s="35">
        <v>888</v>
      </c>
      <c r="I191" s="35">
        <v>857</v>
      </c>
      <c r="J191" s="35">
        <v>204.82299999999998</v>
      </c>
      <c r="K191" s="32">
        <v>3.9</v>
      </c>
      <c r="L191" s="32">
        <v>0</v>
      </c>
      <c r="M191" s="32">
        <v>0.3</v>
      </c>
      <c r="N191" s="32">
        <v>0.3</v>
      </c>
      <c r="O191" s="31"/>
      <c r="P191" s="32">
        <v>36.6</v>
      </c>
      <c r="Q191" s="31"/>
      <c r="R191" s="36">
        <v>0.1</v>
      </c>
      <c r="S191" s="33">
        <v>0</v>
      </c>
      <c r="T191" s="33">
        <v>14.7</v>
      </c>
      <c r="U191" s="33">
        <v>47.5</v>
      </c>
      <c r="V191" s="34"/>
      <c r="W191" s="34"/>
      <c r="X191" s="34"/>
      <c r="Y191" s="32">
        <v>30.9</v>
      </c>
      <c r="Z191" s="32">
        <v>5.7</v>
      </c>
      <c r="AA191" s="34"/>
      <c r="AB191" s="32">
        <v>0</v>
      </c>
      <c r="AC191" s="34"/>
      <c r="AD191" s="34"/>
      <c r="AE191" s="34"/>
      <c r="AF191" s="32">
        <v>0</v>
      </c>
      <c r="AG191" s="34"/>
      <c r="AH191" s="34"/>
      <c r="AI191" s="32">
        <v>0</v>
      </c>
      <c r="AJ191" s="32">
        <v>0</v>
      </c>
      <c r="AK191" s="34"/>
      <c r="AL191" s="32">
        <v>0</v>
      </c>
      <c r="AM191" s="32">
        <v>0</v>
      </c>
      <c r="AN191" s="34"/>
      <c r="AO191" s="34"/>
      <c r="AP191" s="32">
        <v>0</v>
      </c>
      <c r="AQ191" s="32">
        <v>0</v>
      </c>
      <c r="AR191" s="32">
        <v>0</v>
      </c>
      <c r="AS191" s="34"/>
      <c r="AT191" s="32">
        <v>0</v>
      </c>
      <c r="AU191" s="33">
        <v>36.6</v>
      </c>
      <c r="AV191" s="36">
        <v>0</v>
      </c>
      <c r="AW191" s="33">
        <v>0.51</v>
      </c>
      <c r="AX191" s="33">
        <v>1.65</v>
      </c>
      <c r="AY191" s="33">
        <v>1.27</v>
      </c>
      <c r="AZ191" s="36">
        <v>0</v>
      </c>
      <c r="BA191" s="33">
        <v>38.18</v>
      </c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</row>
    <row r="192" spans="1:81" x14ac:dyDescent="0.35">
      <c r="A192" s="37" t="s">
        <v>2977</v>
      </c>
      <c r="B192" s="34">
        <v>12213</v>
      </c>
      <c r="C192" s="37" t="s">
        <v>2976</v>
      </c>
      <c r="D192" s="32">
        <v>6.5</v>
      </c>
      <c r="E192" s="32">
        <v>4.5999999999999996</v>
      </c>
      <c r="F192" s="32">
        <v>3.1</v>
      </c>
      <c r="G192" s="32">
        <v>43.6</v>
      </c>
      <c r="H192" s="35">
        <v>1057</v>
      </c>
      <c r="I192" s="35">
        <v>1020</v>
      </c>
      <c r="J192" s="35">
        <v>243.78</v>
      </c>
      <c r="K192" s="32">
        <v>4.5999999999999996</v>
      </c>
      <c r="L192" s="32">
        <v>0</v>
      </c>
      <c r="M192" s="32">
        <v>0.4</v>
      </c>
      <c r="N192" s="32">
        <v>0.4</v>
      </c>
      <c r="O192" s="31"/>
      <c r="P192" s="32">
        <v>43.6</v>
      </c>
      <c r="Q192" s="31"/>
      <c r="R192" s="36">
        <v>0.11899999999999999</v>
      </c>
      <c r="S192" s="33">
        <v>0</v>
      </c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3">
        <v>0.61</v>
      </c>
      <c r="AX192" s="33">
        <v>1.96</v>
      </c>
      <c r="AY192" s="33">
        <v>1.51</v>
      </c>
      <c r="AZ192" s="36">
        <v>0</v>
      </c>
      <c r="BA192" s="33">
        <v>45.45</v>
      </c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</row>
    <row r="193" spans="1:81" x14ac:dyDescent="0.35">
      <c r="A193" s="37" t="s">
        <v>2975</v>
      </c>
      <c r="B193" s="34">
        <v>12210</v>
      </c>
      <c r="C193" s="37" t="s">
        <v>2974</v>
      </c>
      <c r="D193" s="32">
        <v>9.1999999999999993</v>
      </c>
      <c r="E193" s="32">
        <v>1.6</v>
      </c>
      <c r="F193" s="32">
        <v>2</v>
      </c>
      <c r="G193" s="32">
        <v>42.7</v>
      </c>
      <c r="H193" s="35">
        <v>980</v>
      </c>
      <c r="I193" s="35">
        <v>939</v>
      </c>
      <c r="J193" s="35">
        <v>224.42099999999999</v>
      </c>
      <c r="K193" s="32">
        <v>5.2</v>
      </c>
      <c r="L193" s="32">
        <v>0.3</v>
      </c>
      <c r="M193" s="32">
        <v>0.4</v>
      </c>
      <c r="N193" s="32">
        <v>0</v>
      </c>
      <c r="O193" s="31"/>
      <c r="P193" s="32">
        <v>42.7</v>
      </c>
      <c r="Q193" s="31"/>
      <c r="R193" s="36">
        <v>0.03</v>
      </c>
      <c r="S193" s="33">
        <v>0</v>
      </c>
      <c r="T193" s="33">
        <v>21.5</v>
      </c>
      <c r="U193" s="33">
        <v>18.5</v>
      </c>
      <c r="V193" s="34"/>
      <c r="W193" s="34"/>
      <c r="X193" s="34"/>
      <c r="Y193" s="32">
        <v>54.3</v>
      </c>
      <c r="Z193" s="32">
        <v>4.7</v>
      </c>
      <c r="AA193" s="34"/>
      <c r="AB193" s="32">
        <v>0</v>
      </c>
      <c r="AC193" s="34"/>
      <c r="AD193" s="34"/>
      <c r="AE193" s="34"/>
      <c r="AF193" s="32">
        <v>0.1</v>
      </c>
      <c r="AG193" s="34"/>
      <c r="AH193" s="34"/>
      <c r="AI193" s="32">
        <v>0</v>
      </c>
      <c r="AJ193" s="32">
        <v>0</v>
      </c>
      <c r="AK193" s="34"/>
      <c r="AL193" s="32">
        <v>0</v>
      </c>
      <c r="AM193" s="32">
        <v>0</v>
      </c>
      <c r="AN193" s="34"/>
      <c r="AO193" s="34"/>
      <c r="AP193" s="32">
        <v>0.1</v>
      </c>
      <c r="AQ193" s="32">
        <v>0</v>
      </c>
      <c r="AR193" s="32">
        <v>0</v>
      </c>
      <c r="AS193" s="34"/>
      <c r="AT193" s="32">
        <v>0</v>
      </c>
      <c r="AU193" s="33">
        <v>59.2</v>
      </c>
      <c r="AV193" s="36">
        <v>0</v>
      </c>
      <c r="AW193" s="33">
        <v>0.31</v>
      </c>
      <c r="AX193" s="33">
        <v>0.27</v>
      </c>
      <c r="AY193" s="33">
        <v>0.85</v>
      </c>
      <c r="AZ193" s="36">
        <v>0</v>
      </c>
      <c r="BA193" s="33">
        <v>4.32</v>
      </c>
      <c r="BB193" s="34"/>
      <c r="BC193" s="33"/>
      <c r="BD193" s="33"/>
      <c r="BE193" s="33"/>
      <c r="BF193" s="34"/>
      <c r="BG193" s="33"/>
      <c r="BH193" s="33"/>
      <c r="BI193" s="33"/>
      <c r="BJ193" s="34"/>
      <c r="BK193" s="34"/>
      <c r="BL193" s="33"/>
      <c r="BM193" s="33"/>
      <c r="BN193" s="33"/>
      <c r="BO193" s="33"/>
      <c r="BP193" s="33"/>
      <c r="BQ193" s="33"/>
      <c r="BR193" s="33"/>
      <c r="BS193" s="33"/>
      <c r="BT193" s="34"/>
      <c r="BU193" s="33"/>
      <c r="BV193" s="33"/>
      <c r="BW193" s="33"/>
      <c r="BX193" s="33"/>
      <c r="BY193" s="34"/>
      <c r="BZ193" s="34"/>
      <c r="CA193" s="33"/>
      <c r="CB193" s="33"/>
      <c r="CC193" s="32"/>
    </row>
    <row r="194" spans="1:81" ht="25" x14ac:dyDescent="0.35">
      <c r="A194" s="37" t="s">
        <v>2973</v>
      </c>
      <c r="B194" s="34">
        <v>12210</v>
      </c>
      <c r="C194" s="37" t="s">
        <v>2972</v>
      </c>
      <c r="D194" s="32">
        <v>10.8</v>
      </c>
      <c r="E194" s="32">
        <v>1.9</v>
      </c>
      <c r="F194" s="32">
        <v>2.4</v>
      </c>
      <c r="G194" s="32">
        <v>50.2</v>
      </c>
      <c r="H194" s="35">
        <v>1153</v>
      </c>
      <c r="I194" s="35">
        <v>1104</v>
      </c>
      <c r="J194" s="35">
        <v>263.85599999999999</v>
      </c>
      <c r="K194" s="32">
        <v>6.1</v>
      </c>
      <c r="L194" s="32">
        <v>0.4</v>
      </c>
      <c r="M194" s="32">
        <v>0.5</v>
      </c>
      <c r="N194" s="32">
        <v>0</v>
      </c>
      <c r="O194" s="31"/>
      <c r="P194" s="32">
        <v>50.2</v>
      </c>
      <c r="Q194" s="31"/>
      <c r="R194" s="36">
        <v>3.5000000000000003E-2</v>
      </c>
      <c r="S194" s="33">
        <v>0</v>
      </c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3">
        <v>0.36</v>
      </c>
      <c r="AX194" s="33">
        <v>0.31</v>
      </c>
      <c r="AY194" s="33">
        <v>1</v>
      </c>
      <c r="AZ194" s="36">
        <v>0</v>
      </c>
      <c r="BA194" s="33">
        <v>5.08</v>
      </c>
      <c r="BB194" s="34"/>
      <c r="BC194" s="34"/>
      <c r="BD194" s="34"/>
      <c r="BE194" s="33"/>
      <c r="BF194" s="34"/>
      <c r="BG194" s="34"/>
      <c r="BH194" s="34"/>
      <c r="BI194" s="34"/>
      <c r="BJ194" s="34"/>
      <c r="BK194" s="36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3"/>
      <c r="BW194" s="34"/>
      <c r="BX194" s="34"/>
      <c r="BY194" s="34"/>
      <c r="BZ194" s="36"/>
      <c r="CA194" s="34"/>
      <c r="CB194" s="34"/>
      <c r="CC194" s="32"/>
    </row>
    <row r="195" spans="1:81" x14ac:dyDescent="0.35">
      <c r="A195" s="37" t="s">
        <v>2971</v>
      </c>
      <c r="B195" s="34">
        <v>12305</v>
      </c>
      <c r="C195" s="37" t="s">
        <v>2970</v>
      </c>
      <c r="D195" s="32">
        <v>7.6</v>
      </c>
      <c r="E195" s="32">
        <v>6</v>
      </c>
      <c r="F195" s="32">
        <v>16.899999999999999</v>
      </c>
      <c r="G195" s="32">
        <v>49.4</v>
      </c>
      <c r="H195" s="35">
        <v>1202</v>
      </c>
      <c r="I195" s="35">
        <v>1174</v>
      </c>
      <c r="J195" s="35">
        <v>280.58600000000001</v>
      </c>
      <c r="K195" s="32">
        <v>3.4</v>
      </c>
      <c r="L195" s="34"/>
      <c r="M195" s="34"/>
      <c r="N195" s="34"/>
      <c r="O195" s="31"/>
      <c r="P195" s="32">
        <v>49.4</v>
      </c>
      <c r="Q195" s="31"/>
      <c r="R195" s="36">
        <v>0.04</v>
      </c>
      <c r="S195" s="33">
        <v>0</v>
      </c>
      <c r="T195" s="33">
        <v>29.8</v>
      </c>
      <c r="U195" s="33">
        <v>45.3</v>
      </c>
      <c r="V195" s="34"/>
      <c r="W195" s="34"/>
      <c r="X195" s="34"/>
      <c r="Y195" s="32">
        <v>20.9</v>
      </c>
      <c r="Z195" s="32">
        <v>3.6</v>
      </c>
      <c r="AA195" s="34"/>
      <c r="AB195" s="34"/>
      <c r="AC195" s="34"/>
      <c r="AD195" s="34"/>
      <c r="AE195" s="34"/>
      <c r="AF195" s="34"/>
      <c r="AG195" s="34"/>
      <c r="AH195" s="34"/>
      <c r="AI195" s="32">
        <v>0</v>
      </c>
      <c r="AJ195" s="34"/>
      <c r="AK195" s="34"/>
      <c r="AL195" s="32">
        <v>0</v>
      </c>
      <c r="AM195" s="32">
        <v>0</v>
      </c>
      <c r="AN195" s="34"/>
      <c r="AO195" s="34"/>
      <c r="AP195" s="34"/>
      <c r="AQ195" s="34"/>
      <c r="AR195" s="32">
        <v>0</v>
      </c>
      <c r="AS195" s="34"/>
      <c r="AT195" s="32">
        <v>0</v>
      </c>
      <c r="AU195" s="33">
        <v>24.5</v>
      </c>
      <c r="AV195" s="36">
        <v>0</v>
      </c>
      <c r="AW195" s="33">
        <v>1.67</v>
      </c>
      <c r="AX195" s="33">
        <v>2.54</v>
      </c>
      <c r="AY195" s="33">
        <v>1.38</v>
      </c>
      <c r="AZ195" s="36">
        <v>0</v>
      </c>
      <c r="BA195" s="33">
        <v>61.74</v>
      </c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</row>
    <row r="196" spans="1:81" x14ac:dyDescent="0.35">
      <c r="A196" s="37" t="s">
        <v>2969</v>
      </c>
      <c r="B196" s="34">
        <v>12306</v>
      </c>
      <c r="C196" s="37" t="s">
        <v>2968</v>
      </c>
      <c r="D196" s="32">
        <v>6.4</v>
      </c>
      <c r="E196" s="32">
        <v>6</v>
      </c>
      <c r="F196" s="32">
        <v>18</v>
      </c>
      <c r="G196" s="32">
        <v>51.5</v>
      </c>
      <c r="H196" s="35">
        <v>1205</v>
      </c>
      <c r="I196" s="35">
        <v>1190</v>
      </c>
      <c r="J196" s="35">
        <v>284.40999999999997</v>
      </c>
      <c r="K196" s="32">
        <v>1.9</v>
      </c>
      <c r="L196" s="34"/>
      <c r="M196" s="34"/>
      <c r="N196" s="34"/>
      <c r="O196" s="31"/>
      <c r="P196" s="32">
        <v>51.5</v>
      </c>
      <c r="Q196" s="31"/>
      <c r="R196" s="36">
        <v>3.0000000000000001E-3</v>
      </c>
      <c r="S196" s="33">
        <v>0.02</v>
      </c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3">
        <v>1.22</v>
      </c>
      <c r="AX196" s="33">
        <v>2.62</v>
      </c>
      <c r="AY196" s="33">
        <v>1.55</v>
      </c>
      <c r="AZ196" s="36">
        <v>1.1120000000000001</v>
      </c>
      <c r="BA196" s="33">
        <v>82.56</v>
      </c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</row>
    <row r="197" spans="1:81" ht="25" x14ac:dyDescent="0.35">
      <c r="A197" s="37" t="s">
        <v>2967</v>
      </c>
      <c r="B197" s="34" t="s">
        <v>2966</v>
      </c>
      <c r="C197" s="37" t="s">
        <v>2965</v>
      </c>
      <c r="D197" s="32">
        <v>7.2</v>
      </c>
      <c r="E197" s="32">
        <v>3.2</v>
      </c>
      <c r="F197" s="32">
        <v>21</v>
      </c>
      <c r="G197" s="32">
        <v>50.2</v>
      </c>
      <c r="H197" s="35">
        <v>1108</v>
      </c>
      <c r="I197" s="35">
        <v>1075</v>
      </c>
      <c r="J197" s="35">
        <v>256.92500000000001</v>
      </c>
      <c r="K197" s="32">
        <v>4.0999999999999996</v>
      </c>
      <c r="L197" s="32">
        <v>10.6</v>
      </c>
      <c r="M197" s="32">
        <v>9</v>
      </c>
      <c r="N197" s="32">
        <v>0</v>
      </c>
      <c r="O197" s="31"/>
      <c r="P197" s="32">
        <v>50.2</v>
      </c>
      <c r="Q197" s="31"/>
      <c r="R197" s="36">
        <v>0.06</v>
      </c>
      <c r="S197" s="33">
        <v>0</v>
      </c>
      <c r="T197" s="33">
        <v>20</v>
      </c>
      <c r="U197" s="33">
        <v>46.2</v>
      </c>
      <c r="V197" s="34"/>
      <c r="W197" s="34"/>
      <c r="X197" s="34"/>
      <c r="Y197" s="32">
        <v>24.5</v>
      </c>
      <c r="Z197" s="32">
        <v>5.5</v>
      </c>
      <c r="AA197" s="34"/>
      <c r="AB197" s="32">
        <v>0</v>
      </c>
      <c r="AC197" s="34"/>
      <c r="AD197" s="34"/>
      <c r="AE197" s="34"/>
      <c r="AF197" s="32">
        <v>0</v>
      </c>
      <c r="AG197" s="34"/>
      <c r="AH197" s="34"/>
      <c r="AI197" s="32">
        <v>0</v>
      </c>
      <c r="AJ197" s="32">
        <v>0</v>
      </c>
      <c r="AK197" s="34"/>
      <c r="AL197" s="32">
        <v>0</v>
      </c>
      <c r="AM197" s="32">
        <v>0</v>
      </c>
      <c r="AN197" s="34"/>
      <c r="AO197" s="34"/>
      <c r="AP197" s="32">
        <v>0</v>
      </c>
      <c r="AQ197" s="32">
        <v>0</v>
      </c>
      <c r="AR197" s="32">
        <v>0</v>
      </c>
      <c r="AS197" s="34"/>
      <c r="AT197" s="32">
        <v>0</v>
      </c>
      <c r="AU197" s="33">
        <v>30</v>
      </c>
      <c r="AV197" s="36">
        <v>0</v>
      </c>
      <c r="AW197" s="33">
        <v>0.6</v>
      </c>
      <c r="AX197" s="33">
        <v>1.37</v>
      </c>
      <c r="AY197" s="33">
        <v>0.89</v>
      </c>
      <c r="AZ197" s="36">
        <v>0</v>
      </c>
      <c r="BA197" s="33">
        <v>68.45</v>
      </c>
      <c r="BB197" s="34"/>
      <c r="BC197" s="34"/>
      <c r="BD197" s="33"/>
      <c r="BE197" s="33"/>
      <c r="BF197" s="32"/>
      <c r="BG197" s="34"/>
      <c r="BH197" s="33"/>
      <c r="BI197" s="33"/>
      <c r="BJ197" s="34"/>
      <c r="BK197" s="34"/>
      <c r="BL197" s="34"/>
      <c r="BM197" s="34"/>
      <c r="BN197" s="34"/>
      <c r="BO197" s="33"/>
      <c r="BP197" s="34"/>
      <c r="BQ197" s="34"/>
      <c r="BR197" s="34"/>
      <c r="BS197" s="34"/>
      <c r="BT197" s="32"/>
      <c r="BU197" s="33"/>
      <c r="BV197" s="33"/>
      <c r="BW197" s="33"/>
      <c r="BX197" s="33"/>
      <c r="BY197" s="34"/>
      <c r="BZ197" s="34"/>
      <c r="CA197" s="33"/>
      <c r="CB197" s="34"/>
      <c r="CC197" s="32"/>
    </row>
    <row r="198" spans="1:81" x14ac:dyDescent="0.35">
      <c r="A198" s="37" t="s">
        <v>2964</v>
      </c>
      <c r="B198" s="34">
        <v>13606</v>
      </c>
      <c r="C198" s="37" t="s">
        <v>2963</v>
      </c>
      <c r="D198" s="32">
        <v>5.6</v>
      </c>
      <c r="E198" s="32">
        <v>0.8</v>
      </c>
      <c r="F198" s="32">
        <v>1.9</v>
      </c>
      <c r="G198" s="32">
        <v>41.6</v>
      </c>
      <c r="H198" s="35">
        <v>860</v>
      </c>
      <c r="I198" s="35">
        <v>832</v>
      </c>
      <c r="J198" s="35">
        <v>198.84799999999998</v>
      </c>
      <c r="K198" s="32">
        <v>2.5</v>
      </c>
      <c r="L198" s="32">
        <v>0.1</v>
      </c>
      <c r="M198" s="32">
        <v>0.1</v>
      </c>
      <c r="N198" s="32">
        <v>0.2</v>
      </c>
      <c r="O198" s="31"/>
      <c r="P198" s="32">
        <v>41.6</v>
      </c>
      <c r="Q198" s="31"/>
      <c r="R198" s="36">
        <v>0</v>
      </c>
      <c r="S198" s="33">
        <v>0</v>
      </c>
      <c r="T198" s="33">
        <v>23</v>
      </c>
      <c r="U198" s="33">
        <v>13.9</v>
      </c>
      <c r="V198" s="34"/>
      <c r="W198" s="34"/>
      <c r="X198" s="34"/>
      <c r="Y198" s="32">
        <v>59.5</v>
      </c>
      <c r="Z198" s="32">
        <v>3.6</v>
      </c>
      <c r="AA198" s="34"/>
      <c r="AB198" s="34"/>
      <c r="AC198" s="34"/>
      <c r="AD198" s="34"/>
      <c r="AE198" s="34"/>
      <c r="AF198" s="34"/>
      <c r="AG198" s="34"/>
      <c r="AH198" s="34"/>
      <c r="AI198" s="32">
        <v>0</v>
      </c>
      <c r="AJ198" s="34"/>
      <c r="AK198" s="34"/>
      <c r="AL198" s="32">
        <v>0</v>
      </c>
      <c r="AM198" s="32">
        <v>0</v>
      </c>
      <c r="AN198" s="34"/>
      <c r="AO198" s="34"/>
      <c r="AP198" s="34"/>
      <c r="AQ198" s="34"/>
      <c r="AR198" s="32">
        <v>0</v>
      </c>
      <c r="AS198" s="34"/>
      <c r="AT198" s="32">
        <v>0</v>
      </c>
      <c r="AU198" s="33">
        <v>63.1</v>
      </c>
      <c r="AV198" s="36">
        <v>0</v>
      </c>
      <c r="AW198" s="33">
        <v>0.16</v>
      </c>
      <c r="AX198" s="33">
        <v>0.1</v>
      </c>
      <c r="AY198" s="33">
        <v>0.45</v>
      </c>
      <c r="AZ198" s="36">
        <v>0</v>
      </c>
      <c r="BA198" s="33">
        <v>7.83</v>
      </c>
      <c r="BB198" s="34"/>
      <c r="BC198" s="34"/>
      <c r="BD198" s="33"/>
      <c r="BE198" s="34"/>
      <c r="BF198" s="34"/>
      <c r="BG198" s="34"/>
      <c r="BH198" s="33"/>
      <c r="BI198" s="33"/>
      <c r="BJ198" s="34"/>
      <c r="BK198" s="34"/>
      <c r="BL198" s="34"/>
      <c r="BM198" s="34"/>
      <c r="BN198" s="34"/>
      <c r="BO198" s="33"/>
      <c r="BP198" s="34"/>
      <c r="BQ198" s="34"/>
      <c r="BR198" s="34"/>
      <c r="BS198" s="34"/>
      <c r="BT198" s="34"/>
      <c r="BU198" s="33"/>
      <c r="BV198" s="34"/>
      <c r="BW198" s="33"/>
      <c r="BX198" s="33"/>
      <c r="BY198" s="34"/>
      <c r="BZ198" s="34"/>
      <c r="CA198" s="33"/>
      <c r="CB198" s="34"/>
      <c r="CC198" s="32"/>
    </row>
    <row r="199" spans="1:81" x14ac:dyDescent="0.35">
      <c r="A199" s="37" t="s">
        <v>2962</v>
      </c>
      <c r="B199" s="34">
        <v>12301</v>
      </c>
      <c r="C199" s="37" t="s">
        <v>2961</v>
      </c>
      <c r="D199" s="32">
        <v>10.1</v>
      </c>
      <c r="E199" s="32">
        <v>2.1</v>
      </c>
      <c r="F199" s="32">
        <v>1.7</v>
      </c>
      <c r="G199" s="32">
        <v>38.700000000000003</v>
      </c>
      <c r="H199" s="35">
        <v>938</v>
      </c>
      <c r="I199" s="35">
        <v>906</v>
      </c>
      <c r="J199" s="35">
        <v>216.53399999999999</v>
      </c>
      <c r="K199" s="32">
        <v>3.2</v>
      </c>
      <c r="L199" s="32">
        <v>0.4</v>
      </c>
      <c r="M199" s="32">
        <v>0</v>
      </c>
      <c r="N199" s="32">
        <v>0</v>
      </c>
      <c r="O199" s="31"/>
      <c r="P199" s="32">
        <v>38.700000000000003</v>
      </c>
      <c r="Q199" s="31"/>
      <c r="R199" s="36">
        <v>0.03</v>
      </c>
      <c r="S199" s="33">
        <v>0</v>
      </c>
      <c r="T199" s="33">
        <v>18.5</v>
      </c>
      <c r="U199" s="33">
        <v>45.7</v>
      </c>
      <c r="V199" s="34"/>
      <c r="W199" s="34"/>
      <c r="X199" s="34"/>
      <c r="Y199" s="32">
        <v>29.1</v>
      </c>
      <c r="Z199" s="32">
        <v>5.0999999999999996</v>
      </c>
      <c r="AA199" s="34"/>
      <c r="AB199" s="32">
        <v>0</v>
      </c>
      <c r="AC199" s="34"/>
      <c r="AD199" s="34"/>
      <c r="AE199" s="34"/>
      <c r="AF199" s="32">
        <v>0.1</v>
      </c>
      <c r="AG199" s="34"/>
      <c r="AH199" s="34"/>
      <c r="AI199" s="32">
        <v>0</v>
      </c>
      <c r="AJ199" s="32">
        <v>0</v>
      </c>
      <c r="AK199" s="34"/>
      <c r="AL199" s="32">
        <v>0</v>
      </c>
      <c r="AM199" s="32">
        <v>0</v>
      </c>
      <c r="AN199" s="34"/>
      <c r="AO199" s="34"/>
      <c r="AP199" s="32">
        <v>0</v>
      </c>
      <c r="AQ199" s="32">
        <v>0</v>
      </c>
      <c r="AR199" s="32">
        <v>0</v>
      </c>
      <c r="AS199" s="34"/>
      <c r="AT199" s="32">
        <v>0</v>
      </c>
      <c r="AU199" s="33">
        <v>34.299999999999997</v>
      </c>
      <c r="AV199" s="36">
        <v>0</v>
      </c>
      <c r="AW199" s="33">
        <v>0.34</v>
      </c>
      <c r="AX199" s="33">
        <v>0.85</v>
      </c>
      <c r="AY199" s="33">
        <v>0.64</v>
      </c>
      <c r="AZ199" s="36">
        <v>0</v>
      </c>
      <c r="BA199" s="33">
        <v>20.56</v>
      </c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</row>
    <row r="200" spans="1:81" ht="25" x14ac:dyDescent="0.35">
      <c r="A200" s="37" t="s">
        <v>2960</v>
      </c>
      <c r="B200" s="34">
        <v>12301</v>
      </c>
      <c r="C200" s="37" t="s">
        <v>2959</v>
      </c>
      <c r="D200" s="32">
        <v>11</v>
      </c>
      <c r="E200" s="32">
        <v>2.2999999999999998</v>
      </c>
      <c r="F200" s="32">
        <v>1.8</v>
      </c>
      <c r="G200" s="32">
        <v>42.1</v>
      </c>
      <c r="H200" s="35">
        <v>1019</v>
      </c>
      <c r="I200" s="35">
        <v>984</v>
      </c>
      <c r="J200" s="35">
        <v>235.17599999999999</v>
      </c>
      <c r="K200" s="32">
        <v>3.4</v>
      </c>
      <c r="L200" s="32">
        <v>0.4</v>
      </c>
      <c r="M200" s="32">
        <v>0</v>
      </c>
      <c r="N200" s="32">
        <v>0</v>
      </c>
      <c r="O200" s="31"/>
      <c r="P200" s="32">
        <v>42.1</v>
      </c>
      <c r="Q200" s="31"/>
      <c r="R200" s="36">
        <v>3.3000000000000002E-2</v>
      </c>
      <c r="S200" s="33">
        <v>0</v>
      </c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3">
        <v>0.38</v>
      </c>
      <c r="AX200" s="33">
        <v>0.93</v>
      </c>
      <c r="AY200" s="33">
        <v>0.7</v>
      </c>
      <c r="AZ200" s="36">
        <v>0</v>
      </c>
      <c r="BA200" s="33">
        <v>22.35</v>
      </c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</row>
    <row r="201" spans="1:81" ht="25" x14ac:dyDescent="0.35">
      <c r="A201" s="37" t="s">
        <v>2958</v>
      </c>
      <c r="B201" s="34">
        <v>12301</v>
      </c>
      <c r="C201" s="37" t="s">
        <v>2957</v>
      </c>
      <c r="D201" s="32">
        <v>9.8000000000000007</v>
      </c>
      <c r="E201" s="32">
        <v>2</v>
      </c>
      <c r="F201" s="32">
        <v>11.2</v>
      </c>
      <c r="G201" s="32">
        <v>46.1</v>
      </c>
      <c r="H201" s="35">
        <v>1050</v>
      </c>
      <c r="I201" s="35">
        <v>1015</v>
      </c>
      <c r="J201" s="35">
        <v>242.58499999999998</v>
      </c>
      <c r="K201" s="32">
        <v>3.6</v>
      </c>
      <c r="L201" s="34"/>
      <c r="M201" s="34"/>
      <c r="N201" s="34"/>
      <c r="O201" s="31"/>
      <c r="P201" s="32">
        <v>46.1</v>
      </c>
      <c r="Q201" s="31"/>
      <c r="R201" s="36">
        <v>0.03</v>
      </c>
      <c r="S201" s="33">
        <v>0</v>
      </c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3">
        <v>0.34</v>
      </c>
      <c r="AX201" s="33">
        <v>0.81</v>
      </c>
      <c r="AY201" s="33">
        <v>0.62</v>
      </c>
      <c r="AZ201" s="36">
        <v>0</v>
      </c>
      <c r="BA201" s="33">
        <v>20.22</v>
      </c>
      <c r="BB201" s="34"/>
      <c r="BC201" s="34"/>
      <c r="BD201" s="33"/>
      <c r="BE201" s="33"/>
      <c r="BF201" s="34"/>
      <c r="BG201" s="33"/>
      <c r="BH201" s="33"/>
      <c r="BI201" s="34"/>
      <c r="BJ201" s="34"/>
      <c r="BK201" s="34"/>
      <c r="BL201" s="33"/>
      <c r="BM201" s="33"/>
      <c r="BN201" s="33"/>
      <c r="BO201" s="33"/>
      <c r="BP201" s="33"/>
      <c r="BQ201" s="33"/>
      <c r="BR201" s="33"/>
      <c r="BS201" s="34"/>
      <c r="BT201" s="34"/>
      <c r="BU201" s="33"/>
      <c r="BV201" s="33"/>
      <c r="BW201" s="33"/>
      <c r="BX201" s="34"/>
      <c r="BY201" s="34"/>
      <c r="BZ201" s="34"/>
      <c r="CA201" s="33"/>
      <c r="CB201" s="33"/>
      <c r="CC201" s="32"/>
    </row>
    <row r="202" spans="1:81" ht="37.5" x14ac:dyDescent="0.35">
      <c r="A202" s="37" t="s">
        <v>2956</v>
      </c>
      <c r="B202" s="34">
        <v>11805</v>
      </c>
      <c r="C202" s="37" t="s">
        <v>2955</v>
      </c>
      <c r="D202" s="32">
        <v>3.1</v>
      </c>
      <c r="E202" s="32">
        <v>1.5</v>
      </c>
      <c r="F202" s="32">
        <v>7</v>
      </c>
      <c r="G202" s="32">
        <v>12.4</v>
      </c>
      <c r="H202" s="35">
        <v>321</v>
      </c>
      <c r="I202" s="35">
        <v>314</v>
      </c>
      <c r="J202" s="35">
        <v>75.045999999999992</v>
      </c>
      <c r="K202" s="32">
        <v>0.8</v>
      </c>
      <c r="L202" s="32">
        <v>1.1000000000000001</v>
      </c>
      <c r="M202" s="32">
        <v>0</v>
      </c>
      <c r="N202" s="32">
        <v>3.9</v>
      </c>
      <c r="O202" s="31"/>
      <c r="P202" s="32">
        <v>12.4</v>
      </c>
      <c r="Q202" s="31"/>
      <c r="R202" s="36">
        <v>0.25600000000000001</v>
      </c>
      <c r="S202" s="33">
        <v>0</v>
      </c>
      <c r="T202" s="33">
        <v>13.7</v>
      </c>
      <c r="U202" s="33">
        <v>24.2</v>
      </c>
      <c r="V202" s="34"/>
      <c r="W202" s="34"/>
      <c r="X202" s="34"/>
      <c r="Y202" s="32">
        <v>60.9</v>
      </c>
      <c r="Z202" s="32">
        <v>1.2</v>
      </c>
      <c r="AA202" s="34"/>
      <c r="AB202" s="32">
        <v>0</v>
      </c>
      <c r="AC202" s="34"/>
      <c r="AD202" s="34"/>
      <c r="AE202" s="34"/>
      <c r="AF202" s="32">
        <v>0</v>
      </c>
      <c r="AG202" s="34"/>
      <c r="AH202" s="34"/>
      <c r="AI202" s="32">
        <v>0</v>
      </c>
      <c r="AJ202" s="32">
        <v>0</v>
      </c>
      <c r="AK202" s="34"/>
      <c r="AL202" s="32">
        <v>0</v>
      </c>
      <c r="AM202" s="32">
        <v>0</v>
      </c>
      <c r="AN202" s="34"/>
      <c r="AO202" s="34"/>
      <c r="AP202" s="32">
        <v>0</v>
      </c>
      <c r="AQ202" s="32">
        <v>0</v>
      </c>
      <c r="AR202" s="32">
        <v>0</v>
      </c>
      <c r="AS202" s="34"/>
      <c r="AT202" s="32">
        <v>0</v>
      </c>
      <c r="AU202" s="33">
        <v>62.1</v>
      </c>
      <c r="AV202" s="36">
        <v>0</v>
      </c>
      <c r="AW202" s="33">
        <v>0.2</v>
      </c>
      <c r="AX202" s="33">
        <v>0.35</v>
      </c>
      <c r="AY202" s="33">
        <v>0.89</v>
      </c>
      <c r="AZ202" s="36">
        <v>0</v>
      </c>
      <c r="BA202" s="33">
        <v>5.74</v>
      </c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</row>
    <row r="203" spans="1:81" ht="25" x14ac:dyDescent="0.35">
      <c r="A203" s="37" t="s">
        <v>2954</v>
      </c>
      <c r="B203" s="34">
        <v>12501</v>
      </c>
      <c r="C203" s="37" t="s">
        <v>2953</v>
      </c>
      <c r="D203" s="32">
        <v>7.3</v>
      </c>
      <c r="E203" s="32">
        <v>2.9</v>
      </c>
      <c r="F203" s="32">
        <v>7.7</v>
      </c>
      <c r="G203" s="32">
        <v>75.599999999999994</v>
      </c>
      <c r="H203" s="35">
        <v>1553</v>
      </c>
      <c r="I203" s="35">
        <v>1509</v>
      </c>
      <c r="J203" s="35">
        <v>360.65100000000001</v>
      </c>
      <c r="K203" s="32">
        <v>4</v>
      </c>
      <c r="L203" s="32">
        <v>0.6</v>
      </c>
      <c r="M203" s="32">
        <v>0.5</v>
      </c>
      <c r="N203" s="32">
        <v>6.6</v>
      </c>
      <c r="O203" s="31"/>
      <c r="P203" s="32">
        <v>75.599999999999994</v>
      </c>
      <c r="Q203" s="31"/>
      <c r="R203" s="36">
        <v>0.02</v>
      </c>
      <c r="S203" s="33">
        <v>0</v>
      </c>
      <c r="T203" s="33">
        <v>15</v>
      </c>
      <c r="U203" s="33">
        <v>28.6</v>
      </c>
      <c r="V203" s="34"/>
      <c r="W203" s="34"/>
      <c r="X203" s="34"/>
      <c r="Y203" s="32">
        <v>54.4</v>
      </c>
      <c r="Z203" s="32">
        <v>1.4</v>
      </c>
      <c r="AA203" s="34"/>
      <c r="AB203" s="34"/>
      <c r="AC203" s="34"/>
      <c r="AD203" s="34"/>
      <c r="AE203" s="34"/>
      <c r="AF203" s="32">
        <v>0</v>
      </c>
      <c r="AG203" s="34"/>
      <c r="AH203" s="34"/>
      <c r="AI203" s="32">
        <v>0</v>
      </c>
      <c r="AJ203" s="32">
        <v>0</v>
      </c>
      <c r="AK203" s="34"/>
      <c r="AL203" s="32">
        <v>0</v>
      </c>
      <c r="AM203" s="32">
        <v>0</v>
      </c>
      <c r="AN203" s="34"/>
      <c r="AO203" s="34"/>
      <c r="AP203" s="32">
        <v>0</v>
      </c>
      <c r="AQ203" s="32">
        <v>0</v>
      </c>
      <c r="AR203" s="32">
        <v>0</v>
      </c>
      <c r="AS203" s="34"/>
      <c r="AT203" s="32">
        <v>0</v>
      </c>
      <c r="AU203" s="33">
        <v>55.8</v>
      </c>
      <c r="AV203" s="36">
        <v>0</v>
      </c>
      <c r="AW203" s="33">
        <v>0.39</v>
      </c>
      <c r="AX203" s="33">
        <v>0.75</v>
      </c>
      <c r="AY203" s="33">
        <v>1.46</v>
      </c>
      <c r="AZ203" s="36">
        <v>0</v>
      </c>
      <c r="BA203" s="33">
        <v>10.44</v>
      </c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</row>
    <row r="204" spans="1:81" ht="25" x14ac:dyDescent="0.35">
      <c r="A204" s="37" t="s">
        <v>2952</v>
      </c>
      <c r="B204" s="34">
        <v>12502</v>
      </c>
      <c r="C204" s="37" t="s">
        <v>2951</v>
      </c>
      <c r="D204" s="32">
        <v>8.6</v>
      </c>
      <c r="E204" s="32">
        <v>0.6</v>
      </c>
      <c r="F204" s="32">
        <v>4.2</v>
      </c>
      <c r="G204" s="32">
        <v>80.2</v>
      </c>
      <c r="H204" s="35">
        <v>1565</v>
      </c>
      <c r="I204" s="35">
        <v>1528</v>
      </c>
      <c r="J204" s="35">
        <v>365.19200000000001</v>
      </c>
      <c r="K204" s="32">
        <v>3.2</v>
      </c>
      <c r="L204" s="32">
        <v>0.6</v>
      </c>
      <c r="M204" s="32">
        <v>0.6</v>
      </c>
      <c r="N204" s="32">
        <v>3</v>
      </c>
      <c r="O204" s="31"/>
      <c r="P204" s="32">
        <v>80.2</v>
      </c>
      <c r="Q204" s="31"/>
      <c r="R204" s="36">
        <v>1.6</v>
      </c>
      <c r="S204" s="33">
        <v>0</v>
      </c>
      <c r="T204" s="33">
        <v>18</v>
      </c>
      <c r="U204" s="33">
        <v>22.7</v>
      </c>
      <c r="V204" s="34"/>
      <c r="W204" s="34"/>
      <c r="X204" s="34"/>
      <c r="Y204" s="32">
        <v>56.9</v>
      </c>
      <c r="Z204" s="32">
        <v>2.1</v>
      </c>
      <c r="AA204" s="34"/>
      <c r="AB204" s="32">
        <v>0</v>
      </c>
      <c r="AC204" s="34"/>
      <c r="AD204" s="34"/>
      <c r="AE204" s="34"/>
      <c r="AF204" s="32">
        <v>0</v>
      </c>
      <c r="AG204" s="34"/>
      <c r="AH204" s="34"/>
      <c r="AI204" s="32">
        <v>0</v>
      </c>
      <c r="AJ204" s="32">
        <v>0</v>
      </c>
      <c r="AK204" s="34"/>
      <c r="AL204" s="32">
        <v>0</v>
      </c>
      <c r="AM204" s="32">
        <v>0</v>
      </c>
      <c r="AN204" s="34"/>
      <c r="AO204" s="34"/>
      <c r="AP204" s="32">
        <v>0</v>
      </c>
      <c r="AQ204" s="32">
        <v>0</v>
      </c>
      <c r="AR204" s="32">
        <v>0</v>
      </c>
      <c r="AS204" s="34"/>
      <c r="AT204" s="32">
        <v>0</v>
      </c>
      <c r="AU204" s="33">
        <v>59</v>
      </c>
      <c r="AV204" s="36">
        <v>0</v>
      </c>
      <c r="AW204" s="33">
        <v>0.1</v>
      </c>
      <c r="AX204" s="33">
        <v>0.12</v>
      </c>
      <c r="AY204" s="33">
        <v>0.32</v>
      </c>
      <c r="AZ204" s="36">
        <v>0</v>
      </c>
      <c r="BA204" s="33">
        <v>2.7</v>
      </c>
      <c r="BB204" s="34"/>
      <c r="BC204" s="33"/>
      <c r="BD204" s="33"/>
      <c r="BE204" s="33"/>
      <c r="BF204" s="34"/>
      <c r="BG204" s="33"/>
      <c r="BH204" s="33"/>
      <c r="BI204" s="33"/>
      <c r="BJ204" s="34"/>
      <c r="BK204" s="34"/>
      <c r="BL204" s="33"/>
      <c r="BM204" s="33"/>
      <c r="BN204" s="33"/>
      <c r="BO204" s="33"/>
      <c r="BP204" s="33"/>
      <c r="BQ204" s="33"/>
      <c r="BR204" s="33"/>
      <c r="BS204" s="33"/>
      <c r="BT204" s="34"/>
      <c r="BU204" s="33"/>
      <c r="BV204" s="33"/>
      <c r="BW204" s="33"/>
      <c r="BX204" s="33"/>
      <c r="BY204" s="34"/>
      <c r="BZ204" s="34"/>
      <c r="CA204" s="33"/>
      <c r="CB204" s="33"/>
      <c r="CC204" s="32"/>
    </row>
    <row r="205" spans="1:81" ht="37.5" x14ac:dyDescent="0.35">
      <c r="A205" s="37" t="s">
        <v>2950</v>
      </c>
      <c r="B205" s="34">
        <v>12512</v>
      </c>
      <c r="C205" s="37" t="s">
        <v>2949</v>
      </c>
      <c r="D205" s="32">
        <v>18.2</v>
      </c>
      <c r="E205" s="32">
        <v>4.0999999999999996</v>
      </c>
      <c r="F205" s="32">
        <v>13.2</v>
      </c>
      <c r="G205" s="32">
        <v>70.5</v>
      </c>
      <c r="H205" s="35">
        <v>1669</v>
      </c>
      <c r="I205" s="35">
        <v>1648</v>
      </c>
      <c r="J205" s="35">
        <v>393.87199999999996</v>
      </c>
      <c r="K205" s="32">
        <v>2.7</v>
      </c>
      <c r="L205" s="32">
        <v>0.5</v>
      </c>
      <c r="M205" s="32">
        <v>0.3</v>
      </c>
      <c r="N205" s="32">
        <v>11</v>
      </c>
      <c r="O205" s="31"/>
      <c r="P205" s="32">
        <v>70.5</v>
      </c>
      <c r="Q205" s="31"/>
      <c r="R205" s="36">
        <v>1.8320000000000001</v>
      </c>
      <c r="S205" s="33">
        <v>0</v>
      </c>
      <c r="T205" s="33">
        <v>22.4</v>
      </c>
      <c r="U205" s="33">
        <v>18.600000000000001</v>
      </c>
      <c r="V205" s="34"/>
      <c r="W205" s="34"/>
      <c r="X205" s="34"/>
      <c r="Y205" s="32">
        <v>54.9</v>
      </c>
      <c r="Z205" s="32">
        <v>2.8</v>
      </c>
      <c r="AA205" s="34"/>
      <c r="AB205" s="32">
        <v>0</v>
      </c>
      <c r="AC205" s="34"/>
      <c r="AD205" s="34"/>
      <c r="AE205" s="34"/>
      <c r="AF205" s="32">
        <v>0</v>
      </c>
      <c r="AG205" s="34"/>
      <c r="AH205" s="34"/>
      <c r="AI205" s="32">
        <v>0</v>
      </c>
      <c r="AJ205" s="32">
        <v>0</v>
      </c>
      <c r="AK205" s="34"/>
      <c r="AL205" s="32">
        <v>0</v>
      </c>
      <c r="AM205" s="32">
        <v>0</v>
      </c>
      <c r="AN205" s="34"/>
      <c r="AO205" s="34"/>
      <c r="AP205" s="32">
        <v>1.4</v>
      </c>
      <c r="AQ205" s="32">
        <v>0</v>
      </c>
      <c r="AR205" s="32">
        <v>0</v>
      </c>
      <c r="AS205" s="34"/>
      <c r="AT205" s="32">
        <v>0</v>
      </c>
      <c r="AU205" s="33">
        <v>59.1</v>
      </c>
      <c r="AV205" s="36">
        <v>0</v>
      </c>
      <c r="AW205" s="33">
        <v>0.72</v>
      </c>
      <c r="AX205" s="33">
        <v>0.6</v>
      </c>
      <c r="AY205" s="33">
        <v>1.91</v>
      </c>
      <c r="AZ205" s="36">
        <v>0</v>
      </c>
      <c r="BA205" s="33">
        <v>0</v>
      </c>
      <c r="BB205" s="34"/>
      <c r="BC205" s="33"/>
      <c r="BD205" s="33"/>
      <c r="BE205" s="33"/>
      <c r="BF205" s="34"/>
      <c r="BG205" s="33"/>
      <c r="BH205" s="33"/>
      <c r="BI205" s="33"/>
      <c r="BJ205" s="34"/>
      <c r="BK205" s="34"/>
      <c r="BL205" s="33"/>
      <c r="BM205" s="33"/>
      <c r="BN205" s="33"/>
      <c r="BO205" s="33"/>
      <c r="BP205" s="33"/>
      <c r="BQ205" s="33"/>
      <c r="BR205" s="33"/>
      <c r="BS205" s="33"/>
      <c r="BT205" s="34"/>
      <c r="BU205" s="33"/>
      <c r="BV205" s="33"/>
      <c r="BW205" s="33"/>
      <c r="BX205" s="33"/>
      <c r="BY205" s="34"/>
      <c r="BZ205" s="34"/>
      <c r="CA205" s="33"/>
      <c r="CB205" s="33"/>
      <c r="CC205" s="32"/>
    </row>
    <row r="206" spans="1:81" ht="37.5" x14ac:dyDescent="0.35">
      <c r="A206" s="37" t="s">
        <v>2948</v>
      </c>
      <c r="B206" s="34">
        <v>12515</v>
      </c>
      <c r="C206" s="37" t="s">
        <v>2947</v>
      </c>
      <c r="D206" s="32">
        <v>9.1</v>
      </c>
      <c r="E206" s="32">
        <v>1.5</v>
      </c>
      <c r="F206" s="32">
        <v>25.3</v>
      </c>
      <c r="G206" s="32">
        <v>71.599999999999994</v>
      </c>
      <c r="H206" s="35">
        <v>1472</v>
      </c>
      <c r="I206" s="35">
        <v>1400</v>
      </c>
      <c r="J206" s="35">
        <v>334.59999999999997</v>
      </c>
      <c r="K206" s="32">
        <v>8.1999999999999993</v>
      </c>
      <c r="L206" s="32">
        <v>11.9</v>
      </c>
      <c r="M206" s="32">
        <v>10.199999999999999</v>
      </c>
      <c r="N206" s="32">
        <v>3</v>
      </c>
      <c r="O206" s="31"/>
      <c r="P206" s="32">
        <v>71.599999999999994</v>
      </c>
      <c r="Q206" s="31"/>
      <c r="R206" s="36">
        <v>0.82799999999999996</v>
      </c>
      <c r="S206" s="33">
        <v>0</v>
      </c>
      <c r="T206" s="33">
        <v>23.8</v>
      </c>
      <c r="U206" s="33">
        <v>32.4</v>
      </c>
      <c r="V206" s="34"/>
      <c r="W206" s="34"/>
      <c r="X206" s="34"/>
      <c r="Y206" s="32">
        <v>42.4</v>
      </c>
      <c r="Z206" s="32">
        <v>1.4</v>
      </c>
      <c r="AA206" s="34"/>
      <c r="AB206" s="32">
        <v>0</v>
      </c>
      <c r="AC206" s="34"/>
      <c r="AD206" s="34"/>
      <c r="AE206" s="34"/>
      <c r="AF206" s="32">
        <v>0</v>
      </c>
      <c r="AG206" s="34"/>
      <c r="AH206" s="34"/>
      <c r="AI206" s="32">
        <v>0</v>
      </c>
      <c r="AJ206" s="32">
        <v>0</v>
      </c>
      <c r="AK206" s="34"/>
      <c r="AL206" s="32">
        <v>0</v>
      </c>
      <c r="AM206" s="32">
        <v>0</v>
      </c>
      <c r="AN206" s="34"/>
      <c r="AO206" s="34"/>
      <c r="AP206" s="32">
        <v>0</v>
      </c>
      <c r="AQ206" s="34"/>
      <c r="AR206" s="32">
        <v>0</v>
      </c>
      <c r="AS206" s="34"/>
      <c r="AT206" s="32">
        <v>0</v>
      </c>
      <c r="AU206" s="33">
        <v>43.72</v>
      </c>
      <c r="AV206" s="36">
        <v>0</v>
      </c>
      <c r="AW206" s="33">
        <v>0.28999999999999998</v>
      </c>
      <c r="AX206" s="33">
        <v>0.39</v>
      </c>
      <c r="AY206" s="33">
        <v>0.53</v>
      </c>
      <c r="AZ206" s="36">
        <v>0</v>
      </c>
      <c r="BA206" s="33">
        <v>0.97</v>
      </c>
      <c r="BB206" s="34"/>
      <c r="BC206" s="33"/>
      <c r="BD206" s="33"/>
      <c r="BE206" s="33"/>
      <c r="BF206" s="32"/>
      <c r="BG206" s="33"/>
      <c r="BH206" s="33"/>
      <c r="BI206" s="33"/>
      <c r="BJ206" s="34"/>
      <c r="BK206" s="34"/>
      <c r="BL206" s="33"/>
      <c r="BM206" s="33"/>
      <c r="BN206" s="33"/>
      <c r="BO206" s="33"/>
      <c r="BP206" s="33"/>
      <c r="BQ206" s="33"/>
      <c r="BR206" s="33"/>
      <c r="BS206" s="33"/>
      <c r="BT206" s="32"/>
      <c r="BU206" s="33"/>
      <c r="BV206" s="33"/>
      <c r="BW206" s="33"/>
      <c r="BX206" s="33"/>
      <c r="BY206" s="34"/>
      <c r="BZ206" s="34"/>
      <c r="CA206" s="33"/>
      <c r="CB206" s="33"/>
      <c r="CC206" s="32"/>
    </row>
    <row r="207" spans="1:81" ht="37.5" x14ac:dyDescent="0.35">
      <c r="A207" s="37" t="s">
        <v>2946</v>
      </c>
      <c r="B207" s="34">
        <v>12513</v>
      </c>
      <c r="C207" s="37" t="s">
        <v>2945</v>
      </c>
      <c r="D207" s="32">
        <v>23.3</v>
      </c>
      <c r="E207" s="32">
        <v>2.5</v>
      </c>
      <c r="F207" s="32">
        <v>28</v>
      </c>
      <c r="G207" s="32">
        <v>62.8</v>
      </c>
      <c r="H207" s="35">
        <v>1551</v>
      </c>
      <c r="I207" s="35">
        <v>1528</v>
      </c>
      <c r="J207" s="35">
        <v>365.19200000000001</v>
      </c>
      <c r="K207" s="32">
        <v>2.5</v>
      </c>
      <c r="L207" s="32">
        <v>0</v>
      </c>
      <c r="M207" s="32">
        <v>0</v>
      </c>
      <c r="N207" s="32">
        <v>28</v>
      </c>
      <c r="O207" s="31"/>
      <c r="P207" s="32">
        <v>62.8</v>
      </c>
      <c r="Q207" s="31"/>
      <c r="R207" s="36">
        <v>1.8</v>
      </c>
      <c r="S207" s="33">
        <v>0</v>
      </c>
      <c r="T207" s="33">
        <v>18.7</v>
      </c>
      <c r="U207" s="33">
        <v>26.9</v>
      </c>
      <c r="V207" s="34"/>
      <c r="W207" s="34"/>
      <c r="X207" s="34"/>
      <c r="Y207" s="32">
        <v>51.6</v>
      </c>
      <c r="Z207" s="32">
        <v>2.1</v>
      </c>
      <c r="AA207" s="34"/>
      <c r="AB207" s="32">
        <v>0</v>
      </c>
      <c r="AC207" s="34"/>
      <c r="AD207" s="34"/>
      <c r="AE207" s="34"/>
      <c r="AF207" s="32">
        <v>0</v>
      </c>
      <c r="AG207" s="34"/>
      <c r="AH207" s="34"/>
      <c r="AI207" s="32">
        <v>0</v>
      </c>
      <c r="AJ207" s="32">
        <v>0</v>
      </c>
      <c r="AK207" s="34"/>
      <c r="AL207" s="32">
        <v>0</v>
      </c>
      <c r="AM207" s="32">
        <v>0</v>
      </c>
      <c r="AN207" s="34"/>
      <c r="AO207" s="34"/>
      <c r="AP207" s="32">
        <v>0.1</v>
      </c>
      <c r="AQ207" s="32">
        <v>0</v>
      </c>
      <c r="AR207" s="32">
        <v>0</v>
      </c>
      <c r="AS207" s="34"/>
      <c r="AT207" s="32">
        <v>0</v>
      </c>
      <c r="AU207" s="33">
        <v>53.8</v>
      </c>
      <c r="AV207" s="36">
        <v>0</v>
      </c>
      <c r="AW207" s="33">
        <v>0.37</v>
      </c>
      <c r="AX207" s="33">
        <v>0.53</v>
      </c>
      <c r="AY207" s="33">
        <v>1.06</v>
      </c>
      <c r="AZ207" s="36">
        <v>0</v>
      </c>
      <c r="BA207" s="33">
        <v>1.96</v>
      </c>
      <c r="BB207" s="34"/>
      <c r="BC207" s="33"/>
      <c r="BD207" s="33"/>
      <c r="BE207" s="33"/>
      <c r="BF207" s="34"/>
      <c r="BG207" s="33"/>
      <c r="BH207" s="33"/>
      <c r="BI207" s="33"/>
      <c r="BJ207" s="34"/>
      <c r="BK207" s="34"/>
      <c r="BL207" s="33"/>
      <c r="BM207" s="33"/>
      <c r="BN207" s="33"/>
      <c r="BO207" s="33"/>
      <c r="BP207" s="33"/>
      <c r="BQ207" s="33"/>
      <c r="BR207" s="33"/>
      <c r="BS207" s="33"/>
      <c r="BT207" s="34"/>
      <c r="BU207" s="33"/>
      <c r="BV207" s="33"/>
      <c r="BW207" s="33"/>
      <c r="BX207" s="33"/>
      <c r="BY207" s="34"/>
      <c r="BZ207" s="34"/>
      <c r="CA207" s="33"/>
      <c r="CB207" s="33"/>
      <c r="CC207" s="32"/>
    </row>
    <row r="208" spans="1:81" ht="25" x14ac:dyDescent="0.35">
      <c r="A208" s="37" t="s">
        <v>2944</v>
      </c>
      <c r="B208" s="34">
        <v>12511</v>
      </c>
      <c r="C208" s="37" t="s">
        <v>2943</v>
      </c>
      <c r="D208" s="32">
        <v>8.4</v>
      </c>
      <c r="E208" s="32">
        <v>4.0999999999999996</v>
      </c>
      <c r="F208" s="32">
        <v>11.9</v>
      </c>
      <c r="G208" s="32">
        <v>65</v>
      </c>
      <c r="H208" s="35">
        <v>1488</v>
      </c>
      <c r="I208" s="35">
        <v>1388</v>
      </c>
      <c r="J208" s="35">
        <v>331.73199999999997</v>
      </c>
      <c r="K208" s="32">
        <v>12.5</v>
      </c>
      <c r="L208" s="32">
        <v>1.9</v>
      </c>
      <c r="M208" s="32">
        <v>1.2</v>
      </c>
      <c r="N208" s="32">
        <v>8.6</v>
      </c>
      <c r="O208" s="31"/>
      <c r="P208" s="32">
        <v>65</v>
      </c>
      <c r="Q208" s="31"/>
      <c r="R208" s="36">
        <v>0.02</v>
      </c>
      <c r="S208" s="33">
        <v>0</v>
      </c>
      <c r="T208" s="33">
        <v>19</v>
      </c>
      <c r="U208" s="33">
        <v>27.1</v>
      </c>
      <c r="V208" s="34"/>
      <c r="W208" s="34"/>
      <c r="X208" s="34"/>
      <c r="Y208" s="32">
        <v>49.9</v>
      </c>
      <c r="Z208" s="32">
        <v>3.4</v>
      </c>
      <c r="AA208" s="34"/>
      <c r="AB208" s="34"/>
      <c r="AC208" s="34"/>
      <c r="AD208" s="34"/>
      <c r="AE208" s="34"/>
      <c r="AF208" s="32">
        <v>0</v>
      </c>
      <c r="AG208" s="34"/>
      <c r="AH208" s="34"/>
      <c r="AI208" s="32">
        <v>0</v>
      </c>
      <c r="AJ208" s="32">
        <v>0</v>
      </c>
      <c r="AK208" s="34"/>
      <c r="AL208" s="32">
        <v>0</v>
      </c>
      <c r="AM208" s="32">
        <v>0</v>
      </c>
      <c r="AN208" s="34"/>
      <c r="AO208" s="34"/>
      <c r="AP208" s="32">
        <v>0</v>
      </c>
      <c r="AQ208" s="32">
        <v>0</v>
      </c>
      <c r="AR208" s="32">
        <v>0</v>
      </c>
      <c r="AS208" s="34"/>
      <c r="AT208" s="32">
        <v>0</v>
      </c>
      <c r="AU208" s="33">
        <v>53.3</v>
      </c>
      <c r="AV208" s="36">
        <v>0</v>
      </c>
      <c r="AW208" s="33">
        <v>0.65</v>
      </c>
      <c r="AX208" s="33">
        <v>0.92</v>
      </c>
      <c r="AY208" s="33">
        <v>1.81</v>
      </c>
      <c r="AZ208" s="36">
        <v>0</v>
      </c>
      <c r="BA208" s="33">
        <v>10.210000000000001</v>
      </c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3"/>
      <c r="BW208" s="34"/>
      <c r="BX208" s="34"/>
      <c r="BY208" s="34"/>
      <c r="BZ208" s="34"/>
      <c r="CA208" s="34"/>
      <c r="CB208" s="34"/>
      <c r="CC208" s="32"/>
    </row>
    <row r="209" spans="1:81" ht="25" x14ac:dyDescent="0.35">
      <c r="A209" s="37" t="s">
        <v>2942</v>
      </c>
      <c r="B209" s="34">
        <v>12503</v>
      </c>
      <c r="C209" s="37" t="s">
        <v>2941</v>
      </c>
      <c r="D209" s="32">
        <v>8.5</v>
      </c>
      <c r="E209" s="32">
        <v>3</v>
      </c>
      <c r="F209" s="32">
        <v>0.6</v>
      </c>
      <c r="G209" s="32">
        <v>77.599999999999994</v>
      </c>
      <c r="H209" s="35">
        <v>1608</v>
      </c>
      <c r="I209" s="35">
        <v>1573</v>
      </c>
      <c r="J209" s="35">
        <v>375.947</v>
      </c>
      <c r="K209" s="32">
        <v>2.8</v>
      </c>
      <c r="L209" s="32">
        <v>0</v>
      </c>
      <c r="M209" s="32">
        <v>0</v>
      </c>
      <c r="N209" s="32">
        <v>0.6</v>
      </c>
      <c r="O209" s="31"/>
      <c r="P209" s="32">
        <v>77.599999999999994</v>
      </c>
      <c r="Q209" s="31"/>
      <c r="R209" s="36">
        <v>0</v>
      </c>
      <c r="S209" s="33">
        <v>0</v>
      </c>
      <c r="T209" s="33">
        <v>20.7</v>
      </c>
      <c r="U209" s="33">
        <v>41.7</v>
      </c>
      <c r="V209" s="34"/>
      <c r="W209" s="34"/>
      <c r="X209" s="34"/>
      <c r="Y209" s="32">
        <v>35.799999999999997</v>
      </c>
      <c r="Z209" s="32">
        <v>1.2</v>
      </c>
      <c r="AA209" s="34"/>
      <c r="AB209" s="34"/>
      <c r="AC209" s="34"/>
      <c r="AD209" s="34"/>
      <c r="AE209" s="34"/>
      <c r="AF209" s="32">
        <v>0</v>
      </c>
      <c r="AG209" s="34"/>
      <c r="AH209" s="34"/>
      <c r="AI209" s="32">
        <v>0</v>
      </c>
      <c r="AJ209" s="32">
        <v>0</v>
      </c>
      <c r="AK209" s="34"/>
      <c r="AL209" s="32">
        <v>0</v>
      </c>
      <c r="AM209" s="32">
        <v>0</v>
      </c>
      <c r="AN209" s="34"/>
      <c r="AO209" s="34"/>
      <c r="AP209" s="32">
        <v>0</v>
      </c>
      <c r="AQ209" s="32">
        <v>0</v>
      </c>
      <c r="AR209" s="32">
        <v>0</v>
      </c>
      <c r="AS209" s="34"/>
      <c r="AT209" s="32">
        <v>0</v>
      </c>
      <c r="AU209" s="33">
        <v>37</v>
      </c>
      <c r="AV209" s="36">
        <v>0</v>
      </c>
      <c r="AW209" s="33">
        <v>0.52</v>
      </c>
      <c r="AX209" s="33">
        <v>1.06</v>
      </c>
      <c r="AY209" s="33">
        <v>0.94</v>
      </c>
      <c r="AZ209" s="36">
        <v>0</v>
      </c>
      <c r="BA209" s="33">
        <v>0</v>
      </c>
      <c r="BB209" s="34"/>
      <c r="BC209" s="33"/>
      <c r="BD209" s="33"/>
      <c r="BE209" s="34"/>
      <c r="BF209" s="34"/>
      <c r="BG209" s="34"/>
      <c r="BH209" s="33"/>
      <c r="BI209" s="33"/>
      <c r="BJ209" s="34"/>
      <c r="BK209" s="34"/>
      <c r="BL209" s="34"/>
      <c r="BM209" s="34"/>
      <c r="BN209" s="34"/>
      <c r="BO209" s="33"/>
      <c r="BP209" s="34"/>
      <c r="BQ209" s="34"/>
      <c r="BR209" s="34"/>
      <c r="BS209" s="33"/>
      <c r="BT209" s="34"/>
      <c r="BU209" s="33"/>
      <c r="BV209" s="34"/>
      <c r="BW209" s="33"/>
      <c r="BX209" s="33"/>
      <c r="BY209" s="34"/>
      <c r="BZ209" s="34"/>
      <c r="CA209" s="33"/>
      <c r="CB209" s="34"/>
      <c r="CC209" s="32"/>
    </row>
    <row r="210" spans="1:81" ht="37.5" x14ac:dyDescent="0.35">
      <c r="A210" s="37" t="s">
        <v>2940</v>
      </c>
      <c r="B210" s="34">
        <v>12504</v>
      </c>
      <c r="C210" s="37" t="s">
        <v>2939</v>
      </c>
      <c r="D210" s="32">
        <v>6.8</v>
      </c>
      <c r="E210" s="32">
        <v>1.1000000000000001</v>
      </c>
      <c r="F210" s="32">
        <v>6.2</v>
      </c>
      <c r="G210" s="32">
        <v>81.2</v>
      </c>
      <c r="H210" s="35">
        <v>1559</v>
      </c>
      <c r="I210" s="35">
        <v>1530</v>
      </c>
      <c r="J210" s="35">
        <v>365.66999999999996</v>
      </c>
      <c r="K210" s="32">
        <v>2.1</v>
      </c>
      <c r="L210" s="32">
        <v>0.2</v>
      </c>
      <c r="M210" s="32">
        <v>0</v>
      </c>
      <c r="N210" s="32">
        <v>6</v>
      </c>
      <c r="O210" s="31"/>
      <c r="P210" s="32">
        <v>81.2</v>
      </c>
      <c r="Q210" s="31"/>
      <c r="R210" s="36">
        <v>1.9</v>
      </c>
      <c r="S210" s="33">
        <v>0</v>
      </c>
      <c r="T210" s="33">
        <v>21.3</v>
      </c>
      <c r="U210" s="33">
        <v>37</v>
      </c>
      <c r="V210" s="34"/>
      <c r="W210" s="34"/>
      <c r="X210" s="34"/>
      <c r="Y210" s="32">
        <v>39.6</v>
      </c>
      <c r="Z210" s="32">
        <v>1.4</v>
      </c>
      <c r="AA210" s="34"/>
      <c r="AB210" s="32">
        <v>0</v>
      </c>
      <c r="AC210" s="34"/>
      <c r="AD210" s="34"/>
      <c r="AE210" s="34"/>
      <c r="AF210" s="32">
        <v>0</v>
      </c>
      <c r="AG210" s="34"/>
      <c r="AH210" s="34"/>
      <c r="AI210" s="32">
        <v>0</v>
      </c>
      <c r="AJ210" s="32">
        <v>0</v>
      </c>
      <c r="AK210" s="34"/>
      <c r="AL210" s="32">
        <v>0</v>
      </c>
      <c r="AM210" s="32">
        <v>0</v>
      </c>
      <c r="AN210" s="34"/>
      <c r="AO210" s="34"/>
      <c r="AP210" s="32">
        <v>0</v>
      </c>
      <c r="AQ210" s="32">
        <v>0</v>
      </c>
      <c r="AR210" s="32">
        <v>0</v>
      </c>
      <c r="AS210" s="34"/>
      <c r="AT210" s="32">
        <v>0</v>
      </c>
      <c r="AU210" s="33">
        <v>41</v>
      </c>
      <c r="AV210" s="36">
        <v>0</v>
      </c>
      <c r="AW210" s="33">
        <v>0.2</v>
      </c>
      <c r="AX210" s="33">
        <v>0.34</v>
      </c>
      <c r="AY210" s="33">
        <v>0.38</v>
      </c>
      <c r="AZ210" s="36">
        <v>0</v>
      </c>
      <c r="BA210" s="33">
        <v>0.94</v>
      </c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</row>
    <row r="211" spans="1:81" ht="37.5" x14ac:dyDescent="0.35">
      <c r="A211" s="37" t="s">
        <v>2938</v>
      </c>
      <c r="B211" s="34">
        <v>12504</v>
      </c>
      <c r="C211" s="37" t="s">
        <v>2937</v>
      </c>
      <c r="D211" s="32">
        <v>5.3</v>
      </c>
      <c r="E211" s="32">
        <v>2.9</v>
      </c>
      <c r="F211" s="32">
        <v>30.4</v>
      </c>
      <c r="G211" s="32">
        <v>83.2</v>
      </c>
      <c r="H211" s="35">
        <v>1615</v>
      </c>
      <c r="I211" s="35">
        <v>1582</v>
      </c>
      <c r="J211" s="35">
        <v>378.09799999999996</v>
      </c>
      <c r="K211" s="32">
        <v>2.6</v>
      </c>
      <c r="L211" s="32">
        <v>0.2</v>
      </c>
      <c r="M211" s="32">
        <v>0.2</v>
      </c>
      <c r="N211" s="32">
        <v>30</v>
      </c>
      <c r="O211" s="31"/>
      <c r="P211" s="32">
        <v>83.2</v>
      </c>
      <c r="Q211" s="31"/>
      <c r="R211" s="36">
        <v>1.6879999999999999</v>
      </c>
      <c r="S211" s="33">
        <v>0</v>
      </c>
      <c r="T211" s="33">
        <v>46.2</v>
      </c>
      <c r="U211" s="33">
        <v>36.200000000000003</v>
      </c>
      <c r="V211" s="34"/>
      <c r="W211" s="34"/>
      <c r="X211" s="34"/>
      <c r="Y211" s="32">
        <v>17</v>
      </c>
      <c r="Z211" s="32">
        <v>0.6</v>
      </c>
      <c r="AA211" s="34"/>
      <c r="AB211" s="32">
        <v>0</v>
      </c>
      <c r="AC211" s="34"/>
      <c r="AD211" s="34"/>
      <c r="AE211" s="34"/>
      <c r="AF211" s="32">
        <v>0</v>
      </c>
      <c r="AG211" s="34"/>
      <c r="AH211" s="34"/>
      <c r="AI211" s="32">
        <v>0</v>
      </c>
      <c r="AJ211" s="32">
        <v>0</v>
      </c>
      <c r="AK211" s="34"/>
      <c r="AL211" s="32">
        <v>0</v>
      </c>
      <c r="AM211" s="32">
        <v>0</v>
      </c>
      <c r="AN211" s="34"/>
      <c r="AO211" s="34"/>
      <c r="AP211" s="32">
        <v>0</v>
      </c>
      <c r="AQ211" s="32">
        <v>0</v>
      </c>
      <c r="AR211" s="32">
        <v>0</v>
      </c>
      <c r="AS211" s="34"/>
      <c r="AT211" s="32">
        <v>0</v>
      </c>
      <c r="AU211" s="33">
        <v>17.600000000000001</v>
      </c>
      <c r="AV211" s="36">
        <v>0</v>
      </c>
      <c r="AW211" s="33">
        <v>1.1399999999999999</v>
      </c>
      <c r="AX211" s="33">
        <v>0.89</v>
      </c>
      <c r="AY211" s="33">
        <v>0.43</v>
      </c>
      <c r="AZ211" s="36">
        <v>0</v>
      </c>
      <c r="BA211" s="33">
        <v>0</v>
      </c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</row>
    <row r="212" spans="1:81" ht="37.5" x14ac:dyDescent="0.35">
      <c r="A212" s="37" t="s">
        <v>2936</v>
      </c>
      <c r="B212" s="34">
        <v>12509</v>
      </c>
      <c r="C212" s="37" t="s">
        <v>2935</v>
      </c>
      <c r="D212" s="32">
        <v>9.8000000000000007</v>
      </c>
      <c r="E212" s="32">
        <v>1.5</v>
      </c>
      <c r="F212" s="32">
        <v>24.5</v>
      </c>
      <c r="G212" s="32">
        <v>63.3</v>
      </c>
      <c r="H212" s="35">
        <v>1391</v>
      </c>
      <c r="I212" s="35">
        <v>1272</v>
      </c>
      <c r="J212" s="35">
        <v>304.00799999999998</v>
      </c>
      <c r="K212" s="32">
        <v>14.8</v>
      </c>
      <c r="L212" s="32">
        <v>11.8</v>
      </c>
      <c r="M212" s="32">
        <v>10.3</v>
      </c>
      <c r="N212" s="32">
        <v>1</v>
      </c>
      <c r="O212" s="31"/>
      <c r="P212" s="32">
        <v>63.3</v>
      </c>
      <c r="Q212" s="31"/>
      <c r="R212" s="36">
        <v>1.07</v>
      </c>
      <c r="S212" s="33">
        <v>0</v>
      </c>
      <c r="T212" s="33">
        <v>21.84</v>
      </c>
      <c r="U212" s="33">
        <v>20.47</v>
      </c>
      <c r="V212" s="34"/>
      <c r="W212" s="34"/>
      <c r="X212" s="34"/>
      <c r="Y212" s="32">
        <v>52.8</v>
      </c>
      <c r="Z212" s="32">
        <v>3.8</v>
      </c>
      <c r="AA212" s="34"/>
      <c r="AB212" s="32">
        <v>0</v>
      </c>
      <c r="AC212" s="34"/>
      <c r="AD212" s="34"/>
      <c r="AE212" s="34"/>
      <c r="AF212" s="32">
        <v>0</v>
      </c>
      <c r="AG212" s="34"/>
      <c r="AH212" s="34"/>
      <c r="AI212" s="32">
        <v>0</v>
      </c>
      <c r="AJ212" s="32">
        <v>0</v>
      </c>
      <c r="AK212" s="34"/>
      <c r="AL212" s="32">
        <v>0</v>
      </c>
      <c r="AM212" s="32">
        <v>0</v>
      </c>
      <c r="AN212" s="34"/>
      <c r="AO212" s="34"/>
      <c r="AP212" s="32">
        <v>0</v>
      </c>
      <c r="AQ212" s="34"/>
      <c r="AR212" s="32">
        <v>0</v>
      </c>
      <c r="AS212" s="34"/>
      <c r="AT212" s="32">
        <v>0</v>
      </c>
      <c r="AU212" s="33">
        <v>56.61</v>
      </c>
      <c r="AV212" s="36">
        <v>0</v>
      </c>
      <c r="AW212" s="33">
        <v>0.26</v>
      </c>
      <c r="AX212" s="33">
        <v>0.25</v>
      </c>
      <c r="AY212" s="33">
        <v>0.69</v>
      </c>
      <c r="AZ212" s="36">
        <v>0</v>
      </c>
      <c r="BA212" s="33">
        <v>12.28</v>
      </c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</row>
    <row r="213" spans="1:81" ht="25" x14ac:dyDescent="0.35">
      <c r="A213" s="37" t="s">
        <v>2934</v>
      </c>
      <c r="B213" s="34" t="s">
        <v>2931</v>
      </c>
      <c r="C213" s="37" t="s">
        <v>2933</v>
      </c>
      <c r="D213" s="32">
        <v>14.2</v>
      </c>
      <c r="E213" s="32">
        <v>5</v>
      </c>
      <c r="F213" s="32">
        <v>15.4</v>
      </c>
      <c r="G213" s="32">
        <v>41.7</v>
      </c>
      <c r="H213" s="35">
        <v>1348</v>
      </c>
      <c r="I213" s="35">
        <v>1120</v>
      </c>
      <c r="J213" s="35">
        <v>267.68</v>
      </c>
      <c r="K213" s="32">
        <v>27.3</v>
      </c>
      <c r="L213" s="32">
        <v>1.6</v>
      </c>
      <c r="M213" s="32">
        <v>1.1000000000000001</v>
      </c>
      <c r="N213" s="32">
        <v>12.3</v>
      </c>
      <c r="O213" s="31"/>
      <c r="P213" s="32">
        <v>41.7</v>
      </c>
      <c r="Q213" s="31"/>
      <c r="R213" s="36">
        <v>1.2370000000000001</v>
      </c>
      <c r="S213" s="33">
        <v>0</v>
      </c>
      <c r="T213" s="33">
        <v>18.97</v>
      </c>
      <c r="U213" s="33">
        <v>16.8</v>
      </c>
      <c r="V213" s="34"/>
      <c r="W213" s="34"/>
      <c r="X213" s="34"/>
      <c r="Y213" s="32">
        <v>59.1</v>
      </c>
      <c r="Z213" s="32">
        <v>4.3</v>
      </c>
      <c r="AA213" s="34"/>
      <c r="AB213" s="32">
        <v>0</v>
      </c>
      <c r="AC213" s="34"/>
      <c r="AD213" s="32">
        <v>0</v>
      </c>
      <c r="AE213" s="34"/>
      <c r="AF213" s="32">
        <v>0</v>
      </c>
      <c r="AG213" s="34"/>
      <c r="AH213" s="34"/>
      <c r="AI213" s="32">
        <v>0</v>
      </c>
      <c r="AJ213" s="32">
        <v>0</v>
      </c>
      <c r="AK213" s="34"/>
      <c r="AL213" s="32">
        <v>0</v>
      </c>
      <c r="AM213" s="32">
        <v>0</v>
      </c>
      <c r="AN213" s="34"/>
      <c r="AO213" s="34"/>
      <c r="AP213" s="32">
        <v>0</v>
      </c>
      <c r="AQ213" s="32">
        <v>0</v>
      </c>
      <c r="AR213" s="32">
        <v>0</v>
      </c>
      <c r="AS213" s="34"/>
      <c r="AT213" s="32">
        <v>0</v>
      </c>
      <c r="AU213" s="33">
        <v>63.55</v>
      </c>
      <c r="AV213" s="36">
        <v>0</v>
      </c>
      <c r="AW213" s="33">
        <v>0.78</v>
      </c>
      <c r="AX213" s="33">
        <v>0.69</v>
      </c>
      <c r="AY213" s="33">
        <v>2.62</v>
      </c>
      <c r="AZ213" s="36">
        <v>0</v>
      </c>
      <c r="BA213" s="33">
        <v>12.38</v>
      </c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</row>
    <row r="214" spans="1:81" ht="37.5" x14ac:dyDescent="0.35">
      <c r="A214" s="37" t="s">
        <v>2932</v>
      </c>
      <c r="B214" s="34" t="s">
        <v>2931</v>
      </c>
      <c r="C214" s="37" t="s">
        <v>2930</v>
      </c>
      <c r="D214" s="32">
        <v>12.3</v>
      </c>
      <c r="E214" s="32">
        <v>5.3</v>
      </c>
      <c r="F214" s="32">
        <v>8.3000000000000007</v>
      </c>
      <c r="G214" s="32">
        <v>56.4</v>
      </c>
      <c r="H214" s="35">
        <v>1501</v>
      </c>
      <c r="I214" s="35">
        <v>1356</v>
      </c>
      <c r="J214" s="35">
        <v>324.084</v>
      </c>
      <c r="K214" s="32">
        <v>17</v>
      </c>
      <c r="L214" s="34"/>
      <c r="M214" s="34"/>
      <c r="N214" s="34"/>
      <c r="O214" s="31"/>
      <c r="P214" s="32">
        <v>56.4</v>
      </c>
      <c r="Q214" s="31"/>
      <c r="R214" s="36">
        <v>1.08</v>
      </c>
      <c r="S214" s="33">
        <v>0</v>
      </c>
      <c r="T214" s="33">
        <v>75.400000000000006</v>
      </c>
      <c r="U214" s="33">
        <v>9.3000000000000007</v>
      </c>
      <c r="V214" s="34"/>
      <c r="W214" s="34"/>
      <c r="X214" s="34"/>
      <c r="Y214" s="32">
        <v>14.1</v>
      </c>
      <c r="Z214" s="32">
        <v>0.9</v>
      </c>
      <c r="AA214" s="34"/>
      <c r="AB214" s="34"/>
      <c r="AC214" s="34"/>
      <c r="AD214" s="34"/>
      <c r="AE214" s="34"/>
      <c r="AF214" s="32">
        <v>0</v>
      </c>
      <c r="AG214" s="34"/>
      <c r="AH214" s="34"/>
      <c r="AI214" s="32">
        <v>0</v>
      </c>
      <c r="AJ214" s="34"/>
      <c r="AK214" s="34"/>
      <c r="AL214" s="32">
        <v>0</v>
      </c>
      <c r="AM214" s="32">
        <v>0</v>
      </c>
      <c r="AN214" s="34"/>
      <c r="AO214" s="34"/>
      <c r="AP214" s="34"/>
      <c r="AQ214" s="32">
        <v>0</v>
      </c>
      <c r="AR214" s="32">
        <v>0</v>
      </c>
      <c r="AS214" s="34"/>
      <c r="AT214" s="32">
        <v>0</v>
      </c>
      <c r="AU214" s="33">
        <v>15</v>
      </c>
      <c r="AV214" s="36">
        <v>0</v>
      </c>
      <c r="AW214" s="33">
        <v>2.88</v>
      </c>
      <c r="AX214" s="33">
        <v>0.35</v>
      </c>
      <c r="AY214" s="33">
        <v>0.56999999999999995</v>
      </c>
      <c r="AZ214" s="36">
        <v>0</v>
      </c>
      <c r="BA214" s="33">
        <v>7.63</v>
      </c>
      <c r="BB214" s="34"/>
      <c r="BC214" s="34"/>
      <c r="BD214" s="33"/>
      <c r="BE214" s="33"/>
      <c r="BF214" s="34"/>
      <c r="BG214" s="33"/>
      <c r="BH214" s="33"/>
      <c r="BI214" s="33"/>
      <c r="BJ214" s="34"/>
      <c r="BK214" s="34"/>
      <c r="BL214" s="33"/>
      <c r="BM214" s="33"/>
      <c r="BN214" s="33"/>
      <c r="BO214" s="33"/>
      <c r="BP214" s="33"/>
      <c r="BQ214" s="33"/>
      <c r="BR214" s="33"/>
      <c r="BS214" s="34"/>
      <c r="BT214" s="34"/>
      <c r="BU214" s="33"/>
      <c r="BV214" s="33"/>
      <c r="BW214" s="33"/>
      <c r="BX214" s="33"/>
      <c r="BY214" s="34"/>
      <c r="BZ214" s="34"/>
      <c r="CA214" s="33"/>
      <c r="CB214" s="33"/>
      <c r="CC214" s="32"/>
    </row>
    <row r="215" spans="1:81" ht="25" x14ac:dyDescent="0.35">
      <c r="A215" s="37" t="s">
        <v>2929</v>
      </c>
      <c r="B215" s="34">
        <v>12505</v>
      </c>
      <c r="C215" s="37" t="s">
        <v>2928</v>
      </c>
      <c r="D215" s="32">
        <v>10.4</v>
      </c>
      <c r="E215" s="32">
        <v>2.7</v>
      </c>
      <c r="F215" s="32">
        <v>1.1000000000000001</v>
      </c>
      <c r="G215" s="32">
        <v>63.7</v>
      </c>
      <c r="H215" s="35">
        <v>1460</v>
      </c>
      <c r="I215" s="35">
        <v>1359</v>
      </c>
      <c r="J215" s="35">
        <v>324.80099999999999</v>
      </c>
      <c r="K215" s="32">
        <v>11.5</v>
      </c>
      <c r="L215" s="32">
        <v>0.3</v>
      </c>
      <c r="M215" s="32">
        <v>0</v>
      </c>
      <c r="N215" s="32">
        <v>0.8</v>
      </c>
      <c r="O215" s="31"/>
      <c r="P215" s="32">
        <v>63.7</v>
      </c>
      <c r="Q215" s="31"/>
      <c r="R215" s="36">
        <v>0.03</v>
      </c>
      <c r="S215" s="33">
        <v>0</v>
      </c>
      <c r="T215" s="33">
        <v>18.2</v>
      </c>
      <c r="U215" s="33">
        <v>19.2</v>
      </c>
      <c r="V215" s="34"/>
      <c r="W215" s="34"/>
      <c r="X215" s="34"/>
      <c r="Y215" s="32">
        <v>57.6</v>
      </c>
      <c r="Z215" s="32">
        <v>4.0999999999999996</v>
      </c>
      <c r="AA215" s="34"/>
      <c r="AB215" s="34"/>
      <c r="AC215" s="34"/>
      <c r="AD215" s="34"/>
      <c r="AE215" s="34"/>
      <c r="AF215" s="32">
        <v>0</v>
      </c>
      <c r="AG215" s="34"/>
      <c r="AH215" s="34"/>
      <c r="AI215" s="32">
        <v>0</v>
      </c>
      <c r="AJ215" s="32">
        <v>0</v>
      </c>
      <c r="AK215" s="34"/>
      <c r="AL215" s="32">
        <v>0</v>
      </c>
      <c r="AM215" s="32">
        <v>0</v>
      </c>
      <c r="AN215" s="34"/>
      <c r="AO215" s="34"/>
      <c r="AP215" s="32">
        <v>0</v>
      </c>
      <c r="AQ215" s="32">
        <v>0</v>
      </c>
      <c r="AR215" s="32">
        <v>0</v>
      </c>
      <c r="AS215" s="34"/>
      <c r="AT215" s="32">
        <v>0</v>
      </c>
      <c r="AU215" s="33">
        <v>61.7</v>
      </c>
      <c r="AV215" s="36">
        <v>0</v>
      </c>
      <c r="AW215" s="33">
        <v>0.35</v>
      </c>
      <c r="AX215" s="33">
        <v>0.37</v>
      </c>
      <c r="AY215" s="33">
        <v>1.2</v>
      </c>
      <c r="AZ215" s="36">
        <v>0</v>
      </c>
      <c r="BA215" s="33">
        <v>5.83</v>
      </c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</row>
    <row r="216" spans="1:81" ht="37.5" x14ac:dyDescent="0.35">
      <c r="A216" s="37" t="s">
        <v>2927</v>
      </c>
      <c r="B216" s="34">
        <v>12506</v>
      </c>
      <c r="C216" s="37" t="s">
        <v>2926</v>
      </c>
      <c r="D216" s="32">
        <v>11.9</v>
      </c>
      <c r="E216" s="32">
        <v>2.2999999999999998</v>
      </c>
      <c r="F216" s="32">
        <v>2.4</v>
      </c>
      <c r="G216" s="32">
        <v>61</v>
      </c>
      <c r="H216" s="35">
        <v>1418</v>
      </c>
      <c r="I216" s="35">
        <v>1322</v>
      </c>
      <c r="J216" s="35">
        <v>315.95799999999997</v>
      </c>
      <c r="K216" s="32">
        <v>11</v>
      </c>
      <c r="L216" s="32">
        <v>0.6</v>
      </c>
      <c r="M216" s="32">
        <v>0.2</v>
      </c>
      <c r="N216" s="32">
        <v>1.6</v>
      </c>
      <c r="O216" s="31"/>
      <c r="P216" s="32">
        <v>61</v>
      </c>
      <c r="Q216" s="31"/>
      <c r="R216" s="36">
        <v>1.7110000000000001</v>
      </c>
      <c r="S216" s="33">
        <v>0</v>
      </c>
      <c r="T216" s="33">
        <v>18.3</v>
      </c>
      <c r="U216" s="33">
        <v>17.55</v>
      </c>
      <c r="V216" s="34"/>
      <c r="W216" s="34"/>
      <c r="X216" s="34"/>
      <c r="Y216" s="32">
        <v>59</v>
      </c>
      <c r="Z216" s="32">
        <v>4</v>
      </c>
      <c r="AA216" s="34"/>
      <c r="AB216" s="32">
        <v>0</v>
      </c>
      <c r="AC216" s="34"/>
      <c r="AD216" s="34"/>
      <c r="AE216" s="34"/>
      <c r="AF216" s="32">
        <v>0</v>
      </c>
      <c r="AG216" s="34"/>
      <c r="AH216" s="34"/>
      <c r="AI216" s="32">
        <v>0</v>
      </c>
      <c r="AJ216" s="32">
        <v>0</v>
      </c>
      <c r="AK216" s="34"/>
      <c r="AL216" s="32">
        <v>0</v>
      </c>
      <c r="AM216" s="32">
        <v>0</v>
      </c>
      <c r="AN216" s="34"/>
      <c r="AO216" s="34"/>
      <c r="AP216" s="32">
        <v>0</v>
      </c>
      <c r="AQ216" s="32">
        <v>0</v>
      </c>
      <c r="AR216" s="32">
        <v>0</v>
      </c>
      <c r="AS216" s="34"/>
      <c r="AT216" s="32">
        <v>0</v>
      </c>
      <c r="AU216" s="33">
        <v>63</v>
      </c>
      <c r="AV216" s="36">
        <v>0</v>
      </c>
      <c r="AW216" s="33">
        <v>0.3</v>
      </c>
      <c r="AX216" s="33">
        <v>0.28999999999999998</v>
      </c>
      <c r="AY216" s="33">
        <v>1.04</v>
      </c>
      <c r="AZ216" s="36">
        <v>0</v>
      </c>
      <c r="BA216" s="33">
        <v>4.97</v>
      </c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</row>
    <row r="217" spans="1:81" ht="37.5" x14ac:dyDescent="0.35">
      <c r="A217" s="37" t="s">
        <v>2925</v>
      </c>
      <c r="B217" s="34">
        <v>12509</v>
      </c>
      <c r="C217" s="37" t="s">
        <v>2924</v>
      </c>
      <c r="D217" s="32">
        <v>9.1</v>
      </c>
      <c r="E217" s="32">
        <v>3.3</v>
      </c>
      <c r="F217" s="32">
        <v>25</v>
      </c>
      <c r="G217" s="32">
        <v>65.599999999999994</v>
      </c>
      <c r="H217" s="35">
        <v>1490</v>
      </c>
      <c r="I217" s="35">
        <v>1366</v>
      </c>
      <c r="J217" s="35">
        <v>326.47399999999999</v>
      </c>
      <c r="K217" s="32">
        <v>15.5</v>
      </c>
      <c r="L217" s="32">
        <v>11</v>
      </c>
      <c r="M217" s="32">
        <v>9.5</v>
      </c>
      <c r="N217" s="32">
        <v>4.5</v>
      </c>
      <c r="O217" s="31"/>
      <c r="P217" s="32">
        <v>65.599999999999994</v>
      </c>
      <c r="Q217" s="31"/>
      <c r="R217" s="36">
        <v>0.84599999999999997</v>
      </c>
      <c r="S217" s="33">
        <v>0</v>
      </c>
      <c r="T217" s="33">
        <v>13.9</v>
      </c>
      <c r="U217" s="33">
        <v>38.4</v>
      </c>
      <c r="V217" s="34"/>
      <c r="W217" s="34"/>
      <c r="X217" s="34"/>
      <c r="Y217" s="32">
        <v>44.6</v>
      </c>
      <c r="Z217" s="32">
        <v>2.6</v>
      </c>
      <c r="AA217" s="34"/>
      <c r="AB217" s="32">
        <v>0</v>
      </c>
      <c r="AC217" s="34"/>
      <c r="AD217" s="34"/>
      <c r="AE217" s="34"/>
      <c r="AF217" s="32">
        <v>0</v>
      </c>
      <c r="AG217" s="34"/>
      <c r="AH217" s="34"/>
      <c r="AI217" s="32">
        <v>0</v>
      </c>
      <c r="AJ217" s="32">
        <v>0</v>
      </c>
      <c r="AK217" s="34"/>
      <c r="AL217" s="32">
        <v>0</v>
      </c>
      <c r="AM217" s="32">
        <v>0</v>
      </c>
      <c r="AN217" s="34"/>
      <c r="AO217" s="34"/>
      <c r="AP217" s="32">
        <v>0</v>
      </c>
      <c r="AQ217" s="32">
        <v>0</v>
      </c>
      <c r="AR217" s="32">
        <v>0</v>
      </c>
      <c r="AS217" s="34"/>
      <c r="AT217" s="32">
        <v>0</v>
      </c>
      <c r="AU217" s="33">
        <v>47.2</v>
      </c>
      <c r="AV217" s="36">
        <v>0</v>
      </c>
      <c r="AW217" s="33">
        <v>0.38</v>
      </c>
      <c r="AX217" s="33">
        <v>1.05</v>
      </c>
      <c r="AY217" s="33">
        <v>1.29</v>
      </c>
      <c r="AZ217" s="36">
        <v>0</v>
      </c>
      <c r="BA217" s="33">
        <v>10.96</v>
      </c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</row>
    <row r="218" spans="1:81" ht="25" x14ac:dyDescent="0.35">
      <c r="A218" s="37" t="s">
        <v>2923</v>
      </c>
      <c r="B218" s="34">
        <v>12505</v>
      </c>
      <c r="C218" s="37" t="s">
        <v>2922</v>
      </c>
      <c r="D218" s="32">
        <v>10</v>
      </c>
      <c r="E218" s="32">
        <v>2.8</v>
      </c>
      <c r="F218" s="32">
        <v>0.8</v>
      </c>
      <c r="G218" s="32">
        <v>62.4</v>
      </c>
      <c r="H218" s="35">
        <v>1414</v>
      </c>
      <c r="I218" s="35">
        <v>1333</v>
      </c>
      <c r="J218" s="35">
        <v>318.58699999999999</v>
      </c>
      <c r="K218" s="32">
        <v>9.1999999999999993</v>
      </c>
      <c r="L218" s="32">
        <v>0</v>
      </c>
      <c r="M218" s="32">
        <v>0</v>
      </c>
      <c r="N218" s="32">
        <v>0.8</v>
      </c>
      <c r="O218" s="31"/>
      <c r="P218" s="32">
        <v>62.4</v>
      </c>
      <c r="Q218" s="31"/>
      <c r="R218" s="36">
        <v>0.02</v>
      </c>
      <c r="S218" s="33">
        <v>0</v>
      </c>
      <c r="T218" s="33">
        <v>19.2</v>
      </c>
      <c r="U218" s="33">
        <v>17.100000000000001</v>
      </c>
      <c r="V218" s="34"/>
      <c r="W218" s="34"/>
      <c r="X218" s="34"/>
      <c r="Y218" s="32">
        <v>58.5</v>
      </c>
      <c r="Z218" s="32">
        <v>4.2</v>
      </c>
      <c r="AA218" s="34"/>
      <c r="AB218" s="34"/>
      <c r="AC218" s="34"/>
      <c r="AD218" s="34"/>
      <c r="AE218" s="34"/>
      <c r="AF218" s="32">
        <v>0</v>
      </c>
      <c r="AG218" s="34"/>
      <c r="AH218" s="34"/>
      <c r="AI218" s="32">
        <v>0</v>
      </c>
      <c r="AJ218" s="32">
        <v>0</v>
      </c>
      <c r="AK218" s="34"/>
      <c r="AL218" s="32">
        <v>0</v>
      </c>
      <c r="AM218" s="32">
        <v>0</v>
      </c>
      <c r="AN218" s="34"/>
      <c r="AO218" s="34"/>
      <c r="AP218" s="32">
        <v>0</v>
      </c>
      <c r="AQ218" s="32">
        <v>0</v>
      </c>
      <c r="AR218" s="32">
        <v>0</v>
      </c>
      <c r="AS218" s="34"/>
      <c r="AT218" s="32">
        <v>0</v>
      </c>
      <c r="AU218" s="33">
        <v>62.7</v>
      </c>
      <c r="AV218" s="36">
        <v>0</v>
      </c>
      <c r="AW218" s="33">
        <v>0.39</v>
      </c>
      <c r="AX218" s="33">
        <v>0.34</v>
      </c>
      <c r="AY218" s="33">
        <v>1.26</v>
      </c>
      <c r="AZ218" s="36">
        <v>0</v>
      </c>
      <c r="BA218" s="33">
        <v>6.05</v>
      </c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</row>
    <row r="219" spans="1:81" ht="25" x14ac:dyDescent="0.35">
      <c r="A219" s="37" t="s">
        <v>2921</v>
      </c>
      <c r="B219" s="34">
        <v>12514</v>
      </c>
      <c r="C219" s="37" t="s">
        <v>2920</v>
      </c>
      <c r="D219" s="32">
        <v>8.9</v>
      </c>
      <c r="E219" s="32">
        <v>13.3</v>
      </c>
      <c r="F219" s="32">
        <v>21.7</v>
      </c>
      <c r="G219" s="32">
        <v>56.6</v>
      </c>
      <c r="H219" s="35">
        <v>1680</v>
      </c>
      <c r="I219" s="35">
        <v>1585</v>
      </c>
      <c r="J219" s="35">
        <v>378.815</v>
      </c>
      <c r="K219" s="32">
        <v>11.4</v>
      </c>
      <c r="L219" s="32">
        <v>9.4</v>
      </c>
      <c r="M219" s="32">
        <v>8.5</v>
      </c>
      <c r="N219" s="32">
        <v>1.7</v>
      </c>
      <c r="O219" s="31"/>
      <c r="P219" s="32">
        <v>56.6</v>
      </c>
      <c r="Q219" s="31"/>
      <c r="R219" s="36">
        <v>0.59</v>
      </c>
      <c r="S219" s="33">
        <v>0</v>
      </c>
      <c r="T219" s="33">
        <v>19.66</v>
      </c>
      <c r="U219" s="33">
        <v>46.96</v>
      </c>
      <c r="V219" s="34"/>
      <c r="W219" s="34"/>
      <c r="X219" s="34"/>
      <c r="Y219" s="32">
        <v>31.1</v>
      </c>
      <c r="Z219" s="32">
        <v>1.8</v>
      </c>
      <c r="AA219" s="34"/>
      <c r="AB219" s="32">
        <v>0</v>
      </c>
      <c r="AC219" s="34"/>
      <c r="AD219" s="32">
        <v>0</v>
      </c>
      <c r="AE219" s="34"/>
      <c r="AF219" s="32">
        <v>0</v>
      </c>
      <c r="AG219" s="34"/>
      <c r="AH219" s="34"/>
      <c r="AI219" s="32">
        <v>0</v>
      </c>
      <c r="AJ219" s="32">
        <v>0</v>
      </c>
      <c r="AK219" s="34"/>
      <c r="AL219" s="32">
        <v>0</v>
      </c>
      <c r="AM219" s="32">
        <v>0</v>
      </c>
      <c r="AN219" s="34"/>
      <c r="AO219" s="34"/>
      <c r="AP219" s="34"/>
      <c r="AQ219" s="32">
        <v>0</v>
      </c>
      <c r="AR219" s="32">
        <v>0</v>
      </c>
      <c r="AS219" s="34"/>
      <c r="AT219" s="32">
        <v>0</v>
      </c>
      <c r="AU219" s="33">
        <v>32.979999999999997</v>
      </c>
      <c r="AV219" s="36">
        <v>0</v>
      </c>
      <c r="AW219" s="33">
        <v>2.41</v>
      </c>
      <c r="AX219" s="33">
        <v>5.76</v>
      </c>
      <c r="AY219" s="33">
        <v>4.05</v>
      </c>
      <c r="AZ219" s="36">
        <v>0</v>
      </c>
      <c r="BA219" s="33">
        <v>125.18</v>
      </c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3"/>
      <c r="BW219" s="34"/>
      <c r="BX219" s="34"/>
      <c r="BY219" s="34"/>
      <c r="BZ219" s="34"/>
      <c r="CA219" s="34"/>
      <c r="CB219" s="33"/>
      <c r="CC219" s="32"/>
    </row>
    <row r="220" spans="1:81" ht="25" x14ac:dyDescent="0.35">
      <c r="A220" s="37" t="s">
        <v>2919</v>
      </c>
      <c r="B220" s="34">
        <v>12514</v>
      </c>
      <c r="C220" s="37" t="s">
        <v>2918</v>
      </c>
      <c r="D220" s="32">
        <v>10.8</v>
      </c>
      <c r="E220" s="32">
        <v>10.8</v>
      </c>
      <c r="F220" s="32">
        <v>18.7</v>
      </c>
      <c r="G220" s="32">
        <v>59.2</v>
      </c>
      <c r="H220" s="35">
        <v>1646</v>
      </c>
      <c r="I220" s="35">
        <v>1571</v>
      </c>
      <c r="J220" s="35">
        <v>375.46899999999999</v>
      </c>
      <c r="K220" s="32">
        <v>9.4</v>
      </c>
      <c r="L220" s="32">
        <v>8.8000000000000007</v>
      </c>
      <c r="M220" s="32">
        <v>8.9</v>
      </c>
      <c r="N220" s="32">
        <v>1</v>
      </c>
      <c r="O220" s="31"/>
      <c r="P220" s="32">
        <v>59.2</v>
      </c>
      <c r="Q220" s="31"/>
      <c r="R220" s="36">
        <v>0.06</v>
      </c>
      <c r="S220" s="33">
        <v>0</v>
      </c>
      <c r="T220" s="33">
        <v>27.3</v>
      </c>
      <c r="U220" s="33">
        <v>38.5</v>
      </c>
      <c r="V220" s="34"/>
      <c r="W220" s="34"/>
      <c r="X220" s="34"/>
      <c r="Y220" s="32">
        <v>32.700000000000003</v>
      </c>
      <c r="Z220" s="32">
        <v>1.9</v>
      </c>
      <c r="AA220" s="34"/>
      <c r="AB220" s="32">
        <v>0</v>
      </c>
      <c r="AC220" s="34"/>
      <c r="AD220" s="34"/>
      <c r="AE220" s="34"/>
      <c r="AF220" s="32">
        <v>0</v>
      </c>
      <c r="AG220" s="34"/>
      <c r="AH220" s="34"/>
      <c r="AI220" s="32">
        <v>0</v>
      </c>
      <c r="AJ220" s="32">
        <v>0</v>
      </c>
      <c r="AK220" s="34"/>
      <c r="AL220" s="32">
        <v>0</v>
      </c>
      <c r="AM220" s="32">
        <v>0</v>
      </c>
      <c r="AN220" s="34"/>
      <c r="AO220" s="34"/>
      <c r="AP220" s="32">
        <v>0</v>
      </c>
      <c r="AQ220" s="32">
        <v>0</v>
      </c>
      <c r="AR220" s="32">
        <v>0</v>
      </c>
      <c r="AS220" s="34"/>
      <c r="AT220" s="32">
        <v>0</v>
      </c>
      <c r="AU220" s="33">
        <v>34.6</v>
      </c>
      <c r="AV220" s="36">
        <v>0</v>
      </c>
      <c r="AW220" s="33">
        <v>2.77</v>
      </c>
      <c r="AX220" s="33">
        <v>3.91</v>
      </c>
      <c r="AY220" s="33">
        <v>3.51</v>
      </c>
      <c r="AZ220" s="36">
        <v>0</v>
      </c>
      <c r="BA220" s="33">
        <v>0</v>
      </c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</row>
    <row r="221" spans="1:81" ht="25" x14ac:dyDescent="0.35">
      <c r="A221" s="37" t="s">
        <v>2917</v>
      </c>
      <c r="B221" s="34" t="s">
        <v>2914</v>
      </c>
      <c r="C221" s="37" t="s">
        <v>2916</v>
      </c>
      <c r="D221" s="32">
        <v>11.2</v>
      </c>
      <c r="E221" s="32">
        <v>17.600000000000001</v>
      </c>
      <c r="F221" s="32">
        <v>16.3</v>
      </c>
      <c r="G221" s="32">
        <v>52.3</v>
      </c>
      <c r="H221" s="35">
        <v>1776</v>
      </c>
      <c r="I221" s="35">
        <v>1715</v>
      </c>
      <c r="J221" s="35">
        <v>409.88499999999999</v>
      </c>
      <c r="K221" s="32">
        <v>7.6</v>
      </c>
      <c r="L221" s="32">
        <v>1.6</v>
      </c>
      <c r="M221" s="32">
        <v>2</v>
      </c>
      <c r="N221" s="32">
        <v>12</v>
      </c>
      <c r="O221" s="31"/>
      <c r="P221" s="32">
        <v>52.3</v>
      </c>
      <c r="Q221" s="31"/>
      <c r="R221" s="36">
        <v>0.02</v>
      </c>
      <c r="S221" s="33">
        <v>0</v>
      </c>
      <c r="T221" s="33">
        <v>17.5</v>
      </c>
      <c r="U221" s="33">
        <v>51.6</v>
      </c>
      <c r="V221" s="34"/>
      <c r="W221" s="34"/>
      <c r="X221" s="34"/>
      <c r="Y221" s="32">
        <v>27.8</v>
      </c>
      <c r="Z221" s="32">
        <v>1.6</v>
      </c>
      <c r="AA221" s="34"/>
      <c r="AB221" s="32">
        <v>0</v>
      </c>
      <c r="AC221" s="34"/>
      <c r="AD221" s="32">
        <v>0</v>
      </c>
      <c r="AE221" s="34"/>
      <c r="AF221" s="32">
        <v>0</v>
      </c>
      <c r="AG221" s="34"/>
      <c r="AH221" s="34"/>
      <c r="AI221" s="32">
        <v>0</v>
      </c>
      <c r="AJ221" s="32">
        <v>0</v>
      </c>
      <c r="AK221" s="34"/>
      <c r="AL221" s="32">
        <v>0</v>
      </c>
      <c r="AM221" s="32">
        <v>0</v>
      </c>
      <c r="AN221" s="34"/>
      <c r="AO221" s="34"/>
      <c r="AP221" s="32">
        <v>0</v>
      </c>
      <c r="AQ221" s="32">
        <v>0</v>
      </c>
      <c r="AR221" s="32">
        <v>0</v>
      </c>
      <c r="AS221" s="34"/>
      <c r="AT221" s="32">
        <v>0</v>
      </c>
      <c r="AU221" s="33">
        <v>29.4</v>
      </c>
      <c r="AV221" s="36">
        <v>0</v>
      </c>
      <c r="AW221" s="33">
        <v>2.93</v>
      </c>
      <c r="AX221" s="33">
        <v>8.6300000000000008</v>
      </c>
      <c r="AY221" s="33">
        <v>4.92</v>
      </c>
      <c r="AZ221" s="36">
        <v>0</v>
      </c>
      <c r="BA221" s="33">
        <v>0</v>
      </c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</row>
    <row r="222" spans="1:81" ht="25" x14ac:dyDescent="0.35">
      <c r="A222" s="37" t="s">
        <v>2915</v>
      </c>
      <c r="B222" s="34" t="s">
        <v>2914</v>
      </c>
      <c r="C222" s="37" t="s">
        <v>2913</v>
      </c>
      <c r="D222" s="32">
        <v>11.9</v>
      </c>
      <c r="E222" s="32">
        <v>18.8</v>
      </c>
      <c r="F222" s="32">
        <v>8.6999999999999993</v>
      </c>
      <c r="G222" s="32">
        <v>53.5</v>
      </c>
      <c r="H222" s="35">
        <v>1851</v>
      </c>
      <c r="I222" s="35">
        <v>1798</v>
      </c>
      <c r="J222" s="35">
        <v>429.72199999999998</v>
      </c>
      <c r="K222" s="32">
        <v>6.6</v>
      </c>
      <c r="L222" s="32">
        <v>0.9</v>
      </c>
      <c r="M222" s="32">
        <v>1.9</v>
      </c>
      <c r="N222" s="32">
        <v>5.6</v>
      </c>
      <c r="O222" s="31"/>
      <c r="P222" s="32">
        <v>53.5</v>
      </c>
      <c r="Q222" s="31"/>
      <c r="R222" s="36">
        <v>0.04</v>
      </c>
      <c r="S222" s="33">
        <v>0</v>
      </c>
      <c r="T222" s="33">
        <v>11.2</v>
      </c>
      <c r="U222" s="33">
        <v>37.6</v>
      </c>
      <c r="V222" s="34"/>
      <c r="W222" s="34"/>
      <c r="X222" s="34"/>
      <c r="Y222" s="32">
        <v>49.2</v>
      </c>
      <c r="Z222" s="32">
        <v>0.6</v>
      </c>
      <c r="AA222" s="34"/>
      <c r="AB222" s="32">
        <v>0</v>
      </c>
      <c r="AC222" s="34"/>
      <c r="AD222" s="32">
        <v>0</v>
      </c>
      <c r="AE222" s="34"/>
      <c r="AF222" s="32">
        <v>0</v>
      </c>
      <c r="AG222" s="34"/>
      <c r="AH222" s="34"/>
      <c r="AI222" s="32">
        <v>0</v>
      </c>
      <c r="AJ222" s="32">
        <v>0</v>
      </c>
      <c r="AK222" s="34"/>
      <c r="AL222" s="32">
        <v>0</v>
      </c>
      <c r="AM222" s="32">
        <v>0</v>
      </c>
      <c r="AN222" s="34"/>
      <c r="AO222" s="34"/>
      <c r="AP222" s="32">
        <v>0</v>
      </c>
      <c r="AQ222" s="32">
        <v>0</v>
      </c>
      <c r="AR222" s="32">
        <v>0</v>
      </c>
      <c r="AS222" s="34"/>
      <c r="AT222" s="32">
        <v>0</v>
      </c>
      <c r="AU222" s="33">
        <v>49.8</v>
      </c>
      <c r="AV222" s="36">
        <v>0</v>
      </c>
      <c r="AW222" s="33">
        <v>2.0099999999999998</v>
      </c>
      <c r="AX222" s="33">
        <v>6.76</v>
      </c>
      <c r="AY222" s="33">
        <v>8.9499999999999993</v>
      </c>
      <c r="AZ222" s="36">
        <v>0</v>
      </c>
      <c r="BA222" s="33">
        <v>0</v>
      </c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</row>
    <row r="223" spans="1:81" x14ac:dyDescent="0.35">
      <c r="A223" s="37" t="s">
        <v>2912</v>
      </c>
      <c r="B223" s="34">
        <v>13303</v>
      </c>
      <c r="C223" s="37" t="s">
        <v>2911</v>
      </c>
      <c r="D223" s="32">
        <v>5.7</v>
      </c>
      <c r="E223" s="32">
        <v>11</v>
      </c>
      <c r="F223" s="32">
        <v>25.1</v>
      </c>
      <c r="G223" s="32">
        <v>43.1</v>
      </c>
      <c r="H223" s="35">
        <v>1224</v>
      </c>
      <c r="I223" s="35">
        <v>1212</v>
      </c>
      <c r="J223" s="35">
        <v>289.66800000000001</v>
      </c>
      <c r="K223" s="32">
        <v>1.5</v>
      </c>
      <c r="L223" s="32">
        <v>1</v>
      </c>
      <c r="M223" s="32">
        <v>1.1000000000000001</v>
      </c>
      <c r="N223" s="32">
        <v>23</v>
      </c>
      <c r="O223" s="31"/>
      <c r="P223" s="32">
        <v>43.1</v>
      </c>
      <c r="Q223" s="31"/>
      <c r="R223" s="36">
        <v>0</v>
      </c>
      <c r="S223" s="33">
        <v>0</v>
      </c>
      <c r="T223" s="33">
        <v>18.37</v>
      </c>
      <c r="U223" s="33">
        <v>47.6</v>
      </c>
      <c r="V223" s="34"/>
      <c r="W223" s="34"/>
      <c r="X223" s="34"/>
      <c r="Y223" s="32">
        <v>25.6</v>
      </c>
      <c r="Z223" s="32">
        <v>6.2</v>
      </c>
      <c r="AA223" s="34"/>
      <c r="AB223" s="32">
        <v>0</v>
      </c>
      <c r="AC223" s="34"/>
      <c r="AD223" s="34"/>
      <c r="AE223" s="34"/>
      <c r="AF223" s="32">
        <v>0</v>
      </c>
      <c r="AG223" s="34"/>
      <c r="AH223" s="34"/>
      <c r="AI223" s="32">
        <v>0</v>
      </c>
      <c r="AJ223" s="32">
        <v>0</v>
      </c>
      <c r="AK223" s="34"/>
      <c r="AL223" s="32">
        <v>0.2</v>
      </c>
      <c r="AM223" s="32">
        <v>0</v>
      </c>
      <c r="AN223" s="34"/>
      <c r="AO223" s="34"/>
      <c r="AP223" s="32">
        <v>0</v>
      </c>
      <c r="AQ223" s="32">
        <v>0</v>
      </c>
      <c r="AR223" s="32">
        <v>0</v>
      </c>
      <c r="AS223" s="34"/>
      <c r="AT223" s="32">
        <v>0.1</v>
      </c>
      <c r="AU223" s="33">
        <v>31.97</v>
      </c>
      <c r="AV223" s="36">
        <v>6.7000000000000004E-2</v>
      </c>
      <c r="AW223" s="33">
        <v>1.93</v>
      </c>
      <c r="AX223" s="33">
        <v>5</v>
      </c>
      <c r="AY223" s="33">
        <v>3.36</v>
      </c>
      <c r="AZ223" s="36">
        <v>7.0110000000000001</v>
      </c>
      <c r="BA223" s="33">
        <v>175.2</v>
      </c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</row>
    <row r="224" spans="1:81" ht="25" x14ac:dyDescent="0.35">
      <c r="A224" s="37" t="s">
        <v>2910</v>
      </c>
      <c r="B224" s="34">
        <v>13306</v>
      </c>
      <c r="C224" s="37" t="s">
        <v>2909</v>
      </c>
      <c r="D224" s="32">
        <v>7.1</v>
      </c>
      <c r="E224" s="32">
        <v>23.1</v>
      </c>
      <c r="F224" s="32">
        <v>36.299999999999997</v>
      </c>
      <c r="G224" s="32">
        <v>45.6</v>
      </c>
      <c r="H224" s="35">
        <v>1735</v>
      </c>
      <c r="I224" s="35">
        <v>1714</v>
      </c>
      <c r="J224" s="35">
        <v>409.64599999999996</v>
      </c>
      <c r="K224" s="32">
        <v>2.6</v>
      </c>
      <c r="L224" s="32">
        <v>0.2</v>
      </c>
      <c r="M224" s="32">
        <v>0.4</v>
      </c>
      <c r="N224" s="32">
        <v>35</v>
      </c>
      <c r="O224" s="31"/>
      <c r="P224" s="32">
        <v>45.6</v>
      </c>
      <c r="Q224" s="31"/>
      <c r="R224" s="36">
        <v>0.06</v>
      </c>
      <c r="S224" s="33">
        <v>0</v>
      </c>
      <c r="T224" s="33">
        <v>58.8</v>
      </c>
      <c r="U224" s="33">
        <v>30.3</v>
      </c>
      <c r="V224" s="34"/>
      <c r="W224" s="34"/>
      <c r="X224" s="34"/>
      <c r="Y224" s="32">
        <v>7.9</v>
      </c>
      <c r="Z224" s="32">
        <v>1.9</v>
      </c>
      <c r="AA224" s="34"/>
      <c r="AB224" s="32">
        <v>0</v>
      </c>
      <c r="AC224" s="34"/>
      <c r="AD224" s="34"/>
      <c r="AE224" s="34"/>
      <c r="AF224" s="32">
        <v>0</v>
      </c>
      <c r="AG224" s="34"/>
      <c r="AH224" s="34"/>
      <c r="AI224" s="32">
        <v>0</v>
      </c>
      <c r="AJ224" s="32">
        <v>0</v>
      </c>
      <c r="AK224" s="34"/>
      <c r="AL224" s="32">
        <v>0</v>
      </c>
      <c r="AM224" s="32">
        <v>0</v>
      </c>
      <c r="AN224" s="34"/>
      <c r="AO224" s="34"/>
      <c r="AP224" s="32">
        <v>0</v>
      </c>
      <c r="AQ224" s="32">
        <v>0</v>
      </c>
      <c r="AR224" s="32">
        <v>0</v>
      </c>
      <c r="AS224" s="34"/>
      <c r="AT224" s="32">
        <v>0</v>
      </c>
      <c r="AU224" s="33">
        <v>9.8000000000000007</v>
      </c>
      <c r="AV224" s="36">
        <v>0</v>
      </c>
      <c r="AW224" s="33">
        <v>12.98</v>
      </c>
      <c r="AX224" s="33">
        <v>6.69</v>
      </c>
      <c r="AY224" s="33">
        <v>2.16</v>
      </c>
      <c r="AZ224" s="36">
        <v>0</v>
      </c>
      <c r="BA224" s="33">
        <v>154.58000000000001</v>
      </c>
      <c r="BB224" s="34"/>
      <c r="BC224" s="34"/>
      <c r="BD224" s="34"/>
      <c r="BE224" s="33"/>
      <c r="BF224" s="34"/>
      <c r="BG224" s="33"/>
      <c r="BH224" s="34"/>
      <c r="BI224" s="34"/>
      <c r="BJ224" s="34"/>
      <c r="BK224" s="34"/>
      <c r="BL224" s="33"/>
      <c r="BM224" s="33"/>
      <c r="BN224" s="33"/>
      <c r="BO224" s="33"/>
      <c r="BP224" s="34"/>
      <c r="BQ224" s="34"/>
      <c r="BR224" s="33"/>
      <c r="BS224" s="34"/>
      <c r="BT224" s="34"/>
      <c r="BU224" s="34"/>
      <c r="BV224" s="33"/>
      <c r="BW224" s="34"/>
      <c r="BX224" s="34"/>
      <c r="BY224" s="34"/>
      <c r="BZ224" s="34"/>
      <c r="CA224" s="33"/>
      <c r="CB224" s="34"/>
      <c r="CC224" s="32"/>
    </row>
    <row r="225" spans="1:81" ht="25" x14ac:dyDescent="0.35">
      <c r="A225" s="37" t="s">
        <v>2908</v>
      </c>
      <c r="B225" s="34">
        <v>13306</v>
      </c>
      <c r="C225" s="37" t="s">
        <v>2907</v>
      </c>
      <c r="D225" s="32">
        <v>6.5</v>
      </c>
      <c r="E225" s="32">
        <v>25.3</v>
      </c>
      <c r="F225" s="32">
        <v>35.799999999999997</v>
      </c>
      <c r="G225" s="32">
        <v>52.7</v>
      </c>
      <c r="H225" s="35">
        <v>1922</v>
      </c>
      <c r="I225" s="35">
        <v>1906</v>
      </c>
      <c r="J225" s="35">
        <v>455.53399999999999</v>
      </c>
      <c r="K225" s="32">
        <v>1.9</v>
      </c>
      <c r="L225" s="34"/>
      <c r="M225" s="34"/>
      <c r="N225" s="34"/>
      <c r="O225" s="31"/>
      <c r="P225" s="32">
        <v>52.7</v>
      </c>
      <c r="Q225" s="31"/>
      <c r="R225" s="36">
        <v>9.4E-2</v>
      </c>
      <c r="S225" s="33">
        <v>1.07</v>
      </c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3">
        <v>12.76</v>
      </c>
      <c r="AX225" s="33">
        <v>5.22</v>
      </c>
      <c r="AY225" s="33">
        <v>5.2</v>
      </c>
      <c r="AZ225" s="36">
        <v>11.044</v>
      </c>
      <c r="BA225" s="33">
        <v>411.86</v>
      </c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</row>
    <row r="226" spans="1:81" x14ac:dyDescent="0.35">
      <c r="A226" s="37" t="s">
        <v>2906</v>
      </c>
      <c r="B226" s="34">
        <v>13303</v>
      </c>
      <c r="C226" s="37" t="s">
        <v>2905</v>
      </c>
      <c r="D226" s="32">
        <v>4.8</v>
      </c>
      <c r="E226" s="32">
        <v>8.1999999999999993</v>
      </c>
      <c r="F226" s="32">
        <v>42.5</v>
      </c>
      <c r="G226" s="32">
        <v>73.5</v>
      </c>
      <c r="H226" s="35">
        <v>1603</v>
      </c>
      <c r="I226" s="35">
        <v>1592</v>
      </c>
      <c r="J226" s="35">
        <v>380.488</v>
      </c>
      <c r="K226" s="32">
        <v>1.4</v>
      </c>
      <c r="L226" s="32">
        <v>0</v>
      </c>
      <c r="M226" s="32">
        <v>0</v>
      </c>
      <c r="N226" s="32">
        <v>41.2</v>
      </c>
      <c r="O226" s="31"/>
      <c r="P226" s="32">
        <v>73.5</v>
      </c>
      <c r="Q226" s="31"/>
      <c r="R226" s="36">
        <v>0</v>
      </c>
      <c r="S226" s="33">
        <v>0</v>
      </c>
      <c r="T226" s="33">
        <v>54.8</v>
      </c>
      <c r="U226" s="33">
        <v>34.9</v>
      </c>
      <c r="V226" s="34"/>
      <c r="W226" s="34"/>
      <c r="X226" s="34"/>
      <c r="Y226" s="32">
        <v>9.1999999999999993</v>
      </c>
      <c r="Z226" s="32">
        <v>0.7</v>
      </c>
      <c r="AA226" s="34"/>
      <c r="AB226" s="32">
        <v>0</v>
      </c>
      <c r="AC226" s="34"/>
      <c r="AD226" s="34"/>
      <c r="AE226" s="34"/>
      <c r="AF226" s="32">
        <v>0</v>
      </c>
      <c r="AG226" s="34"/>
      <c r="AH226" s="34"/>
      <c r="AI226" s="32">
        <v>0.2</v>
      </c>
      <c r="AJ226" s="32">
        <v>0</v>
      </c>
      <c r="AK226" s="34"/>
      <c r="AL226" s="32">
        <v>0</v>
      </c>
      <c r="AM226" s="32">
        <v>0</v>
      </c>
      <c r="AN226" s="34"/>
      <c r="AO226" s="34"/>
      <c r="AP226" s="32">
        <v>0</v>
      </c>
      <c r="AQ226" s="32">
        <v>0.2</v>
      </c>
      <c r="AR226" s="32">
        <v>0</v>
      </c>
      <c r="AS226" s="34"/>
      <c r="AT226" s="32">
        <v>0</v>
      </c>
      <c r="AU226" s="33">
        <v>10.3</v>
      </c>
      <c r="AV226" s="36">
        <v>0</v>
      </c>
      <c r="AW226" s="33">
        <v>4.3</v>
      </c>
      <c r="AX226" s="33">
        <v>2.74</v>
      </c>
      <c r="AY226" s="33">
        <v>0.81</v>
      </c>
      <c r="AZ226" s="36">
        <v>0</v>
      </c>
      <c r="BA226" s="33">
        <v>117.59</v>
      </c>
      <c r="BB226" s="34"/>
      <c r="BC226" s="34"/>
      <c r="BD226" s="34"/>
      <c r="BE226" s="33"/>
      <c r="BF226" s="34"/>
      <c r="BG226" s="33"/>
      <c r="BH226" s="34"/>
      <c r="BI226" s="34"/>
      <c r="BJ226" s="34"/>
      <c r="BK226" s="34"/>
      <c r="BL226" s="33"/>
      <c r="BM226" s="33"/>
      <c r="BN226" s="33"/>
      <c r="BO226" s="34"/>
      <c r="BP226" s="33"/>
      <c r="BQ226" s="33"/>
      <c r="BR226" s="33"/>
      <c r="BS226" s="34"/>
      <c r="BT226" s="34"/>
      <c r="BU226" s="34"/>
      <c r="BV226" s="33"/>
      <c r="BW226" s="34"/>
      <c r="BX226" s="34"/>
      <c r="BY226" s="34"/>
      <c r="BZ226" s="34"/>
      <c r="CA226" s="34"/>
      <c r="CB226" s="33"/>
      <c r="CC226" s="32"/>
    </row>
    <row r="227" spans="1:81" x14ac:dyDescent="0.35">
      <c r="A227" s="37" t="s">
        <v>2904</v>
      </c>
      <c r="B227" s="34">
        <v>13303</v>
      </c>
      <c r="C227" s="37" t="s">
        <v>2903</v>
      </c>
      <c r="D227" s="32">
        <v>4.4000000000000004</v>
      </c>
      <c r="E227" s="32">
        <v>20.399999999999999</v>
      </c>
      <c r="F227" s="32">
        <v>30.5</v>
      </c>
      <c r="G227" s="32">
        <v>47.6</v>
      </c>
      <c r="H227" s="35">
        <v>1620</v>
      </c>
      <c r="I227" s="35">
        <v>1608</v>
      </c>
      <c r="J227" s="35">
        <v>384.31200000000001</v>
      </c>
      <c r="K227" s="32">
        <v>1.5</v>
      </c>
      <c r="L227" s="34"/>
      <c r="M227" s="34"/>
      <c r="N227" s="34"/>
      <c r="O227" s="31"/>
      <c r="P227" s="32">
        <v>47.6</v>
      </c>
      <c r="Q227" s="31"/>
      <c r="R227" s="36">
        <v>0</v>
      </c>
      <c r="S227" s="33">
        <v>0</v>
      </c>
      <c r="T227" s="33">
        <v>23.78</v>
      </c>
      <c r="U227" s="33">
        <v>43.79</v>
      </c>
      <c r="V227" s="34"/>
      <c r="W227" s="34"/>
      <c r="X227" s="34"/>
      <c r="Y227" s="32">
        <v>25.4</v>
      </c>
      <c r="Z227" s="32">
        <v>3.6</v>
      </c>
      <c r="AA227" s="34"/>
      <c r="AB227" s="32">
        <v>0.2</v>
      </c>
      <c r="AC227" s="34"/>
      <c r="AD227" s="34"/>
      <c r="AE227" s="34"/>
      <c r="AF227" s="32">
        <v>0</v>
      </c>
      <c r="AG227" s="34"/>
      <c r="AH227" s="34"/>
      <c r="AI227" s="32">
        <v>0</v>
      </c>
      <c r="AJ227" s="32">
        <v>0</v>
      </c>
      <c r="AK227" s="34"/>
      <c r="AL227" s="32">
        <v>0</v>
      </c>
      <c r="AM227" s="32">
        <v>0</v>
      </c>
      <c r="AN227" s="34"/>
      <c r="AO227" s="34"/>
      <c r="AP227" s="32">
        <v>0</v>
      </c>
      <c r="AQ227" s="32">
        <v>0.1</v>
      </c>
      <c r="AR227" s="32">
        <v>0</v>
      </c>
      <c r="AS227" s="34"/>
      <c r="AT227" s="32">
        <v>0</v>
      </c>
      <c r="AU227" s="33">
        <v>29.3</v>
      </c>
      <c r="AV227" s="36">
        <v>0</v>
      </c>
      <c r="AW227" s="33">
        <v>4.6399999999999997</v>
      </c>
      <c r="AX227" s="33">
        <v>8.5399999999999991</v>
      </c>
      <c r="AY227" s="33">
        <v>5.71</v>
      </c>
      <c r="AZ227" s="36">
        <v>0</v>
      </c>
      <c r="BA227" s="33">
        <v>11.7</v>
      </c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</row>
    <row r="228" spans="1:81" x14ac:dyDescent="0.35">
      <c r="A228" s="37" t="s">
        <v>2902</v>
      </c>
      <c r="B228" s="34">
        <v>13303</v>
      </c>
      <c r="C228" s="37" t="s">
        <v>2901</v>
      </c>
      <c r="D228" s="32">
        <v>4.8</v>
      </c>
      <c r="E228" s="32">
        <v>15.9</v>
      </c>
      <c r="F228" s="32">
        <v>31.2</v>
      </c>
      <c r="G228" s="32">
        <v>45.2</v>
      </c>
      <c r="H228" s="35">
        <v>1428</v>
      </c>
      <c r="I228" s="35">
        <v>1410</v>
      </c>
      <c r="J228" s="35">
        <v>336.99</v>
      </c>
      <c r="K228" s="32">
        <v>2.2000000000000002</v>
      </c>
      <c r="L228" s="34"/>
      <c r="M228" s="34"/>
      <c r="N228" s="34"/>
      <c r="O228" s="31"/>
      <c r="P228" s="32">
        <v>45.2</v>
      </c>
      <c r="Q228" s="31"/>
      <c r="R228" s="36">
        <v>6.9000000000000006E-2</v>
      </c>
      <c r="S228" s="33">
        <v>0.84</v>
      </c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3">
        <v>8.23</v>
      </c>
      <c r="AX228" s="33">
        <v>3.32</v>
      </c>
      <c r="AY228" s="33">
        <v>2.96</v>
      </c>
      <c r="AZ228" s="36">
        <v>9.0749999999999993</v>
      </c>
      <c r="BA228" s="33">
        <v>270.83</v>
      </c>
      <c r="BB228" s="34"/>
      <c r="BC228" s="34"/>
      <c r="BD228" s="34"/>
      <c r="BE228" s="33"/>
      <c r="BF228" s="34"/>
      <c r="BG228" s="33"/>
      <c r="BH228" s="34"/>
      <c r="BI228" s="34"/>
      <c r="BJ228" s="34"/>
      <c r="BK228" s="34"/>
      <c r="BL228" s="33"/>
      <c r="BM228" s="33"/>
      <c r="BN228" s="33"/>
      <c r="BO228" s="34"/>
      <c r="BP228" s="33"/>
      <c r="BQ228" s="33"/>
      <c r="BR228" s="33"/>
      <c r="BS228" s="34"/>
      <c r="BT228" s="34"/>
      <c r="BU228" s="34"/>
      <c r="BV228" s="33"/>
      <c r="BW228" s="34"/>
      <c r="BX228" s="34"/>
      <c r="BY228" s="34"/>
      <c r="BZ228" s="34"/>
      <c r="CA228" s="34"/>
      <c r="CB228" s="33"/>
      <c r="CC228" s="32"/>
    </row>
    <row r="229" spans="1:81" x14ac:dyDescent="0.35">
      <c r="A229" s="37" t="s">
        <v>2900</v>
      </c>
      <c r="B229" s="34">
        <v>13303</v>
      </c>
      <c r="C229" s="37" t="s">
        <v>2899</v>
      </c>
      <c r="D229" s="32">
        <v>3.9</v>
      </c>
      <c r="E229" s="32">
        <v>14.9</v>
      </c>
      <c r="F229" s="32">
        <v>37.700000000000003</v>
      </c>
      <c r="G229" s="32">
        <v>49.4</v>
      </c>
      <c r="H229" s="35">
        <v>1437</v>
      </c>
      <c r="I229" s="35">
        <v>1423</v>
      </c>
      <c r="J229" s="35">
        <v>340.09699999999998</v>
      </c>
      <c r="K229" s="32">
        <v>1.8</v>
      </c>
      <c r="L229" s="34"/>
      <c r="M229" s="34"/>
      <c r="N229" s="34"/>
      <c r="O229" s="31"/>
      <c r="P229" s="32">
        <v>49.4</v>
      </c>
      <c r="Q229" s="31"/>
      <c r="R229" s="36">
        <v>5.7000000000000002E-2</v>
      </c>
      <c r="S229" s="33">
        <v>0.71</v>
      </c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3">
        <v>8.11</v>
      </c>
      <c r="AX229" s="33">
        <v>3.1</v>
      </c>
      <c r="AY229" s="33">
        <v>2.42</v>
      </c>
      <c r="AZ229" s="36">
        <v>7.26</v>
      </c>
      <c r="BA229" s="33">
        <v>269.82</v>
      </c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</row>
    <row r="230" spans="1:81" x14ac:dyDescent="0.35">
      <c r="A230" s="37" t="s">
        <v>2898</v>
      </c>
      <c r="B230" s="34">
        <v>13301</v>
      </c>
      <c r="C230" s="37" t="s">
        <v>2897</v>
      </c>
      <c r="D230" s="32">
        <v>7.9</v>
      </c>
      <c r="E230" s="32">
        <v>19.2</v>
      </c>
      <c r="F230" s="32">
        <v>17.899999999999999</v>
      </c>
      <c r="G230" s="32">
        <v>41.3</v>
      </c>
      <c r="H230" s="35">
        <v>1554</v>
      </c>
      <c r="I230" s="35">
        <v>1531</v>
      </c>
      <c r="J230" s="35">
        <v>365.90899999999999</v>
      </c>
      <c r="K230" s="32">
        <v>2.9</v>
      </c>
      <c r="L230" s="34"/>
      <c r="M230" s="32">
        <v>0.1</v>
      </c>
      <c r="N230" s="32">
        <v>16.2</v>
      </c>
      <c r="O230" s="31"/>
      <c r="P230" s="32">
        <v>41.3</v>
      </c>
      <c r="Q230" s="31"/>
      <c r="R230" s="36">
        <v>0.12</v>
      </c>
      <c r="S230" s="33">
        <v>1.0900000000000001</v>
      </c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3">
        <v>12.39</v>
      </c>
      <c r="AX230" s="33">
        <v>4.26</v>
      </c>
      <c r="AY230" s="33">
        <v>0.74</v>
      </c>
      <c r="AZ230" s="36">
        <v>11.627000000000001</v>
      </c>
      <c r="BA230" s="33">
        <v>398.51</v>
      </c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</row>
    <row r="231" spans="1:81" x14ac:dyDescent="0.35">
      <c r="A231" s="37" t="s">
        <v>2896</v>
      </c>
      <c r="B231" s="34">
        <v>13301</v>
      </c>
      <c r="C231" s="37" t="s">
        <v>2895</v>
      </c>
      <c r="D231" s="32">
        <v>6.6</v>
      </c>
      <c r="E231" s="32">
        <v>17.8</v>
      </c>
      <c r="F231" s="32">
        <v>27</v>
      </c>
      <c r="G231" s="32">
        <v>46.4</v>
      </c>
      <c r="H231" s="35">
        <v>1554</v>
      </c>
      <c r="I231" s="35">
        <v>1534</v>
      </c>
      <c r="J231" s="35">
        <v>366.62599999999998</v>
      </c>
      <c r="K231" s="32">
        <v>2.6</v>
      </c>
      <c r="L231" s="34"/>
      <c r="M231" s="32">
        <v>0.1</v>
      </c>
      <c r="N231" s="32">
        <v>25.6</v>
      </c>
      <c r="O231" s="31"/>
      <c r="P231" s="32">
        <v>46.4</v>
      </c>
      <c r="Q231" s="31"/>
      <c r="R231" s="36">
        <v>9.9000000000000005E-2</v>
      </c>
      <c r="S231" s="33">
        <v>0.91</v>
      </c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3">
        <v>11.57</v>
      </c>
      <c r="AX231" s="33">
        <v>3.92</v>
      </c>
      <c r="AY231" s="33">
        <v>0.64</v>
      </c>
      <c r="AZ231" s="36">
        <v>9.3390000000000004</v>
      </c>
      <c r="BA231" s="33">
        <v>373.46</v>
      </c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</row>
    <row r="232" spans="1:81" x14ac:dyDescent="0.35">
      <c r="A232" s="37" t="s">
        <v>2894</v>
      </c>
      <c r="B232" s="34">
        <v>13303</v>
      </c>
      <c r="C232" s="37" t="s">
        <v>2893</v>
      </c>
      <c r="D232" s="32">
        <v>3.9</v>
      </c>
      <c r="E232" s="32">
        <v>9.9</v>
      </c>
      <c r="F232" s="32">
        <v>38.700000000000003</v>
      </c>
      <c r="G232" s="32">
        <v>48.2</v>
      </c>
      <c r="H232" s="35">
        <v>1266</v>
      </c>
      <c r="I232" s="35">
        <v>1242</v>
      </c>
      <c r="J232" s="35">
        <v>296.83799999999997</v>
      </c>
      <c r="K232" s="32">
        <v>3</v>
      </c>
      <c r="L232" s="34"/>
      <c r="M232" s="34"/>
      <c r="N232" s="34"/>
      <c r="O232" s="31"/>
      <c r="P232" s="32">
        <v>48.2</v>
      </c>
      <c r="Q232" s="31"/>
      <c r="R232" s="36">
        <v>4.8000000000000001E-2</v>
      </c>
      <c r="S232" s="33">
        <v>0.49</v>
      </c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3">
        <v>5.71</v>
      </c>
      <c r="AX232" s="33">
        <v>2.5</v>
      </c>
      <c r="AY232" s="33">
        <v>0.65</v>
      </c>
      <c r="AZ232" s="36">
        <v>5.0110000000000001</v>
      </c>
      <c r="BA232" s="33">
        <v>193.58</v>
      </c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</row>
    <row r="233" spans="1:81" x14ac:dyDescent="0.35">
      <c r="A233" s="37" t="s">
        <v>2892</v>
      </c>
      <c r="B233" s="34">
        <v>13302</v>
      </c>
      <c r="C233" s="37" t="s">
        <v>2891</v>
      </c>
      <c r="D233" s="32">
        <v>4.7</v>
      </c>
      <c r="E233" s="32">
        <v>9.4</v>
      </c>
      <c r="F233" s="32">
        <v>31.5</v>
      </c>
      <c r="G233" s="32">
        <v>48</v>
      </c>
      <c r="H233" s="35">
        <v>1233</v>
      </c>
      <c r="I233" s="35">
        <v>1214</v>
      </c>
      <c r="J233" s="35">
        <v>290.14600000000002</v>
      </c>
      <c r="K233" s="32">
        <v>2.4</v>
      </c>
      <c r="L233" s="32">
        <v>0.1</v>
      </c>
      <c r="M233" s="32">
        <v>0</v>
      </c>
      <c r="N233" s="32">
        <v>31</v>
      </c>
      <c r="O233" s="31"/>
      <c r="P233" s="32">
        <v>48</v>
      </c>
      <c r="Q233" s="31"/>
      <c r="R233" s="36">
        <v>0.02</v>
      </c>
      <c r="S233" s="33">
        <v>0</v>
      </c>
      <c r="T233" s="33">
        <v>78.040000000000006</v>
      </c>
      <c r="U233" s="33">
        <v>15.27</v>
      </c>
      <c r="V233" s="34"/>
      <c r="W233" s="34"/>
      <c r="X233" s="34"/>
      <c r="Y233" s="32">
        <v>4.7</v>
      </c>
      <c r="Z233" s="32">
        <v>1</v>
      </c>
      <c r="AA233" s="34"/>
      <c r="AB233" s="32">
        <v>0</v>
      </c>
      <c r="AC233" s="34"/>
      <c r="AD233" s="32">
        <v>0</v>
      </c>
      <c r="AE233" s="34"/>
      <c r="AF233" s="32">
        <v>0</v>
      </c>
      <c r="AG233" s="34"/>
      <c r="AH233" s="34"/>
      <c r="AI233" s="32">
        <v>0</v>
      </c>
      <c r="AJ233" s="32">
        <v>0</v>
      </c>
      <c r="AK233" s="34"/>
      <c r="AL233" s="32">
        <v>0.1</v>
      </c>
      <c r="AM233" s="32">
        <v>0</v>
      </c>
      <c r="AN233" s="34"/>
      <c r="AO233" s="34"/>
      <c r="AP233" s="32">
        <v>0</v>
      </c>
      <c r="AQ233" s="32">
        <v>0</v>
      </c>
      <c r="AR233" s="32">
        <v>0</v>
      </c>
      <c r="AS233" s="34"/>
      <c r="AT233" s="32">
        <v>0</v>
      </c>
      <c r="AU233" s="33">
        <v>5.89</v>
      </c>
      <c r="AV233" s="36">
        <v>0</v>
      </c>
      <c r="AW233" s="33">
        <v>6.93</v>
      </c>
      <c r="AX233" s="33">
        <v>1.36</v>
      </c>
      <c r="AY233" s="33">
        <v>0.52</v>
      </c>
      <c r="AZ233" s="36">
        <v>0</v>
      </c>
      <c r="BA233" s="33">
        <v>35.520000000000003</v>
      </c>
      <c r="BB233" s="34"/>
      <c r="BC233" s="34"/>
      <c r="BD233" s="34"/>
      <c r="BE233" s="33"/>
      <c r="BF233" s="34"/>
      <c r="BG233" s="33"/>
      <c r="BH233" s="34"/>
      <c r="BI233" s="34"/>
      <c r="BJ233" s="34"/>
      <c r="BK233" s="34"/>
      <c r="BL233" s="33"/>
      <c r="BM233" s="33"/>
      <c r="BN233" s="33"/>
      <c r="BO233" s="34"/>
      <c r="BP233" s="33"/>
      <c r="BQ233" s="33"/>
      <c r="BR233" s="33"/>
      <c r="BS233" s="34"/>
      <c r="BT233" s="34"/>
      <c r="BU233" s="34"/>
      <c r="BV233" s="33"/>
      <c r="BW233" s="34"/>
      <c r="BX233" s="34"/>
      <c r="BY233" s="34"/>
      <c r="BZ233" s="34"/>
      <c r="CA233" s="34"/>
      <c r="CB233" s="33"/>
      <c r="CC233" s="32"/>
    </row>
    <row r="234" spans="1:81" ht="25" x14ac:dyDescent="0.35">
      <c r="A234" s="37" t="s">
        <v>2890</v>
      </c>
      <c r="B234" s="34">
        <v>13301</v>
      </c>
      <c r="C234" s="37" t="s">
        <v>2889</v>
      </c>
      <c r="D234" s="32">
        <v>5.0999999999999996</v>
      </c>
      <c r="E234" s="32">
        <v>13.8</v>
      </c>
      <c r="F234" s="32">
        <v>33.1</v>
      </c>
      <c r="G234" s="32">
        <v>48.7</v>
      </c>
      <c r="H234" s="35">
        <v>1415</v>
      </c>
      <c r="I234" s="35">
        <v>1394</v>
      </c>
      <c r="J234" s="35">
        <v>333.166</v>
      </c>
      <c r="K234" s="32">
        <v>2.6</v>
      </c>
      <c r="L234" s="32">
        <v>0</v>
      </c>
      <c r="M234" s="32">
        <v>0</v>
      </c>
      <c r="N234" s="32">
        <v>32</v>
      </c>
      <c r="O234" s="31"/>
      <c r="P234" s="32">
        <v>48.7</v>
      </c>
      <c r="Q234" s="31"/>
      <c r="R234" s="36">
        <v>0.06</v>
      </c>
      <c r="S234" s="33">
        <v>0</v>
      </c>
      <c r="T234" s="33">
        <v>30.29</v>
      </c>
      <c r="U234" s="33">
        <v>47.3</v>
      </c>
      <c r="V234" s="34"/>
      <c r="W234" s="34"/>
      <c r="X234" s="34"/>
      <c r="Y234" s="32">
        <v>17.2</v>
      </c>
      <c r="Z234" s="32">
        <v>4.8</v>
      </c>
      <c r="AA234" s="34"/>
      <c r="AB234" s="32">
        <v>0</v>
      </c>
      <c r="AC234" s="34"/>
      <c r="AD234" s="34"/>
      <c r="AE234" s="34"/>
      <c r="AF234" s="32">
        <v>0</v>
      </c>
      <c r="AG234" s="34"/>
      <c r="AH234" s="34"/>
      <c r="AI234" s="32">
        <v>0</v>
      </c>
      <c r="AJ234" s="32">
        <v>0</v>
      </c>
      <c r="AK234" s="34"/>
      <c r="AL234" s="32">
        <v>0</v>
      </c>
      <c r="AM234" s="32">
        <v>0</v>
      </c>
      <c r="AN234" s="34"/>
      <c r="AO234" s="34"/>
      <c r="AP234" s="32">
        <v>0</v>
      </c>
      <c r="AQ234" s="32">
        <v>0</v>
      </c>
      <c r="AR234" s="32">
        <v>0</v>
      </c>
      <c r="AS234" s="34"/>
      <c r="AT234" s="32">
        <v>0</v>
      </c>
      <c r="AU234" s="33">
        <v>22.1</v>
      </c>
      <c r="AV234" s="36">
        <v>5.8000000000000003E-2</v>
      </c>
      <c r="AW234" s="33">
        <v>4.01</v>
      </c>
      <c r="AX234" s="33">
        <v>6.26</v>
      </c>
      <c r="AY234" s="33">
        <v>2.93</v>
      </c>
      <c r="AZ234" s="36">
        <v>7.6820000000000004</v>
      </c>
      <c r="BA234" s="33">
        <v>22.52</v>
      </c>
      <c r="BB234" s="34"/>
      <c r="BC234" s="34"/>
      <c r="BD234" s="34"/>
      <c r="BE234" s="33"/>
      <c r="BF234" s="34"/>
      <c r="BG234" s="33"/>
      <c r="BH234" s="34"/>
      <c r="BI234" s="34"/>
      <c r="BJ234" s="34"/>
      <c r="BK234" s="34"/>
      <c r="BL234" s="33"/>
      <c r="BM234" s="33"/>
      <c r="BN234" s="33"/>
      <c r="BO234" s="34"/>
      <c r="BP234" s="33"/>
      <c r="BQ234" s="33"/>
      <c r="BR234" s="33"/>
      <c r="BS234" s="34"/>
      <c r="BT234" s="34"/>
      <c r="BU234" s="34"/>
      <c r="BV234" s="33"/>
      <c r="BW234" s="34"/>
      <c r="BX234" s="34"/>
      <c r="BY234" s="34"/>
      <c r="BZ234" s="34"/>
      <c r="CA234" s="34"/>
      <c r="CB234" s="33"/>
      <c r="CC234" s="32"/>
    </row>
    <row r="235" spans="1:81" ht="25" x14ac:dyDescent="0.35">
      <c r="A235" s="37" t="s">
        <v>2888</v>
      </c>
      <c r="B235" s="34">
        <v>13301</v>
      </c>
      <c r="C235" s="37" t="s">
        <v>2887</v>
      </c>
      <c r="D235" s="32">
        <v>5.6</v>
      </c>
      <c r="E235" s="32">
        <v>34.299999999999997</v>
      </c>
      <c r="F235" s="32">
        <v>25.5</v>
      </c>
      <c r="G235" s="32">
        <v>32.5</v>
      </c>
      <c r="H235" s="35">
        <v>1897</v>
      </c>
      <c r="I235" s="35">
        <v>1893</v>
      </c>
      <c r="J235" s="35">
        <v>452.42699999999996</v>
      </c>
      <c r="K235" s="32">
        <v>0.5</v>
      </c>
      <c r="L235" s="34"/>
      <c r="M235" s="34"/>
      <c r="N235" s="34"/>
      <c r="O235" s="31"/>
      <c r="P235" s="32">
        <v>32.5</v>
      </c>
      <c r="Q235" s="31"/>
      <c r="R235" s="36">
        <v>0.17100000000000001</v>
      </c>
      <c r="S235" s="33">
        <v>1.79</v>
      </c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3">
        <v>21.87</v>
      </c>
      <c r="AX235" s="33">
        <v>8.52</v>
      </c>
      <c r="AY235" s="33">
        <v>1.1200000000000001</v>
      </c>
      <c r="AZ235" s="36">
        <v>18.943999999999999</v>
      </c>
      <c r="BA235" s="33">
        <v>588.03</v>
      </c>
      <c r="BB235" s="34"/>
      <c r="BC235" s="34"/>
      <c r="BD235" s="34"/>
      <c r="BE235" s="33"/>
      <c r="BF235" s="34"/>
      <c r="BG235" s="33"/>
      <c r="BH235" s="34"/>
      <c r="BI235" s="34"/>
      <c r="BJ235" s="34"/>
      <c r="BK235" s="34"/>
      <c r="BL235" s="33"/>
      <c r="BM235" s="33"/>
      <c r="BN235" s="33"/>
      <c r="BO235" s="34"/>
      <c r="BP235" s="33"/>
      <c r="BQ235" s="33"/>
      <c r="BR235" s="33"/>
      <c r="BS235" s="34"/>
      <c r="BT235" s="34"/>
      <c r="BU235" s="34"/>
      <c r="BV235" s="33"/>
      <c r="BW235" s="34"/>
      <c r="BX235" s="34"/>
      <c r="BY235" s="34"/>
      <c r="BZ235" s="34"/>
      <c r="CA235" s="34"/>
      <c r="CB235" s="33"/>
      <c r="CC235" s="32"/>
    </row>
    <row r="236" spans="1:81" ht="25" x14ac:dyDescent="0.35">
      <c r="A236" s="37" t="s">
        <v>2886</v>
      </c>
      <c r="B236" s="34">
        <v>13301</v>
      </c>
      <c r="C236" s="37" t="s">
        <v>2885</v>
      </c>
      <c r="D236" s="32">
        <v>5.2</v>
      </c>
      <c r="E236" s="32">
        <v>33.799999999999997</v>
      </c>
      <c r="F236" s="32">
        <v>28.3</v>
      </c>
      <c r="G236" s="32">
        <v>35.5</v>
      </c>
      <c r="H236" s="35">
        <v>1919</v>
      </c>
      <c r="I236" s="35">
        <v>1914</v>
      </c>
      <c r="J236" s="35">
        <v>457.44599999999997</v>
      </c>
      <c r="K236" s="32">
        <v>0.6</v>
      </c>
      <c r="L236" s="34"/>
      <c r="M236" s="34"/>
      <c r="N236" s="34"/>
      <c r="O236" s="31"/>
      <c r="P236" s="32">
        <v>35.5</v>
      </c>
      <c r="Q236" s="31"/>
      <c r="R236" s="36">
        <v>0.16200000000000001</v>
      </c>
      <c r="S236" s="33">
        <v>1.43</v>
      </c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3">
        <v>21.39</v>
      </c>
      <c r="AX236" s="33">
        <v>8.67</v>
      </c>
      <c r="AY236" s="33">
        <v>1.1100000000000001</v>
      </c>
      <c r="AZ236" s="36">
        <v>18.850999999999999</v>
      </c>
      <c r="BA236" s="33">
        <v>587.02</v>
      </c>
      <c r="BB236" s="34"/>
      <c r="BC236" s="34"/>
      <c r="BD236" s="34"/>
      <c r="BE236" s="33"/>
      <c r="BF236" s="34"/>
      <c r="BG236" s="33"/>
      <c r="BH236" s="34"/>
      <c r="BI236" s="34"/>
      <c r="BJ236" s="34"/>
      <c r="BK236" s="34"/>
      <c r="BL236" s="33"/>
      <c r="BM236" s="33"/>
      <c r="BN236" s="33"/>
      <c r="BO236" s="34"/>
      <c r="BP236" s="33"/>
      <c r="BQ236" s="33"/>
      <c r="BR236" s="33"/>
      <c r="BS236" s="34"/>
      <c r="BT236" s="34"/>
      <c r="BU236" s="34"/>
      <c r="BV236" s="33"/>
      <c r="BW236" s="34"/>
      <c r="BX236" s="34"/>
      <c r="BY236" s="34"/>
      <c r="BZ236" s="34"/>
      <c r="CA236" s="34"/>
      <c r="CB236" s="33"/>
      <c r="CC236" s="32"/>
    </row>
    <row r="237" spans="1:81" ht="25" x14ac:dyDescent="0.35">
      <c r="A237" s="37" t="s">
        <v>2884</v>
      </c>
      <c r="B237" s="34">
        <v>13303</v>
      </c>
      <c r="C237" s="37" t="s">
        <v>2883</v>
      </c>
      <c r="D237" s="32">
        <v>8.1999999999999993</v>
      </c>
      <c r="E237" s="32">
        <v>15.2</v>
      </c>
      <c r="F237" s="32">
        <v>25.3</v>
      </c>
      <c r="G237" s="32">
        <v>46.9</v>
      </c>
      <c r="H237" s="35">
        <v>1486</v>
      </c>
      <c r="I237" s="35">
        <v>1474</v>
      </c>
      <c r="J237" s="35">
        <v>352.286</v>
      </c>
      <c r="K237" s="32">
        <v>1.3</v>
      </c>
      <c r="L237" s="32">
        <v>0.2</v>
      </c>
      <c r="M237" s="32">
        <v>0.3</v>
      </c>
      <c r="N237" s="32">
        <v>24.1</v>
      </c>
      <c r="O237" s="31"/>
      <c r="P237" s="32">
        <v>46.9</v>
      </c>
      <c r="Q237" s="31"/>
      <c r="R237" s="36">
        <v>0.17</v>
      </c>
      <c r="S237" s="33">
        <v>0</v>
      </c>
      <c r="T237" s="33">
        <v>18.48</v>
      </c>
      <c r="U237" s="33">
        <v>54.1</v>
      </c>
      <c r="V237" s="34"/>
      <c r="W237" s="34"/>
      <c r="X237" s="34"/>
      <c r="Y237" s="32">
        <v>15.8</v>
      </c>
      <c r="Z237" s="32">
        <v>6.9</v>
      </c>
      <c r="AA237" s="34"/>
      <c r="AB237" s="32">
        <v>0.1</v>
      </c>
      <c r="AC237" s="34"/>
      <c r="AD237" s="34"/>
      <c r="AE237" s="34"/>
      <c r="AF237" s="32">
        <v>0</v>
      </c>
      <c r="AG237" s="34"/>
      <c r="AH237" s="34"/>
      <c r="AI237" s="32">
        <v>0</v>
      </c>
      <c r="AJ237" s="32">
        <v>0</v>
      </c>
      <c r="AK237" s="34"/>
      <c r="AL237" s="32">
        <v>0.2</v>
      </c>
      <c r="AM237" s="32">
        <v>0</v>
      </c>
      <c r="AN237" s="34"/>
      <c r="AO237" s="34"/>
      <c r="AP237" s="32">
        <v>0</v>
      </c>
      <c r="AQ237" s="32">
        <v>0</v>
      </c>
      <c r="AR237" s="32">
        <v>0</v>
      </c>
      <c r="AS237" s="34"/>
      <c r="AT237" s="32">
        <v>0.1</v>
      </c>
      <c r="AU237" s="33">
        <v>23.06</v>
      </c>
      <c r="AV237" s="36">
        <v>6.5000000000000002E-2</v>
      </c>
      <c r="AW237" s="33">
        <v>2.68</v>
      </c>
      <c r="AX237" s="33">
        <v>7.86</v>
      </c>
      <c r="AY237" s="33">
        <v>3.35</v>
      </c>
      <c r="AZ237" s="36">
        <v>9.4429999999999996</v>
      </c>
      <c r="BA237" s="33">
        <v>62.47</v>
      </c>
      <c r="BB237" s="34"/>
      <c r="BC237" s="34"/>
      <c r="BD237" s="34"/>
      <c r="BE237" s="33"/>
      <c r="BF237" s="34"/>
      <c r="BG237" s="33"/>
      <c r="BH237" s="34"/>
      <c r="BI237" s="34"/>
      <c r="BJ237" s="34"/>
      <c r="BK237" s="34"/>
      <c r="BL237" s="33"/>
      <c r="BM237" s="33"/>
      <c r="BN237" s="33"/>
      <c r="BO237" s="33"/>
      <c r="BP237" s="34"/>
      <c r="BQ237" s="34"/>
      <c r="BR237" s="34"/>
      <c r="BS237" s="34"/>
      <c r="BT237" s="34"/>
      <c r="BU237" s="34"/>
      <c r="BV237" s="33"/>
      <c r="BW237" s="34"/>
      <c r="BX237" s="34"/>
      <c r="BY237" s="34"/>
      <c r="BZ237" s="34"/>
      <c r="CA237" s="33"/>
      <c r="CB237" s="34"/>
      <c r="CC237" s="32"/>
    </row>
    <row r="238" spans="1:81" ht="25" x14ac:dyDescent="0.35">
      <c r="A238" s="37" t="s">
        <v>2882</v>
      </c>
      <c r="B238" s="34">
        <v>13303</v>
      </c>
      <c r="C238" s="37" t="s">
        <v>2881</v>
      </c>
      <c r="D238" s="32">
        <v>5</v>
      </c>
      <c r="E238" s="32">
        <v>16.100000000000001</v>
      </c>
      <c r="F238" s="32">
        <v>36.700000000000003</v>
      </c>
      <c r="G238" s="32">
        <v>52.7</v>
      </c>
      <c r="H238" s="35">
        <v>1555</v>
      </c>
      <c r="I238" s="35">
        <v>1541</v>
      </c>
      <c r="J238" s="35">
        <v>368.29899999999998</v>
      </c>
      <c r="K238" s="32">
        <v>1.4</v>
      </c>
      <c r="L238" s="32">
        <v>0</v>
      </c>
      <c r="M238" s="32">
        <v>0</v>
      </c>
      <c r="N238" s="32">
        <v>35</v>
      </c>
      <c r="O238" s="31"/>
      <c r="P238" s="32">
        <v>52.7</v>
      </c>
      <c r="Q238" s="31"/>
      <c r="R238" s="36">
        <v>0.08</v>
      </c>
      <c r="S238" s="33">
        <v>0</v>
      </c>
      <c r="T238" s="33">
        <v>18.48</v>
      </c>
      <c r="U238" s="33">
        <v>54.1</v>
      </c>
      <c r="V238" s="34"/>
      <c r="W238" s="34"/>
      <c r="X238" s="34"/>
      <c r="Y238" s="32">
        <v>15.8</v>
      </c>
      <c r="Z238" s="32">
        <v>6.9</v>
      </c>
      <c r="AA238" s="34"/>
      <c r="AB238" s="32">
        <v>0.1</v>
      </c>
      <c r="AC238" s="34"/>
      <c r="AD238" s="34"/>
      <c r="AE238" s="34"/>
      <c r="AF238" s="32">
        <v>0</v>
      </c>
      <c r="AG238" s="34"/>
      <c r="AH238" s="34"/>
      <c r="AI238" s="32">
        <v>0</v>
      </c>
      <c r="AJ238" s="32">
        <v>0</v>
      </c>
      <c r="AK238" s="34"/>
      <c r="AL238" s="32">
        <v>0.2</v>
      </c>
      <c r="AM238" s="32">
        <v>0</v>
      </c>
      <c r="AN238" s="34"/>
      <c r="AO238" s="34"/>
      <c r="AP238" s="32">
        <v>0</v>
      </c>
      <c r="AQ238" s="32">
        <v>0</v>
      </c>
      <c r="AR238" s="32">
        <v>0</v>
      </c>
      <c r="AS238" s="34"/>
      <c r="AT238" s="32">
        <v>0.1</v>
      </c>
      <c r="AU238" s="33">
        <v>23.06</v>
      </c>
      <c r="AV238" s="36">
        <v>6.5000000000000002E-2</v>
      </c>
      <c r="AW238" s="33">
        <v>2.85</v>
      </c>
      <c r="AX238" s="33">
        <v>8.34</v>
      </c>
      <c r="AY238" s="33">
        <v>3.56</v>
      </c>
      <c r="AZ238" s="36">
        <v>10.023</v>
      </c>
      <c r="BA238" s="33">
        <v>200.46</v>
      </c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</row>
    <row r="239" spans="1:81" ht="25" x14ac:dyDescent="0.35">
      <c r="A239" s="37" t="s">
        <v>2880</v>
      </c>
      <c r="B239" s="34">
        <v>13303</v>
      </c>
      <c r="C239" s="37" t="s">
        <v>2879</v>
      </c>
      <c r="D239" s="32">
        <v>6.7</v>
      </c>
      <c r="E239" s="32">
        <v>16.100000000000001</v>
      </c>
      <c r="F239" s="32">
        <v>23.5</v>
      </c>
      <c r="G239" s="32">
        <v>52.5</v>
      </c>
      <c r="H239" s="35">
        <v>1587</v>
      </c>
      <c r="I239" s="35">
        <v>1580</v>
      </c>
      <c r="J239" s="35">
        <v>377.62</v>
      </c>
      <c r="K239" s="32">
        <v>0.9</v>
      </c>
      <c r="L239" s="34"/>
      <c r="M239" s="32">
        <v>0</v>
      </c>
      <c r="N239" s="32">
        <v>22</v>
      </c>
      <c r="O239" s="31"/>
      <c r="P239" s="32">
        <v>52.5</v>
      </c>
      <c r="Q239" s="31"/>
      <c r="R239" s="36">
        <v>0.1</v>
      </c>
      <c r="S239" s="33">
        <v>0.99</v>
      </c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3">
        <v>10.34</v>
      </c>
      <c r="AX239" s="33">
        <v>3.47</v>
      </c>
      <c r="AY239" s="33">
        <v>0.69</v>
      </c>
      <c r="AZ239" s="36">
        <v>10.837999999999999</v>
      </c>
      <c r="BA239" s="33">
        <v>352.13</v>
      </c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</row>
    <row r="240" spans="1:81" ht="25" x14ac:dyDescent="0.35">
      <c r="A240" s="37" t="s">
        <v>2878</v>
      </c>
      <c r="B240" s="34">
        <v>13303</v>
      </c>
      <c r="C240" s="37" t="s">
        <v>2877</v>
      </c>
      <c r="D240" s="32">
        <v>5.4</v>
      </c>
      <c r="E240" s="32">
        <v>15.1</v>
      </c>
      <c r="F240" s="32">
        <v>31.5</v>
      </c>
      <c r="G240" s="32">
        <v>55.2</v>
      </c>
      <c r="H240" s="35">
        <v>1564</v>
      </c>
      <c r="I240" s="35">
        <v>1558</v>
      </c>
      <c r="J240" s="35">
        <v>372.36199999999997</v>
      </c>
      <c r="K240" s="32">
        <v>0.7</v>
      </c>
      <c r="L240" s="34"/>
      <c r="M240" s="34"/>
      <c r="N240" s="34"/>
      <c r="O240" s="31"/>
      <c r="P240" s="32">
        <v>55.2</v>
      </c>
      <c r="Q240" s="31"/>
      <c r="R240" s="36">
        <v>8.2000000000000003E-2</v>
      </c>
      <c r="S240" s="33">
        <v>0.82</v>
      </c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3">
        <v>9.7899999999999991</v>
      </c>
      <c r="AX240" s="33">
        <v>3.22</v>
      </c>
      <c r="AY240" s="33">
        <v>0.6</v>
      </c>
      <c r="AZ240" s="36">
        <v>8.67</v>
      </c>
      <c r="BA240" s="33">
        <v>334.86</v>
      </c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</row>
    <row r="241" spans="1:81" ht="25" x14ac:dyDescent="0.35">
      <c r="A241" s="37" t="s">
        <v>2876</v>
      </c>
      <c r="B241" s="34">
        <v>13302</v>
      </c>
      <c r="C241" s="37" t="s">
        <v>2875</v>
      </c>
      <c r="D241" s="32">
        <v>7.5</v>
      </c>
      <c r="E241" s="32">
        <v>8.1999999999999993</v>
      </c>
      <c r="F241" s="32">
        <v>32.5</v>
      </c>
      <c r="G241" s="32">
        <v>56.5</v>
      </c>
      <c r="H241" s="35">
        <v>1370</v>
      </c>
      <c r="I241" s="35">
        <v>1361</v>
      </c>
      <c r="J241" s="35">
        <v>325.279</v>
      </c>
      <c r="K241" s="32">
        <v>1.2</v>
      </c>
      <c r="L241" s="32">
        <v>0</v>
      </c>
      <c r="M241" s="32">
        <v>0.4</v>
      </c>
      <c r="N241" s="32">
        <v>31</v>
      </c>
      <c r="O241" s="31"/>
      <c r="P241" s="32">
        <v>56.5</v>
      </c>
      <c r="Q241" s="31"/>
      <c r="R241" s="36">
        <v>0.17</v>
      </c>
      <c r="S241" s="33">
        <v>0</v>
      </c>
      <c r="T241" s="33">
        <v>33.5</v>
      </c>
      <c r="U241" s="33">
        <v>38.549999999999997</v>
      </c>
      <c r="V241" s="34"/>
      <c r="W241" s="34"/>
      <c r="X241" s="34"/>
      <c r="Y241" s="32">
        <v>22.5</v>
      </c>
      <c r="Z241" s="32">
        <v>3.4</v>
      </c>
      <c r="AA241" s="34"/>
      <c r="AB241" s="32">
        <v>0</v>
      </c>
      <c r="AC241" s="34"/>
      <c r="AD241" s="34"/>
      <c r="AE241" s="34"/>
      <c r="AF241" s="32">
        <v>0</v>
      </c>
      <c r="AG241" s="34"/>
      <c r="AH241" s="34"/>
      <c r="AI241" s="32">
        <v>0</v>
      </c>
      <c r="AJ241" s="32">
        <v>0</v>
      </c>
      <c r="AK241" s="34"/>
      <c r="AL241" s="32">
        <v>0.8</v>
      </c>
      <c r="AM241" s="32">
        <v>0.1</v>
      </c>
      <c r="AN241" s="34"/>
      <c r="AO241" s="34"/>
      <c r="AP241" s="32">
        <v>0</v>
      </c>
      <c r="AQ241" s="32">
        <v>0.1</v>
      </c>
      <c r="AR241" s="32">
        <v>0</v>
      </c>
      <c r="AS241" s="34"/>
      <c r="AT241" s="32">
        <v>0.2</v>
      </c>
      <c r="AU241" s="33">
        <v>27.1</v>
      </c>
      <c r="AV241" s="36">
        <v>0.4</v>
      </c>
      <c r="AW241" s="33">
        <v>2.54</v>
      </c>
      <c r="AX241" s="33">
        <v>2.92</v>
      </c>
      <c r="AY241" s="33">
        <v>2.06</v>
      </c>
      <c r="AZ241" s="36">
        <v>30.36</v>
      </c>
      <c r="BA241" s="33">
        <v>30.36</v>
      </c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</row>
    <row r="242" spans="1:81" ht="25" x14ac:dyDescent="0.35">
      <c r="A242" s="37" t="s">
        <v>2874</v>
      </c>
      <c r="B242" s="34">
        <v>13302</v>
      </c>
      <c r="C242" s="37" t="s">
        <v>2873</v>
      </c>
      <c r="D242" s="32">
        <v>6.7</v>
      </c>
      <c r="E242" s="32">
        <v>12.2</v>
      </c>
      <c r="F242" s="32">
        <v>37.6</v>
      </c>
      <c r="G242" s="32">
        <v>58</v>
      </c>
      <c r="H242" s="35">
        <v>1524</v>
      </c>
      <c r="I242" s="35">
        <v>1514</v>
      </c>
      <c r="J242" s="35">
        <v>361.846</v>
      </c>
      <c r="K242" s="32">
        <v>1.2</v>
      </c>
      <c r="L242" s="32">
        <v>2.7</v>
      </c>
      <c r="M242" s="32">
        <v>3.2</v>
      </c>
      <c r="N242" s="32">
        <v>30.2</v>
      </c>
      <c r="O242" s="31"/>
      <c r="P242" s="32">
        <v>58</v>
      </c>
      <c r="Q242" s="31"/>
      <c r="R242" s="36">
        <v>0.16200000000000001</v>
      </c>
      <c r="S242" s="33">
        <v>0</v>
      </c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3">
        <v>5.47</v>
      </c>
      <c r="AX242" s="33">
        <v>3.73</v>
      </c>
      <c r="AY242" s="33">
        <v>1.95</v>
      </c>
      <c r="AZ242" s="36">
        <v>36.374000000000002</v>
      </c>
      <c r="BA242" s="33">
        <v>290.45999999999998</v>
      </c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</row>
    <row r="243" spans="1:81" x14ac:dyDescent="0.35">
      <c r="A243" s="37" t="s">
        <v>2872</v>
      </c>
      <c r="B243" s="34">
        <v>13605</v>
      </c>
      <c r="C243" s="37" t="s">
        <v>2871</v>
      </c>
      <c r="D243" s="32">
        <v>6</v>
      </c>
      <c r="E243" s="32">
        <v>17.600000000000001</v>
      </c>
      <c r="F243" s="32">
        <v>19</v>
      </c>
      <c r="G243" s="32">
        <v>46.2</v>
      </c>
      <c r="H243" s="35">
        <v>1535</v>
      </c>
      <c r="I243" s="35">
        <v>1519</v>
      </c>
      <c r="J243" s="35">
        <v>363.041</v>
      </c>
      <c r="K243" s="32">
        <v>1.9</v>
      </c>
      <c r="L243" s="32">
        <v>2</v>
      </c>
      <c r="M243" s="32">
        <v>2</v>
      </c>
      <c r="N243" s="32">
        <v>14.1</v>
      </c>
      <c r="O243" s="31"/>
      <c r="P243" s="32">
        <v>46.2</v>
      </c>
      <c r="Q243" s="31"/>
      <c r="R243" s="36">
        <v>9.9000000000000005E-2</v>
      </c>
      <c r="S243" s="33">
        <v>0</v>
      </c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3">
        <v>7.83</v>
      </c>
      <c r="AX243" s="33">
        <v>6.48</v>
      </c>
      <c r="AY243" s="33">
        <v>2.2599999999999998</v>
      </c>
      <c r="AZ243" s="36">
        <v>0</v>
      </c>
      <c r="BA243" s="33">
        <v>196.63</v>
      </c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</row>
    <row r="244" spans="1:81" x14ac:dyDescent="0.35">
      <c r="A244" s="37" t="s">
        <v>2870</v>
      </c>
      <c r="B244" s="34">
        <v>13605</v>
      </c>
      <c r="C244" s="37" t="s">
        <v>2869</v>
      </c>
      <c r="D244" s="32">
        <v>6.6</v>
      </c>
      <c r="E244" s="32">
        <v>19.5</v>
      </c>
      <c r="F244" s="32">
        <v>13.7</v>
      </c>
      <c r="G244" s="32">
        <v>43.9</v>
      </c>
      <c r="H244" s="35">
        <v>1583</v>
      </c>
      <c r="I244" s="35">
        <v>1568</v>
      </c>
      <c r="J244" s="35">
        <v>374.75200000000001</v>
      </c>
      <c r="K244" s="32">
        <v>2</v>
      </c>
      <c r="L244" s="32">
        <v>0.1</v>
      </c>
      <c r="M244" s="32">
        <v>0</v>
      </c>
      <c r="N244" s="32">
        <v>12.7</v>
      </c>
      <c r="O244" s="31"/>
      <c r="P244" s="32">
        <v>43.9</v>
      </c>
      <c r="Q244" s="31"/>
      <c r="R244" s="36">
        <v>0.11</v>
      </c>
      <c r="S244" s="33">
        <v>0</v>
      </c>
      <c r="T244" s="33">
        <v>46.61</v>
      </c>
      <c r="U244" s="33">
        <v>38.57</v>
      </c>
      <c r="V244" s="34"/>
      <c r="W244" s="34"/>
      <c r="X244" s="34"/>
      <c r="Y244" s="32">
        <v>12</v>
      </c>
      <c r="Z244" s="32">
        <v>1.3</v>
      </c>
      <c r="AA244" s="34"/>
      <c r="AB244" s="32">
        <v>0</v>
      </c>
      <c r="AC244" s="34"/>
      <c r="AD244" s="32">
        <v>0</v>
      </c>
      <c r="AE244" s="34"/>
      <c r="AF244" s="32">
        <v>0</v>
      </c>
      <c r="AG244" s="34"/>
      <c r="AH244" s="34"/>
      <c r="AI244" s="32">
        <v>0</v>
      </c>
      <c r="AJ244" s="32">
        <v>0</v>
      </c>
      <c r="AK244" s="34"/>
      <c r="AL244" s="32">
        <v>0</v>
      </c>
      <c r="AM244" s="32">
        <v>0</v>
      </c>
      <c r="AN244" s="34"/>
      <c r="AO244" s="34"/>
      <c r="AP244" s="32">
        <v>0</v>
      </c>
      <c r="AQ244" s="32">
        <v>0</v>
      </c>
      <c r="AR244" s="32">
        <v>0</v>
      </c>
      <c r="AS244" s="34"/>
      <c r="AT244" s="32">
        <v>0</v>
      </c>
      <c r="AU244" s="33">
        <v>13.46</v>
      </c>
      <c r="AV244" s="36">
        <v>0</v>
      </c>
      <c r="AW244" s="33">
        <v>8.6999999999999993</v>
      </c>
      <c r="AX244" s="33">
        <v>7.2</v>
      </c>
      <c r="AY244" s="33">
        <v>2.5099999999999998</v>
      </c>
      <c r="AZ244" s="36">
        <v>0</v>
      </c>
      <c r="BA244" s="33">
        <v>218.48</v>
      </c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</row>
    <row r="245" spans="1:81" x14ac:dyDescent="0.35">
      <c r="A245" s="37" t="s">
        <v>2868</v>
      </c>
      <c r="B245" s="34">
        <v>13605</v>
      </c>
      <c r="C245" s="37" t="s">
        <v>2867</v>
      </c>
      <c r="D245" s="32">
        <v>6.7</v>
      </c>
      <c r="E245" s="32">
        <v>15.9</v>
      </c>
      <c r="F245" s="32">
        <v>22.9</v>
      </c>
      <c r="G245" s="32">
        <v>48.2</v>
      </c>
      <c r="H245" s="35">
        <v>1517</v>
      </c>
      <c r="I245" s="35">
        <v>1500</v>
      </c>
      <c r="J245" s="35">
        <v>358.5</v>
      </c>
      <c r="K245" s="32">
        <v>1.7</v>
      </c>
      <c r="L245" s="32">
        <v>1.4</v>
      </c>
      <c r="M245" s="32">
        <v>1.3</v>
      </c>
      <c r="N245" s="32">
        <v>19.100000000000001</v>
      </c>
      <c r="O245" s="31"/>
      <c r="P245" s="32">
        <v>48.2</v>
      </c>
      <c r="Q245" s="31"/>
      <c r="R245" s="36">
        <v>7.0000000000000007E-2</v>
      </c>
      <c r="S245" s="33">
        <v>0</v>
      </c>
      <c r="T245" s="33">
        <v>45.08</v>
      </c>
      <c r="U245" s="33">
        <v>39.5</v>
      </c>
      <c r="V245" s="34"/>
      <c r="W245" s="34"/>
      <c r="X245" s="34"/>
      <c r="Y245" s="32">
        <v>8</v>
      </c>
      <c r="Z245" s="32">
        <v>1</v>
      </c>
      <c r="AA245" s="34"/>
      <c r="AB245" s="32">
        <v>0</v>
      </c>
      <c r="AC245" s="34"/>
      <c r="AD245" s="32">
        <v>0</v>
      </c>
      <c r="AE245" s="34"/>
      <c r="AF245" s="32">
        <v>0</v>
      </c>
      <c r="AG245" s="34"/>
      <c r="AH245" s="34"/>
      <c r="AI245" s="32">
        <v>0</v>
      </c>
      <c r="AJ245" s="32">
        <v>0</v>
      </c>
      <c r="AK245" s="34"/>
      <c r="AL245" s="32">
        <v>0</v>
      </c>
      <c r="AM245" s="32">
        <v>0</v>
      </c>
      <c r="AN245" s="34"/>
      <c r="AO245" s="34"/>
      <c r="AP245" s="32">
        <v>0</v>
      </c>
      <c r="AQ245" s="32">
        <v>0</v>
      </c>
      <c r="AR245" s="32">
        <v>0</v>
      </c>
      <c r="AS245" s="34"/>
      <c r="AT245" s="32">
        <v>0</v>
      </c>
      <c r="AU245" s="33">
        <v>9</v>
      </c>
      <c r="AV245" s="36">
        <v>0</v>
      </c>
      <c r="AW245" s="33">
        <v>6.86</v>
      </c>
      <c r="AX245" s="33">
        <v>6.02</v>
      </c>
      <c r="AY245" s="33">
        <v>1.37</v>
      </c>
      <c r="AZ245" s="36">
        <v>0</v>
      </c>
      <c r="BA245" s="33">
        <v>1110.31</v>
      </c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</row>
    <row r="246" spans="1:81" x14ac:dyDescent="0.35">
      <c r="A246" s="37" t="s">
        <v>2866</v>
      </c>
      <c r="B246" s="34">
        <v>13304</v>
      </c>
      <c r="C246" s="37" t="s">
        <v>2865</v>
      </c>
      <c r="D246" s="32">
        <v>5.2</v>
      </c>
      <c r="E246" s="32">
        <v>15.7</v>
      </c>
      <c r="F246" s="32">
        <v>26.1</v>
      </c>
      <c r="G246" s="32">
        <v>44.4</v>
      </c>
      <c r="H246" s="35">
        <v>1412</v>
      </c>
      <c r="I246" s="35">
        <v>1397</v>
      </c>
      <c r="J246" s="35">
        <v>333.88299999999998</v>
      </c>
      <c r="K246" s="32">
        <v>1.9</v>
      </c>
      <c r="L246" s="32">
        <v>0.7</v>
      </c>
      <c r="M246" s="32">
        <v>1.2</v>
      </c>
      <c r="N246" s="32">
        <v>23</v>
      </c>
      <c r="O246" s="31"/>
      <c r="P246" s="32">
        <v>44.4</v>
      </c>
      <c r="Q246" s="31"/>
      <c r="R246" s="36">
        <v>0.1</v>
      </c>
      <c r="S246" s="33">
        <v>0</v>
      </c>
      <c r="T246" s="33">
        <v>24.69</v>
      </c>
      <c r="U246" s="33">
        <v>52.02</v>
      </c>
      <c r="V246" s="34"/>
      <c r="W246" s="34"/>
      <c r="X246" s="34"/>
      <c r="Y246" s="32">
        <v>17.8</v>
      </c>
      <c r="Z246" s="32">
        <v>4.5</v>
      </c>
      <c r="AA246" s="34"/>
      <c r="AB246" s="32">
        <v>0</v>
      </c>
      <c r="AC246" s="34"/>
      <c r="AD246" s="32">
        <v>0</v>
      </c>
      <c r="AE246" s="34"/>
      <c r="AF246" s="32">
        <v>0</v>
      </c>
      <c r="AG246" s="34"/>
      <c r="AH246" s="34"/>
      <c r="AI246" s="32">
        <v>0</v>
      </c>
      <c r="AJ246" s="32">
        <v>0</v>
      </c>
      <c r="AK246" s="34"/>
      <c r="AL246" s="32">
        <v>0.1</v>
      </c>
      <c r="AM246" s="32">
        <v>0</v>
      </c>
      <c r="AN246" s="34"/>
      <c r="AO246" s="34"/>
      <c r="AP246" s="32">
        <v>0</v>
      </c>
      <c r="AQ246" s="32">
        <v>0</v>
      </c>
      <c r="AR246" s="32">
        <v>0</v>
      </c>
      <c r="AS246" s="34"/>
      <c r="AT246" s="32">
        <v>0</v>
      </c>
      <c r="AU246" s="33">
        <v>22.5</v>
      </c>
      <c r="AV246" s="36">
        <v>0</v>
      </c>
      <c r="AW246" s="33">
        <v>3.7</v>
      </c>
      <c r="AX246" s="33">
        <v>7.79</v>
      </c>
      <c r="AY246" s="33">
        <v>3.37</v>
      </c>
      <c r="AZ246" s="36">
        <v>0</v>
      </c>
      <c r="BA246" s="33">
        <v>209.75</v>
      </c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</row>
    <row r="247" spans="1:81" ht="25" x14ac:dyDescent="0.35">
      <c r="A247" s="37" t="s">
        <v>2864</v>
      </c>
      <c r="B247" s="34">
        <v>13304</v>
      </c>
      <c r="C247" s="37" t="s">
        <v>2863</v>
      </c>
      <c r="D247" s="32">
        <v>6.4</v>
      </c>
      <c r="E247" s="32">
        <v>17.7</v>
      </c>
      <c r="F247" s="32">
        <v>29.5</v>
      </c>
      <c r="G247" s="32">
        <v>48.1</v>
      </c>
      <c r="H247" s="35">
        <v>1567</v>
      </c>
      <c r="I247" s="35">
        <v>1552</v>
      </c>
      <c r="J247" s="35">
        <v>370.928</v>
      </c>
      <c r="K247" s="32">
        <v>1.4</v>
      </c>
      <c r="L247" s="32">
        <v>0</v>
      </c>
      <c r="M247" s="32">
        <v>0.3</v>
      </c>
      <c r="N247" s="32">
        <v>27.9</v>
      </c>
      <c r="O247" s="31"/>
      <c r="P247" s="32">
        <v>48.1</v>
      </c>
      <c r="Q247" s="31"/>
      <c r="R247" s="36">
        <v>0.1</v>
      </c>
      <c r="S247" s="33">
        <v>0</v>
      </c>
      <c r="T247" s="33">
        <v>21.7</v>
      </c>
      <c r="U247" s="33">
        <v>53.02</v>
      </c>
      <c r="V247" s="34"/>
      <c r="W247" s="34"/>
      <c r="X247" s="34"/>
      <c r="Y247" s="32">
        <v>16.600000000000001</v>
      </c>
      <c r="Z247" s="32">
        <v>7.8</v>
      </c>
      <c r="AA247" s="34"/>
      <c r="AB247" s="32">
        <v>0</v>
      </c>
      <c r="AC247" s="34"/>
      <c r="AD247" s="32">
        <v>0</v>
      </c>
      <c r="AE247" s="34"/>
      <c r="AF247" s="32">
        <v>0</v>
      </c>
      <c r="AG247" s="34"/>
      <c r="AH247" s="34"/>
      <c r="AI247" s="32">
        <v>0</v>
      </c>
      <c r="AJ247" s="32">
        <v>0</v>
      </c>
      <c r="AK247" s="34"/>
      <c r="AL247" s="32">
        <v>0</v>
      </c>
      <c r="AM247" s="32">
        <v>0</v>
      </c>
      <c r="AN247" s="34"/>
      <c r="AO247" s="34"/>
      <c r="AP247" s="32">
        <v>0</v>
      </c>
      <c r="AQ247" s="32">
        <v>0</v>
      </c>
      <c r="AR247" s="32">
        <v>0</v>
      </c>
      <c r="AS247" s="34"/>
      <c r="AT247" s="32">
        <v>0</v>
      </c>
      <c r="AU247" s="33">
        <v>24.4</v>
      </c>
      <c r="AV247" s="36">
        <v>0</v>
      </c>
      <c r="AW247" s="33">
        <v>3.65</v>
      </c>
      <c r="AX247" s="33">
        <v>8.92</v>
      </c>
      <c r="AY247" s="33">
        <v>4.0999999999999996</v>
      </c>
      <c r="AZ247" s="36">
        <v>0</v>
      </c>
      <c r="BA247" s="33">
        <v>201.84</v>
      </c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</row>
    <row r="248" spans="1:81" x14ac:dyDescent="0.35">
      <c r="A248" s="37" t="s">
        <v>2862</v>
      </c>
      <c r="B248" s="34">
        <v>13601</v>
      </c>
      <c r="C248" s="37" t="s">
        <v>2861</v>
      </c>
      <c r="D248" s="32">
        <v>7.4</v>
      </c>
      <c r="E248" s="32">
        <v>7.6</v>
      </c>
      <c r="F248" s="32">
        <v>4.2</v>
      </c>
      <c r="G248" s="32">
        <v>30.3</v>
      </c>
      <c r="H248" s="35">
        <v>927</v>
      </c>
      <c r="I248" s="35">
        <v>920</v>
      </c>
      <c r="J248" s="35">
        <v>219.88</v>
      </c>
      <c r="K248" s="32">
        <v>0.8</v>
      </c>
      <c r="L248" s="34"/>
      <c r="M248" s="32">
        <v>0</v>
      </c>
      <c r="N248" s="32">
        <v>0.2</v>
      </c>
      <c r="O248" s="31"/>
      <c r="P248" s="32">
        <v>30.3</v>
      </c>
      <c r="Q248" s="31"/>
      <c r="R248" s="36">
        <v>0.17299999999999999</v>
      </c>
      <c r="S248" s="33">
        <v>0.77</v>
      </c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3">
        <v>4.5</v>
      </c>
      <c r="AX248" s="33">
        <v>1.76</v>
      </c>
      <c r="AY248" s="33">
        <v>0.48</v>
      </c>
      <c r="AZ248" s="36">
        <v>9.6890000000000001</v>
      </c>
      <c r="BA248" s="33">
        <v>159.69</v>
      </c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</row>
    <row r="249" spans="1:81" x14ac:dyDescent="0.35">
      <c r="A249" s="37" t="s">
        <v>2860</v>
      </c>
      <c r="B249" s="34">
        <v>13602</v>
      </c>
      <c r="C249" s="37" t="s">
        <v>2859</v>
      </c>
      <c r="D249" s="32">
        <v>5.7</v>
      </c>
      <c r="E249" s="32">
        <v>4.3</v>
      </c>
      <c r="F249" s="32">
        <v>13.8</v>
      </c>
      <c r="G249" s="32">
        <v>38.4</v>
      </c>
      <c r="H249" s="35">
        <v>912</v>
      </c>
      <c r="I249" s="35">
        <v>896</v>
      </c>
      <c r="J249" s="35">
        <v>214.14400000000001</v>
      </c>
      <c r="K249" s="32">
        <v>2.1</v>
      </c>
      <c r="L249" s="32">
        <v>0.3</v>
      </c>
      <c r="M249" s="32">
        <v>0</v>
      </c>
      <c r="N249" s="32">
        <v>11.3</v>
      </c>
      <c r="O249" s="31"/>
      <c r="P249" s="32">
        <v>38.4</v>
      </c>
      <c r="Q249" s="31"/>
      <c r="R249" s="36">
        <v>0</v>
      </c>
      <c r="S249" s="33">
        <v>0</v>
      </c>
      <c r="T249" s="33">
        <v>16.190000000000001</v>
      </c>
      <c r="U249" s="33">
        <v>55.42</v>
      </c>
      <c r="V249" s="34"/>
      <c r="W249" s="34"/>
      <c r="X249" s="34"/>
      <c r="Y249" s="32">
        <v>21.4</v>
      </c>
      <c r="Z249" s="32">
        <v>6.5</v>
      </c>
      <c r="AA249" s="34"/>
      <c r="AB249" s="32">
        <v>0.1</v>
      </c>
      <c r="AC249" s="34"/>
      <c r="AD249" s="32">
        <v>0</v>
      </c>
      <c r="AE249" s="34"/>
      <c r="AF249" s="32">
        <v>0.3</v>
      </c>
      <c r="AG249" s="34"/>
      <c r="AH249" s="34"/>
      <c r="AI249" s="32">
        <v>0.1</v>
      </c>
      <c r="AJ249" s="32">
        <v>0</v>
      </c>
      <c r="AK249" s="34"/>
      <c r="AL249" s="32">
        <v>0</v>
      </c>
      <c r="AM249" s="32">
        <v>0</v>
      </c>
      <c r="AN249" s="34"/>
      <c r="AO249" s="34"/>
      <c r="AP249" s="34"/>
      <c r="AQ249" s="32">
        <v>0</v>
      </c>
      <c r="AR249" s="32">
        <v>0</v>
      </c>
      <c r="AS249" s="34"/>
      <c r="AT249" s="32">
        <v>0</v>
      </c>
      <c r="AU249" s="33">
        <v>28.5</v>
      </c>
      <c r="AV249" s="36">
        <v>0</v>
      </c>
      <c r="AW249" s="33">
        <v>0.64</v>
      </c>
      <c r="AX249" s="33">
        <v>2.2000000000000002</v>
      </c>
      <c r="AY249" s="33">
        <v>1.1299999999999999</v>
      </c>
      <c r="AZ249" s="36">
        <v>0</v>
      </c>
      <c r="BA249" s="33">
        <v>16.649999999999999</v>
      </c>
      <c r="BB249" s="34"/>
      <c r="BC249" s="34"/>
      <c r="BD249" s="34"/>
      <c r="BE249" s="33"/>
      <c r="BF249" s="34"/>
      <c r="BG249" s="33"/>
      <c r="BH249" s="34"/>
      <c r="BI249" s="34"/>
      <c r="BJ249" s="34"/>
      <c r="BK249" s="34"/>
      <c r="BL249" s="33"/>
      <c r="BM249" s="33"/>
      <c r="BN249" s="33"/>
      <c r="BO249" s="34"/>
      <c r="BP249" s="33"/>
      <c r="BQ249" s="33"/>
      <c r="BR249" s="33"/>
      <c r="BS249" s="34"/>
      <c r="BT249" s="34"/>
      <c r="BU249" s="34"/>
      <c r="BV249" s="33"/>
      <c r="BW249" s="34"/>
      <c r="BX249" s="34"/>
      <c r="BY249" s="34"/>
      <c r="BZ249" s="34"/>
      <c r="CA249" s="34"/>
      <c r="CB249" s="33"/>
      <c r="CC249" s="32"/>
    </row>
    <row r="250" spans="1:81" x14ac:dyDescent="0.35">
      <c r="A250" s="37" t="s">
        <v>2858</v>
      </c>
      <c r="B250" s="34">
        <v>13602</v>
      </c>
      <c r="C250" s="37" t="s">
        <v>2857</v>
      </c>
      <c r="D250" s="32">
        <v>7.5</v>
      </c>
      <c r="E250" s="32">
        <v>5.9</v>
      </c>
      <c r="F250" s="32">
        <v>13.4</v>
      </c>
      <c r="G250" s="32">
        <v>47.9</v>
      </c>
      <c r="H250" s="35">
        <v>1160</v>
      </c>
      <c r="I250" s="35">
        <v>1147</v>
      </c>
      <c r="J250" s="35">
        <v>274.13299999999998</v>
      </c>
      <c r="K250" s="32">
        <v>1.7</v>
      </c>
      <c r="L250" s="32">
        <v>0</v>
      </c>
      <c r="M250" s="32">
        <v>0.1</v>
      </c>
      <c r="N250" s="32">
        <v>11.4</v>
      </c>
      <c r="O250" s="31"/>
      <c r="P250" s="32">
        <v>47.9</v>
      </c>
      <c r="Q250" s="31"/>
      <c r="R250" s="36">
        <v>0.11</v>
      </c>
      <c r="S250" s="33">
        <v>0</v>
      </c>
      <c r="T250" s="33">
        <v>62.21</v>
      </c>
      <c r="U250" s="33">
        <v>29.98</v>
      </c>
      <c r="V250" s="34"/>
      <c r="W250" s="34"/>
      <c r="X250" s="34"/>
      <c r="Y250" s="32">
        <v>6.5</v>
      </c>
      <c r="Z250" s="32">
        <v>1</v>
      </c>
      <c r="AA250" s="34"/>
      <c r="AB250" s="34"/>
      <c r="AC250" s="34"/>
      <c r="AD250" s="34"/>
      <c r="AE250" s="34"/>
      <c r="AF250" s="34"/>
      <c r="AG250" s="34"/>
      <c r="AH250" s="34"/>
      <c r="AI250" s="32">
        <v>0.2</v>
      </c>
      <c r="AJ250" s="34"/>
      <c r="AK250" s="34"/>
      <c r="AL250" s="32">
        <v>0</v>
      </c>
      <c r="AM250" s="32">
        <v>0</v>
      </c>
      <c r="AN250" s="34"/>
      <c r="AO250" s="34"/>
      <c r="AP250" s="34"/>
      <c r="AQ250" s="34"/>
      <c r="AR250" s="32">
        <v>0</v>
      </c>
      <c r="AS250" s="34"/>
      <c r="AT250" s="32">
        <v>0.1</v>
      </c>
      <c r="AU250" s="33">
        <v>7.8</v>
      </c>
      <c r="AV250" s="36">
        <v>0.1</v>
      </c>
      <c r="AW250" s="33">
        <v>3.38</v>
      </c>
      <c r="AX250" s="33">
        <v>1.63</v>
      </c>
      <c r="AY250" s="33">
        <v>0.42</v>
      </c>
      <c r="AZ250" s="36">
        <v>5.4279999999999999</v>
      </c>
      <c r="BA250" s="33">
        <v>22.8</v>
      </c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</row>
    <row r="251" spans="1:81" x14ac:dyDescent="0.35">
      <c r="A251" s="37" t="s">
        <v>2856</v>
      </c>
      <c r="B251" s="34">
        <v>13305</v>
      </c>
      <c r="C251" s="37" t="s">
        <v>2855</v>
      </c>
      <c r="D251" s="32">
        <v>3.6</v>
      </c>
      <c r="E251" s="32">
        <v>2.6</v>
      </c>
      <c r="F251" s="32">
        <v>23.4</v>
      </c>
      <c r="G251" s="32">
        <v>37</v>
      </c>
      <c r="H251" s="35">
        <v>771</v>
      </c>
      <c r="I251" s="35">
        <v>763</v>
      </c>
      <c r="J251" s="35">
        <v>182.357</v>
      </c>
      <c r="K251" s="32">
        <v>1.1000000000000001</v>
      </c>
      <c r="L251" s="32">
        <v>0</v>
      </c>
      <c r="M251" s="32">
        <v>0</v>
      </c>
      <c r="N251" s="32">
        <v>21.3</v>
      </c>
      <c r="O251" s="31"/>
      <c r="P251" s="32">
        <v>37</v>
      </c>
      <c r="Q251" s="31"/>
      <c r="R251" s="36">
        <v>6.7000000000000004E-2</v>
      </c>
      <c r="S251" s="33">
        <v>0.04</v>
      </c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3">
        <v>1.59</v>
      </c>
      <c r="AX251" s="33">
        <v>0.56000000000000005</v>
      </c>
      <c r="AY251" s="33">
        <v>0.16</v>
      </c>
      <c r="AZ251" s="36">
        <v>0.69399999999999995</v>
      </c>
      <c r="BA251" s="33">
        <v>54.06</v>
      </c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</row>
    <row r="252" spans="1:81" ht="25" x14ac:dyDescent="0.35">
      <c r="A252" s="37" t="s">
        <v>2854</v>
      </c>
      <c r="B252" s="34">
        <v>13305</v>
      </c>
      <c r="C252" s="37" t="s">
        <v>2853</v>
      </c>
      <c r="D252" s="32">
        <v>4.4000000000000004</v>
      </c>
      <c r="E252" s="32">
        <v>11</v>
      </c>
      <c r="F252" s="32">
        <v>40.1</v>
      </c>
      <c r="G252" s="32">
        <v>53.2</v>
      </c>
      <c r="H252" s="35">
        <v>1383</v>
      </c>
      <c r="I252" s="35">
        <v>1362</v>
      </c>
      <c r="J252" s="35">
        <v>325.51799999999997</v>
      </c>
      <c r="K252" s="32">
        <v>2.6</v>
      </c>
      <c r="L252" s="34"/>
      <c r="M252" s="34"/>
      <c r="N252" s="34"/>
      <c r="O252" s="31"/>
      <c r="P252" s="32">
        <v>53.2</v>
      </c>
      <c r="Q252" s="31"/>
      <c r="R252" s="36">
        <v>5.3999999999999999E-2</v>
      </c>
      <c r="S252" s="33">
        <v>0.63</v>
      </c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3">
        <v>6.87</v>
      </c>
      <c r="AX252" s="33">
        <v>2.38</v>
      </c>
      <c r="AY252" s="33">
        <v>0.55000000000000004</v>
      </c>
      <c r="AZ252" s="36">
        <v>6.4729999999999999</v>
      </c>
      <c r="BA252" s="33">
        <v>234.42</v>
      </c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</row>
    <row r="253" spans="1:81" x14ac:dyDescent="0.35">
      <c r="A253" s="37" t="s">
        <v>2852</v>
      </c>
      <c r="B253" s="34">
        <v>13305</v>
      </c>
      <c r="C253" s="37" t="s">
        <v>2851</v>
      </c>
      <c r="D253" s="32">
        <v>3</v>
      </c>
      <c r="E253" s="32">
        <v>16.600000000000001</v>
      </c>
      <c r="F253" s="32">
        <v>38.6</v>
      </c>
      <c r="G253" s="32">
        <v>48.5</v>
      </c>
      <c r="H253" s="35">
        <v>1468</v>
      </c>
      <c r="I253" s="35">
        <v>1455</v>
      </c>
      <c r="J253" s="35">
        <v>347.745</v>
      </c>
      <c r="K253" s="32">
        <v>1.6</v>
      </c>
      <c r="L253" s="34"/>
      <c r="M253" s="34"/>
      <c r="N253" s="34"/>
      <c r="O253" s="31"/>
      <c r="P253" s="32">
        <v>48.5</v>
      </c>
      <c r="Q253" s="31"/>
      <c r="R253" s="36">
        <v>6.3E-2</v>
      </c>
      <c r="S253" s="33">
        <v>0.56999999999999995</v>
      </c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3">
        <v>10.97</v>
      </c>
      <c r="AX253" s="33">
        <v>3.6</v>
      </c>
      <c r="AY253" s="33">
        <v>0.54</v>
      </c>
      <c r="AZ253" s="36">
        <v>12.443</v>
      </c>
      <c r="BA253" s="33">
        <v>478.1</v>
      </c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</row>
    <row r="254" spans="1:81" x14ac:dyDescent="0.35">
      <c r="A254" s="37" t="s">
        <v>2850</v>
      </c>
      <c r="B254" s="34">
        <v>13307</v>
      </c>
      <c r="C254" s="37" t="s">
        <v>2849</v>
      </c>
      <c r="D254" s="32">
        <v>7.9</v>
      </c>
      <c r="E254" s="32">
        <v>8.5</v>
      </c>
      <c r="F254" s="32">
        <v>6.5</v>
      </c>
      <c r="G254" s="32">
        <v>55.2</v>
      </c>
      <c r="H254" s="35">
        <v>1399</v>
      </c>
      <c r="I254" s="35">
        <v>1382</v>
      </c>
      <c r="J254" s="35">
        <v>330.298</v>
      </c>
      <c r="K254" s="32">
        <v>2.1</v>
      </c>
      <c r="L254" s="32">
        <v>0</v>
      </c>
      <c r="M254" s="32">
        <v>0</v>
      </c>
      <c r="N254" s="32">
        <v>5.7</v>
      </c>
      <c r="O254" s="31"/>
      <c r="P254" s="32">
        <v>55.2</v>
      </c>
      <c r="Q254" s="31"/>
      <c r="R254" s="36">
        <v>0.1</v>
      </c>
      <c r="S254" s="33">
        <v>0</v>
      </c>
      <c r="T254" s="33">
        <v>37.79</v>
      </c>
      <c r="U254" s="33">
        <v>43.04</v>
      </c>
      <c r="V254" s="34"/>
      <c r="W254" s="34"/>
      <c r="X254" s="34"/>
      <c r="Y254" s="32">
        <v>11.6</v>
      </c>
      <c r="Z254" s="32">
        <v>0</v>
      </c>
      <c r="AA254" s="34"/>
      <c r="AB254" s="32">
        <v>0</v>
      </c>
      <c r="AC254" s="34"/>
      <c r="AD254" s="34"/>
      <c r="AE254" s="34"/>
      <c r="AF254" s="32">
        <v>0</v>
      </c>
      <c r="AG254" s="34"/>
      <c r="AH254" s="34"/>
      <c r="AI254" s="32">
        <v>0.2</v>
      </c>
      <c r="AJ254" s="32">
        <v>0</v>
      </c>
      <c r="AK254" s="34"/>
      <c r="AL254" s="32">
        <v>0</v>
      </c>
      <c r="AM254" s="32">
        <v>0</v>
      </c>
      <c r="AN254" s="34"/>
      <c r="AO254" s="34"/>
      <c r="AP254" s="32">
        <v>0</v>
      </c>
      <c r="AQ254" s="32">
        <v>0</v>
      </c>
      <c r="AR254" s="32">
        <v>0</v>
      </c>
      <c r="AS254" s="34"/>
      <c r="AT254" s="32">
        <v>0</v>
      </c>
      <c r="AU254" s="33">
        <v>11.87</v>
      </c>
      <c r="AV254" s="36">
        <v>0</v>
      </c>
      <c r="AW254" s="33">
        <v>3.09</v>
      </c>
      <c r="AX254" s="33">
        <v>3.52</v>
      </c>
      <c r="AY254" s="33">
        <v>0.97</v>
      </c>
      <c r="AZ254" s="36">
        <v>0</v>
      </c>
      <c r="BA254" s="33">
        <v>245</v>
      </c>
      <c r="BB254" s="34"/>
      <c r="BC254" s="34"/>
      <c r="BD254" s="34"/>
      <c r="BE254" s="33"/>
      <c r="BF254" s="34"/>
      <c r="BG254" s="33"/>
      <c r="BH254" s="34"/>
      <c r="BI254" s="34"/>
      <c r="BJ254" s="34"/>
      <c r="BK254" s="34"/>
      <c r="BL254" s="33"/>
      <c r="BM254" s="33"/>
      <c r="BN254" s="33"/>
      <c r="BO254" s="34"/>
      <c r="BP254" s="33"/>
      <c r="BQ254" s="33"/>
      <c r="BR254" s="33"/>
      <c r="BS254" s="34"/>
      <c r="BT254" s="34"/>
      <c r="BU254" s="34"/>
      <c r="BV254" s="33"/>
      <c r="BW254" s="34"/>
      <c r="BX254" s="34"/>
      <c r="BY254" s="34"/>
      <c r="BZ254" s="34"/>
      <c r="CA254" s="34"/>
      <c r="CB254" s="33"/>
      <c r="CC254" s="32"/>
    </row>
    <row r="255" spans="1:81" x14ac:dyDescent="0.35">
      <c r="A255" s="37" t="s">
        <v>2848</v>
      </c>
      <c r="B255" s="34">
        <v>13307</v>
      </c>
      <c r="C255" s="37" t="s">
        <v>2847</v>
      </c>
      <c r="D255" s="32">
        <v>8</v>
      </c>
      <c r="E255" s="32">
        <v>9.4</v>
      </c>
      <c r="F255" s="32">
        <v>6.8</v>
      </c>
      <c r="G255" s="32">
        <v>50.7</v>
      </c>
      <c r="H255" s="35">
        <v>1350</v>
      </c>
      <c r="I255" s="35">
        <v>1340</v>
      </c>
      <c r="J255" s="35">
        <v>320.26</v>
      </c>
      <c r="K255" s="32">
        <v>1.4</v>
      </c>
      <c r="L255" s="34"/>
      <c r="M255" s="32">
        <v>0</v>
      </c>
      <c r="N255" s="32">
        <v>3.9</v>
      </c>
      <c r="O255" s="31"/>
      <c r="P255" s="32">
        <v>50.7</v>
      </c>
      <c r="Q255" s="31"/>
      <c r="R255" s="36">
        <v>8.8999999999999996E-2</v>
      </c>
      <c r="S255" s="33">
        <v>0.28999999999999998</v>
      </c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3">
        <v>5.94</v>
      </c>
      <c r="AX255" s="33">
        <v>1.89</v>
      </c>
      <c r="AY255" s="33">
        <v>0.55000000000000004</v>
      </c>
      <c r="AZ255" s="36">
        <v>3.54</v>
      </c>
      <c r="BA255" s="33">
        <v>210.23</v>
      </c>
      <c r="BB255" s="34"/>
      <c r="BC255" s="34"/>
      <c r="BD255" s="34"/>
      <c r="BE255" s="33"/>
      <c r="BF255" s="34"/>
      <c r="BG255" s="33"/>
      <c r="BH255" s="34"/>
      <c r="BI255" s="34"/>
      <c r="BJ255" s="34"/>
      <c r="BK255" s="34"/>
      <c r="BL255" s="33"/>
      <c r="BM255" s="33"/>
      <c r="BN255" s="33"/>
      <c r="BO255" s="33"/>
      <c r="BP255" s="34"/>
      <c r="BQ255" s="34"/>
      <c r="BR255" s="34"/>
      <c r="BS255" s="34"/>
      <c r="BT255" s="34"/>
      <c r="BU255" s="34"/>
      <c r="BV255" s="33"/>
      <c r="BW255" s="34"/>
      <c r="BX255" s="34"/>
      <c r="BY255" s="34"/>
      <c r="BZ255" s="34"/>
      <c r="CA255" s="33"/>
      <c r="CB255" s="34"/>
      <c r="CC255" s="32"/>
    </row>
    <row r="256" spans="1:81" x14ac:dyDescent="0.35">
      <c r="A256" s="37" t="s">
        <v>2846</v>
      </c>
      <c r="B256" s="39" t="s">
        <v>2845</v>
      </c>
      <c r="C256" s="37" t="s">
        <v>2844</v>
      </c>
      <c r="D256" s="32">
        <v>6.4</v>
      </c>
      <c r="E256" s="32">
        <v>6.6</v>
      </c>
      <c r="F256" s="32">
        <v>22.9</v>
      </c>
      <c r="G256" s="32">
        <v>59.3</v>
      </c>
      <c r="H256" s="35">
        <v>1361</v>
      </c>
      <c r="I256" s="35">
        <v>1340</v>
      </c>
      <c r="J256" s="35">
        <v>320.26</v>
      </c>
      <c r="K256" s="32">
        <v>2.6</v>
      </c>
      <c r="L256" s="34"/>
      <c r="M256" s="34"/>
      <c r="N256" s="34"/>
      <c r="O256" s="31"/>
      <c r="P256" s="32">
        <v>59.3</v>
      </c>
      <c r="Q256" s="31"/>
      <c r="R256" s="36">
        <v>7.5999999999999998E-2</v>
      </c>
      <c r="S256" s="33">
        <v>0</v>
      </c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3">
        <v>2.4300000000000002</v>
      </c>
      <c r="AX256" s="33">
        <v>2.6</v>
      </c>
      <c r="AY256" s="33">
        <v>0.76</v>
      </c>
      <c r="AZ256" s="36">
        <v>0</v>
      </c>
      <c r="BA256" s="33">
        <v>180.87</v>
      </c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</row>
    <row r="257" spans="1:81" x14ac:dyDescent="0.35">
      <c r="A257" s="37" t="s">
        <v>2843</v>
      </c>
      <c r="B257" s="34">
        <v>13307</v>
      </c>
      <c r="C257" s="37" t="s">
        <v>2842</v>
      </c>
      <c r="D257" s="32">
        <v>7.4</v>
      </c>
      <c r="E257" s="32">
        <v>7.4</v>
      </c>
      <c r="F257" s="32">
        <v>9.3000000000000007</v>
      </c>
      <c r="G257" s="32">
        <v>47.9</v>
      </c>
      <c r="H257" s="35">
        <v>1217</v>
      </c>
      <c r="I257" s="35">
        <v>1204</v>
      </c>
      <c r="J257" s="35">
        <v>287.75599999999997</v>
      </c>
      <c r="K257" s="32">
        <v>1.7</v>
      </c>
      <c r="L257" s="34"/>
      <c r="M257" s="32">
        <v>0.4</v>
      </c>
      <c r="N257" s="32">
        <v>7</v>
      </c>
      <c r="O257" s="31"/>
      <c r="P257" s="32">
        <v>47.9</v>
      </c>
      <c r="Q257" s="31"/>
      <c r="R257" s="36">
        <v>7.9000000000000001E-2</v>
      </c>
      <c r="S257" s="33">
        <v>0.53</v>
      </c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3">
        <v>4.4000000000000004</v>
      </c>
      <c r="AX257" s="33">
        <v>1.57</v>
      </c>
      <c r="AY257" s="33">
        <v>0.52</v>
      </c>
      <c r="AZ257" s="36">
        <v>6.6470000000000002</v>
      </c>
      <c r="BA257" s="33">
        <v>148.72999999999999</v>
      </c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</row>
    <row r="258" spans="1:81" x14ac:dyDescent="0.35">
      <c r="A258" s="37" t="s">
        <v>2841</v>
      </c>
      <c r="B258" s="34">
        <v>13306</v>
      </c>
      <c r="C258" s="37" t="s">
        <v>2840</v>
      </c>
      <c r="D258" s="32">
        <v>5.3</v>
      </c>
      <c r="E258" s="32">
        <v>24.4</v>
      </c>
      <c r="F258" s="32">
        <v>41.8</v>
      </c>
      <c r="G258" s="32">
        <v>52.4</v>
      </c>
      <c r="H258" s="35">
        <v>1849</v>
      </c>
      <c r="I258" s="35">
        <v>1842</v>
      </c>
      <c r="J258" s="35">
        <v>440.238</v>
      </c>
      <c r="K258" s="32">
        <v>0.8</v>
      </c>
      <c r="L258" s="32">
        <v>1.4</v>
      </c>
      <c r="M258" s="32">
        <v>1.6</v>
      </c>
      <c r="N258" s="32">
        <v>34.200000000000003</v>
      </c>
      <c r="O258" s="31"/>
      <c r="P258" s="32">
        <v>52.4</v>
      </c>
      <c r="Q258" s="31"/>
      <c r="R258" s="36">
        <v>0.25600000000000001</v>
      </c>
      <c r="S258" s="33">
        <v>0.21</v>
      </c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3">
        <v>16.77</v>
      </c>
      <c r="AX258" s="33">
        <v>5.12</v>
      </c>
      <c r="AY258" s="33">
        <v>0.59</v>
      </c>
      <c r="AZ258" s="36">
        <v>2.6869999999999998</v>
      </c>
      <c r="BA258" s="33">
        <v>481.8</v>
      </c>
      <c r="BB258" s="34"/>
      <c r="BC258" s="34"/>
      <c r="BD258" s="34"/>
      <c r="BE258" s="33"/>
      <c r="BF258" s="34"/>
      <c r="BG258" s="33"/>
      <c r="BH258" s="34"/>
      <c r="BI258" s="34"/>
      <c r="BJ258" s="34"/>
      <c r="BK258" s="34"/>
      <c r="BL258" s="33"/>
      <c r="BM258" s="33"/>
      <c r="BN258" s="33"/>
      <c r="BO258" s="34"/>
      <c r="BP258" s="33"/>
      <c r="BQ258" s="34"/>
      <c r="BR258" s="33"/>
      <c r="BS258" s="34"/>
      <c r="BT258" s="34"/>
      <c r="BU258" s="34"/>
      <c r="BV258" s="33"/>
      <c r="BW258" s="34"/>
      <c r="BX258" s="34"/>
      <c r="BY258" s="34"/>
      <c r="BZ258" s="34"/>
      <c r="CA258" s="34"/>
      <c r="CB258" s="33"/>
      <c r="CC258" s="32"/>
    </row>
    <row r="259" spans="1:81" ht="25" x14ac:dyDescent="0.35">
      <c r="A259" s="37" t="s">
        <v>2839</v>
      </c>
      <c r="B259" s="34">
        <v>12101</v>
      </c>
      <c r="C259" s="37" t="s">
        <v>2838</v>
      </c>
      <c r="D259" s="32">
        <v>2.7</v>
      </c>
      <c r="E259" s="32">
        <v>0.7</v>
      </c>
      <c r="F259" s="32">
        <v>0.3</v>
      </c>
      <c r="G259" s="32">
        <v>12.3</v>
      </c>
      <c r="H259" s="35">
        <v>290</v>
      </c>
      <c r="I259" s="35">
        <v>281</v>
      </c>
      <c r="J259" s="35">
        <v>67.158999999999992</v>
      </c>
      <c r="K259" s="32">
        <v>1.1000000000000001</v>
      </c>
      <c r="L259" s="34"/>
      <c r="M259" s="34"/>
      <c r="N259" s="34"/>
      <c r="O259" s="31"/>
      <c r="P259" s="32">
        <v>12.3</v>
      </c>
      <c r="Q259" s="31"/>
      <c r="R259" s="36">
        <v>6.0000000000000001E-3</v>
      </c>
      <c r="S259" s="33">
        <v>0</v>
      </c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3">
        <v>0.12</v>
      </c>
      <c r="AX259" s="33">
        <v>0.24</v>
      </c>
      <c r="AY259" s="33">
        <v>0.19</v>
      </c>
      <c r="AZ259" s="36">
        <v>0</v>
      </c>
      <c r="BA259" s="33">
        <v>0</v>
      </c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</row>
    <row r="260" spans="1:81" x14ac:dyDescent="0.35">
      <c r="A260" s="37" t="s">
        <v>2837</v>
      </c>
      <c r="B260" s="34">
        <v>12101</v>
      </c>
      <c r="C260" s="37" t="s">
        <v>2836</v>
      </c>
      <c r="D260" s="32">
        <v>15.2</v>
      </c>
      <c r="E260" s="32">
        <v>6.4</v>
      </c>
      <c r="F260" s="32">
        <v>3.8</v>
      </c>
      <c r="G260" s="32">
        <v>55.6</v>
      </c>
      <c r="H260" s="35">
        <v>1527</v>
      </c>
      <c r="I260" s="35">
        <v>1437</v>
      </c>
      <c r="J260" s="35">
        <v>343.44299999999998</v>
      </c>
      <c r="K260" s="32">
        <v>11.1</v>
      </c>
      <c r="L260" s="34"/>
      <c r="M260" s="34"/>
      <c r="N260" s="34"/>
      <c r="O260" s="31"/>
      <c r="P260" s="32">
        <v>55.6</v>
      </c>
      <c r="Q260" s="31"/>
      <c r="R260" s="36">
        <v>0.04</v>
      </c>
      <c r="S260" s="33">
        <v>0</v>
      </c>
      <c r="T260" s="33">
        <v>28.1</v>
      </c>
      <c r="U260" s="33">
        <v>23.4</v>
      </c>
      <c r="V260" s="34"/>
      <c r="W260" s="34"/>
      <c r="X260" s="34"/>
      <c r="Y260" s="32">
        <v>49.2</v>
      </c>
      <c r="Z260" s="32">
        <v>0.8</v>
      </c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2">
        <v>0</v>
      </c>
      <c r="AN260" s="34"/>
      <c r="AO260" s="34"/>
      <c r="AP260" s="34"/>
      <c r="AQ260" s="34"/>
      <c r="AR260" s="32">
        <v>0</v>
      </c>
      <c r="AS260" s="34"/>
      <c r="AT260" s="32">
        <v>0</v>
      </c>
      <c r="AU260" s="33">
        <v>50</v>
      </c>
      <c r="AV260" s="36">
        <v>0</v>
      </c>
      <c r="AW260" s="33">
        <v>1.62</v>
      </c>
      <c r="AX260" s="33">
        <v>1.35</v>
      </c>
      <c r="AY260" s="33">
        <v>2.88</v>
      </c>
      <c r="AZ260" s="36">
        <v>0</v>
      </c>
      <c r="BA260" s="33">
        <v>0</v>
      </c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</row>
    <row r="261" spans="1:81" x14ac:dyDescent="0.35">
      <c r="A261" s="37" t="s">
        <v>2835</v>
      </c>
      <c r="B261" s="34">
        <v>12101</v>
      </c>
      <c r="C261" s="37" t="s">
        <v>2834</v>
      </c>
      <c r="D261" s="32">
        <v>9.9</v>
      </c>
      <c r="E261" s="32">
        <v>3.1</v>
      </c>
      <c r="F261" s="32">
        <v>1</v>
      </c>
      <c r="G261" s="32">
        <v>60.6</v>
      </c>
      <c r="H261" s="35">
        <v>1424</v>
      </c>
      <c r="I261" s="35">
        <v>1312</v>
      </c>
      <c r="J261" s="35">
        <v>313.56799999999998</v>
      </c>
      <c r="K261" s="32">
        <v>13.1</v>
      </c>
      <c r="L261" s="32">
        <v>0</v>
      </c>
      <c r="M261" s="32">
        <v>0</v>
      </c>
      <c r="N261" s="32">
        <v>1</v>
      </c>
      <c r="O261" s="31"/>
      <c r="P261" s="32">
        <v>60.6</v>
      </c>
      <c r="Q261" s="31"/>
      <c r="R261" s="36">
        <v>0.02</v>
      </c>
      <c r="S261" s="33">
        <v>0</v>
      </c>
      <c r="T261" s="33">
        <v>22.6</v>
      </c>
      <c r="U261" s="33">
        <v>16.100000000000001</v>
      </c>
      <c r="V261" s="34"/>
      <c r="W261" s="34"/>
      <c r="X261" s="34"/>
      <c r="Y261" s="32">
        <v>57.8</v>
      </c>
      <c r="Z261" s="32">
        <v>3.5</v>
      </c>
      <c r="AA261" s="34"/>
      <c r="AB261" s="34"/>
      <c r="AC261" s="34"/>
      <c r="AD261" s="34"/>
      <c r="AE261" s="34"/>
      <c r="AF261" s="34"/>
      <c r="AG261" s="34"/>
      <c r="AH261" s="34"/>
      <c r="AI261" s="32">
        <v>0</v>
      </c>
      <c r="AJ261" s="34"/>
      <c r="AK261" s="34"/>
      <c r="AL261" s="32">
        <v>0</v>
      </c>
      <c r="AM261" s="32">
        <v>0</v>
      </c>
      <c r="AN261" s="34"/>
      <c r="AO261" s="34"/>
      <c r="AP261" s="34"/>
      <c r="AQ261" s="34"/>
      <c r="AR261" s="32">
        <v>0</v>
      </c>
      <c r="AS261" s="34"/>
      <c r="AT261" s="32">
        <v>0</v>
      </c>
      <c r="AU261" s="33">
        <v>61.3</v>
      </c>
      <c r="AV261" s="36">
        <v>0</v>
      </c>
      <c r="AW261" s="33">
        <v>0.5</v>
      </c>
      <c r="AX261" s="33">
        <v>0.36</v>
      </c>
      <c r="AY261" s="33">
        <v>1.37</v>
      </c>
      <c r="AZ261" s="36">
        <v>0</v>
      </c>
      <c r="BA261" s="33">
        <v>0</v>
      </c>
      <c r="BB261" s="34"/>
      <c r="BC261" s="34"/>
      <c r="BD261" s="34"/>
      <c r="BE261" s="33"/>
      <c r="BF261" s="34"/>
      <c r="BG261" s="33"/>
      <c r="BH261" s="34"/>
      <c r="BI261" s="34"/>
      <c r="BJ261" s="34"/>
      <c r="BK261" s="34"/>
      <c r="BL261" s="33"/>
      <c r="BM261" s="33"/>
      <c r="BN261" s="33"/>
      <c r="BO261" s="34"/>
      <c r="BP261" s="33"/>
      <c r="BQ261" s="33"/>
      <c r="BR261" s="33"/>
      <c r="BS261" s="34"/>
      <c r="BT261" s="34"/>
      <c r="BU261" s="34"/>
      <c r="BV261" s="33"/>
      <c r="BW261" s="34"/>
      <c r="BX261" s="34"/>
      <c r="BY261" s="34"/>
      <c r="BZ261" s="34"/>
      <c r="CA261" s="34"/>
      <c r="CB261" s="33"/>
      <c r="CC261" s="32"/>
    </row>
    <row r="262" spans="1:81" ht="25" x14ac:dyDescent="0.35">
      <c r="A262" s="37" t="s">
        <v>2833</v>
      </c>
      <c r="B262" s="34">
        <v>12101</v>
      </c>
      <c r="C262" s="37" t="s">
        <v>2832</v>
      </c>
      <c r="D262" s="32">
        <v>4.0999999999999996</v>
      </c>
      <c r="E262" s="32">
        <v>1.3</v>
      </c>
      <c r="F262" s="32">
        <v>0.4</v>
      </c>
      <c r="G262" s="32">
        <v>25.1</v>
      </c>
      <c r="H262" s="35">
        <v>590</v>
      </c>
      <c r="I262" s="35">
        <v>544</v>
      </c>
      <c r="J262" s="35">
        <v>130.01599999999999</v>
      </c>
      <c r="K262" s="32">
        <v>5.4</v>
      </c>
      <c r="L262" s="32">
        <v>0</v>
      </c>
      <c r="M262" s="32">
        <v>0</v>
      </c>
      <c r="N262" s="32">
        <v>0.4</v>
      </c>
      <c r="O262" s="31"/>
      <c r="P262" s="32">
        <v>25.1</v>
      </c>
      <c r="Q262" s="31"/>
      <c r="R262" s="36">
        <v>7.0000000000000001E-3</v>
      </c>
      <c r="S262" s="33">
        <v>0</v>
      </c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3">
        <v>0.21</v>
      </c>
      <c r="AX262" s="33">
        <v>0.15</v>
      </c>
      <c r="AY262" s="33">
        <v>0.56999999999999995</v>
      </c>
      <c r="AZ262" s="36">
        <v>0</v>
      </c>
      <c r="BA262" s="33">
        <v>0</v>
      </c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</row>
    <row r="263" spans="1:81" x14ac:dyDescent="0.35">
      <c r="A263" s="37" t="s">
        <v>2831</v>
      </c>
      <c r="B263" s="34">
        <v>12101</v>
      </c>
      <c r="C263" s="37" t="s">
        <v>2830</v>
      </c>
      <c r="D263" s="32">
        <v>12.8</v>
      </c>
      <c r="E263" s="32">
        <v>3.2</v>
      </c>
      <c r="F263" s="32">
        <v>1.4</v>
      </c>
      <c r="G263" s="32">
        <v>58</v>
      </c>
      <c r="H263" s="35">
        <v>1364</v>
      </c>
      <c r="I263" s="35">
        <v>1321</v>
      </c>
      <c r="J263" s="35">
        <v>315.71899999999999</v>
      </c>
      <c r="K263" s="32">
        <v>5</v>
      </c>
      <c r="L263" s="34"/>
      <c r="M263" s="34"/>
      <c r="N263" s="34"/>
      <c r="O263" s="31"/>
      <c r="P263" s="32">
        <v>58</v>
      </c>
      <c r="Q263" s="31"/>
      <c r="R263" s="36">
        <v>0.03</v>
      </c>
      <c r="S263" s="33">
        <v>0</v>
      </c>
      <c r="T263" s="33">
        <v>21.9</v>
      </c>
      <c r="U263" s="33">
        <v>43.8</v>
      </c>
      <c r="V263" s="34"/>
      <c r="W263" s="34"/>
      <c r="X263" s="34"/>
      <c r="Y263" s="32">
        <v>31.8</v>
      </c>
      <c r="Z263" s="32">
        <v>2.6</v>
      </c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2">
        <v>0</v>
      </c>
      <c r="AN263" s="34"/>
      <c r="AO263" s="34"/>
      <c r="AP263" s="34"/>
      <c r="AQ263" s="34"/>
      <c r="AR263" s="32">
        <v>0</v>
      </c>
      <c r="AS263" s="34"/>
      <c r="AT263" s="32">
        <v>0</v>
      </c>
      <c r="AU263" s="33">
        <v>34.43</v>
      </c>
      <c r="AV263" s="36">
        <v>0</v>
      </c>
      <c r="AW263" s="33">
        <v>0.56999999999999995</v>
      </c>
      <c r="AX263" s="33">
        <v>1.1499999999999999</v>
      </c>
      <c r="AY263" s="33">
        <v>0.9</v>
      </c>
      <c r="AZ263" s="36">
        <v>0</v>
      </c>
      <c r="BA263" s="33">
        <v>0</v>
      </c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</row>
    <row r="264" spans="1:81" x14ac:dyDescent="0.35">
      <c r="A264" s="37" t="s">
        <v>2829</v>
      </c>
      <c r="B264" s="34">
        <v>12101</v>
      </c>
      <c r="C264" s="37" t="s">
        <v>2828</v>
      </c>
      <c r="D264" s="32">
        <v>10.3</v>
      </c>
      <c r="E264" s="32">
        <v>2</v>
      </c>
      <c r="F264" s="32">
        <v>1</v>
      </c>
      <c r="G264" s="32">
        <v>66.099999999999994</v>
      </c>
      <c r="H264" s="35">
        <v>1434</v>
      </c>
      <c r="I264" s="35">
        <v>1371</v>
      </c>
      <c r="J264" s="35">
        <v>327.66899999999998</v>
      </c>
      <c r="K264" s="32">
        <v>7.8</v>
      </c>
      <c r="L264" s="32">
        <v>0</v>
      </c>
      <c r="M264" s="32">
        <v>0</v>
      </c>
      <c r="N264" s="32">
        <v>1</v>
      </c>
      <c r="O264" s="31"/>
      <c r="P264" s="32">
        <v>66.099999999999994</v>
      </c>
      <c r="Q264" s="31"/>
      <c r="R264" s="36">
        <v>0</v>
      </c>
      <c r="S264" s="33">
        <v>0</v>
      </c>
      <c r="T264" s="33">
        <v>20.3</v>
      </c>
      <c r="U264" s="33">
        <v>21.2</v>
      </c>
      <c r="V264" s="34"/>
      <c r="W264" s="34"/>
      <c r="X264" s="34"/>
      <c r="Y264" s="32">
        <v>52.8</v>
      </c>
      <c r="Z264" s="32">
        <v>3.7</v>
      </c>
      <c r="AA264" s="34"/>
      <c r="AB264" s="32">
        <v>0</v>
      </c>
      <c r="AC264" s="34"/>
      <c r="AD264" s="34"/>
      <c r="AE264" s="34"/>
      <c r="AF264" s="32">
        <v>0.1</v>
      </c>
      <c r="AG264" s="34"/>
      <c r="AH264" s="34"/>
      <c r="AI264" s="32">
        <v>0</v>
      </c>
      <c r="AJ264" s="32">
        <v>0</v>
      </c>
      <c r="AK264" s="34"/>
      <c r="AL264" s="32">
        <v>0</v>
      </c>
      <c r="AM264" s="32">
        <v>0</v>
      </c>
      <c r="AN264" s="34"/>
      <c r="AO264" s="34"/>
      <c r="AP264" s="32">
        <v>0</v>
      </c>
      <c r="AQ264" s="32">
        <v>0</v>
      </c>
      <c r="AR264" s="32">
        <v>0.3</v>
      </c>
      <c r="AS264" s="34"/>
      <c r="AT264" s="32">
        <v>0</v>
      </c>
      <c r="AU264" s="33">
        <v>56.9</v>
      </c>
      <c r="AV264" s="36">
        <v>0.3</v>
      </c>
      <c r="AW264" s="33">
        <v>0.28999999999999998</v>
      </c>
      <c r="AX264" s="33">
        <v>0.3</v>
      </c>
      <c r="AY264" s="33">
        <v>0.82</v>
      </c>
      <c r="AZ264" s="36">
        <v>4.32</v>
      </c>
      <c r="BA264" s="33">
        <v>1.44</v>
      </c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</row>
    <row r="265" spans="1:81" ht="25" x14ac:dyDescent="0.35">
      <c r="A265" s="37" t="s">
        <v>2827</v>
      </c>
      <c r="B265" s="34">
        <v>12101</v>
      </c>
      <c r="C265" s="37" t="s">
        <v>2826</v>
      </c>
      <c r="D265" s="32">
        <v>5.4</v>
      </c>
      <c r="E265" s="32">
        <v>0.9</v>
      </c>
      <c r="F265" s="32">
        <v>0.4</v>
      </c>
      <c r="G265" s="32">
        <v>28.3</v>
      </c>
      <c r="H265" s="35">
        <v>664</v>
      </c>
      <c r="I265" s="35">
        <v>606</v>
      </c>
      <c r="J265" s="35">
        <v>144.834</v>
      </c>
      <c r="K265" s="32">
        <v>7.3</v>
      </c>
      <c r="L265" s="32">
        <v>0</v>
      </c>
      <c r="M265" s="32">
        <v>0</v>
      </c>
      <c r="N265" s="32">
        <v>0.4</v>
      </c>
      <c r="O265" s="31"/>
      <c r="P265" s="32">
        <v>28.3</v>
      </c>
      <c r="Q265" s="31"/>
      <c r="R265" s="36">
        <v>0</v>
      </c>
      <c r="S265" s="33">
        <v>0</v>
      </c>
      <c r="T265" s="33">
        <v>20.5</v>
      </c>
      <c r="U265" s="33">
        <v>16.100000000000001</v>
      </c>
      <c r="V265" s="34"/>
      <c r="W265" s="34"/>
      <c r="X265" s="34"/>
      <c r="Y265" s="32">
        <v>59.4</v>
      </c>
      <c r="Z265" s="32">
        <v>4</v>
      </c>
      <c r="AA265" s="34"/>
      <c r="AB265" s="34"/>
      <c r="AC265" s="34"/>
      <c r="AD265" s="34"/>
      <c r="AE265" s="34"/>
      <c r="AF265" s="34"/>
      <c r="AG265" s="34"/>
      <c r="AH265" s="34"/>
      <c r="AI265" s="32">
        <v>0</v>
      </c>
      <c r="AJ265" s="34"/>
      <c r="AK265" s="34"/>
      <c r="AL265" s="34"/>
      <c r="AM265" s="32">
        <v>0</v>
      </c>
      <c r="AN265" s="34"/>
      <c r="AO265" s="34"/>
      <c r="AP265" s="34"/>
      <c r="AQ265" s="34"/>
      <c r="AR265" s="32">
        <v>0</v>
      </c>
      <c r="AS265" s="34"/>
      <c r="AT265" s="32">
        <v>0</v>
      </c>
      <c r="AU265" s="33">
        <v>63.4</v>
      </c>
      <c r="AV265" s="36">
        <v>0</v>
      </c>
      <c r="AW265" s="33">
        <v>0.13</v>
      </c>
      <c r="AX265" s="33">
        <v>0.1</v>
      </c>
      <c r="AY265" s="33">
        <v>0.41</v>
      </c>
      <c r="AZ265" s="36">
        <v>0</v>
      </c>
      <c r="BA265" s="33">
        <v>0</v>
      </c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</row>
    <row r="266" spans="1:81" x14ac:dyDescent="0.35">
      <c r="A266" s="37" t="s">
        <v>2825</v>
      </c>
      <c r="B266" s="34">
        <v>12101</v>
      </c>
      <c r="C266" s="37" t="s">
        <v>2824</v>
      </c>
      <c r="D266" s="32">
        <v>8.5</v>
      </c>
      <c r="E266" s="32">
        <v>1.7</v>
      </c>
      <c r="F266" s="32">
        <v>0.7</v>
      </c>
      <c r="G266" s="32">
        <v>70</v>
      </c>
      <c r="H266" s="35">
        <v>1421</v>
      </c>
      <c r="I266" s="35">
        <v>1397</v>
      </c>
      <c r="J266" s="35">
        <v>333.88299999999998</v>
      </c>
      <c r="K266" s="32">
        <v>3</v>
      </c>
      <c r="L266" s="32">
        <v>0</v>
      </c>
      <c r="M266" s="32">
        <v>0.3</v>
      </c>
      <c r="N266" s="32">
        <v>0.4</v>
      </c>
      <c r="O266" s="31"/>
      <c r="P266" s="32">
        <v>70</v>
      </c>
      <c r="Q266" s="31"/>
      <c r="R266" s="36">
        <v>0.03</v>
      </c>
      <c r="S266" s="33">
        <v>0</v>
      </c>
      <c r="T266" s="33">
        <v>16.399999999999999</v>
      </c>
      <c r="U266" s="33">
        <v>23.9</v>
      </c>
      <c r="V266" s="34"/>
      <c r="W266" s="34"/>
      <c r="X266" s="34"/>
      <c r="Y266" s="32">
        <v>56.9</v>
      </c>
      <c r="Z266" s="32">
        <v>1.1000000000000001</v>
      </c>
      <c r="AA266" s="34"/>
      <c r="AB266" s="32">
        <v>0</v>
      </c>
      <c r="AC266" s="34"/>
      <c r="AD266" s="34"/>
      <c r="AE266" s="34"/>
      <c r="AF266" s="32">
        <v>0</v>
      </c>
      <c r="AG266" s="34"/>
      <c r="AH266" s="34"/>
      <c r="AI266" s="32">
        <v>0</v>
      </c>
      <c r="AJ266" s="32">
        <v>0</v>
      </c>
      <c r="AK266" s="34"/>
      <c r="AL266" s="32">
        <v>0</v>
      </c>
      <c r="AM266" s="32">
        <v>0</v>
      </c>
      <c r="AN266" s="34"/>
      <c r="AO266" s="34"/>
      <c r="AP266" s="32">
        <v>0</v>
      </c>
      <c r="AQ266" s="32">
        <v>0</v>
      </c>
      <c r="AR266" s="32">
        <v>0</v>
      </c>
      <c r="AS266" s="34"/>
      <c r="AT266" s="32">
        <v>0</v>
      </c>
      <c r="AU266" s="33">
        <v>58</v>
      </c>
      <c r="AV266" s="36">
        <v>0</v>
      </c>
      <c r="AW266" s="33">
        <v>0.23</v>
      </c>
      <c r="AX266" s="33">
        <v>0.33</v>
      </c>
      <c r="AY266" s="33">
        <v>0.81</v>
      </c>
      <c r="AZ266" s="36">
        <v>0</v>
      </c>
      <c r="BA266" s="33">
        <v>0</v>
      </c>
      <c r="BB266" s="34"/>
      <c r="BC266" s="34"/>
      <c r="BD266" s="34"/>
      <c r="BE266" s="33"/>
      <c r="BF266" s="34"/>
      <c r="BG266" s="33"/>
      <c r="BH266" s="34"/>
      <c r="BI266" s="34"/>
      <c r="BJ266" s="34"/>
      <c r="BK266" s="34"/>
      <c r="BL266" s="33"/>
      <c r="BM266" s="33"/>
      <c r="BN266" s="33"/>
      <c r="BO266" s="33"/>
      <c r="BP266" s="34"/>
      <c r="BQ266" s="34"/>
      <c r="BR266" s="33"/>
      <c r="BS266" s="34"/>
      <c r="BT266" s="34"/>
      <c r="BU266" s="34"/>
      <c r="BV266" s="33"/>
      <c r="BW266" s="34"/>
      <c r="BX266" s="34"/>
      <c r="BY266" s="34"/>
      <c r="BZ266" s="34"/>
      <c r="CA266" s="33"/>
      <c r="CB266" s="34"/>
      <c r="CC266" s="32"/>
    </row>
    <row r="267" spans="1:81" ht="25" x14ac:dyDescent="0.35">
      <c r="A267" s="37" t="s">
        <v>2823</v>
      </c>
      <c r="B267" s="34">
        <v>12101</v>
      </c>
      <c r="C267" s="37" t="s">
        <v>2822</v>
      </c>
      <c r="D267" s="32">
        <v>2.7</v>
      </c>
      <c r="E267" s="32">
        <v>0.5</v>
      </c>
      <c r="F267" s="32">
        <v>0.2</v>
      </c>
      <c r="G267" s="32">
        <v>22.3</v>
      </c>
      <c r="H267" s="35">
        <v>452</v>
      </c>
      <c r="I267" s="35">
        <v>444</v>
      </c>
      <c r="J267" s="35">
        <v>106.116</v>
      </c>
      <c r="K267" s="32">
        <v>1</v>
      </c>
      <c r="L267" s="32">
        <v>0</v>
      </c>
      <c r="M267" s="32">
        <v>0.1</v>
      </c>
      <c r="N267" s="32">
        <v>0.1</v>
      </c>
      <c r="O267" s="31"/>
      <c r="P267" s="32">
        <v>22.3</v>
      </c>
      <c r="Q267" s="31"/>
      <c r="R267" s="36">
        <v>8.0000000000000002E-3</v>
      </c>
      <c r="S267" s="33">
        <v>0</v>
      </c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3">
        <v>7.0000000000000007E-2</v>
      </c>
      <c r="AX267" s="33">
        <v>0.11</v>
      </c>
      <c r="AY267" s="33">
        <v>0.26</v>
      </c>
      <c r="AZ267" s="36">
        <v>0</v>
      </c>
      <c r="BA267" s="33">
        <v>0</v>
      </c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</row>
    <row r="268" spans="1:81" x14ac:dyDescent="0.35">
      <c r="A268" s="37" t="s">
        <v>2821</v>
      </c>
      <c r="B268" s="34">
        <v>12103</v>
      </c>
      <c r="C268" s="37" t="s">
        <v>2820</v>
      </c>
      <c r="D268" s="32">
        <v>13.8</v>
      </c>
      <c r="E268" s="32">
        <v>0.2</v>
      </c>
      <c r="F268" s="32">
        <v>3.4</v>
      </c>
      <c r="G268" s="32">
        <v>73.599999999999994</v>
      </c>
      <c r="H268" s="35">
        <v>1523</v>
      </c>
      <c r="I268" s="35">
        <v>1490</v>
      </c>
      <c r="J268" s="35">
        <v>356.11</v>
      </c>
      <c r="K268" s="32">
        <v>4.2</v>
      </c>
      <c r="L268" s="32">
        <v>0</v>
      </c>
      <c r="M268" s="32">
        <v>0</v>
      </c>
      <c r="N268" s="32">
        <v>0.5</v>
      </c>
      <c r="O268" s="31"/>
      <c r="P268" s="32">
        <v>73.599999999999994</v>
      </c>
      <c r="Q268" s="31"/>
      <c r="R268" s="36">
        <v>0</v>
      </c>
      <c r="S268" s="33">
        <v>0</v>
      </c>
      <c r="T268" s="33">
        <v>22.5</v>
      </c>
      <c r="U268" s="33">
        <v>25.2</v>
      </c>
      <c r="V268" s="34"/>
      <c r="W268" s="34"/>
      <c r="X268" s="34"/>
      <c r="Y268" s="32">
        <v>43.5</v>
      </c>
      <c r="Z268" s="32">
        <v>3.5</v>
      </c>
      <c r="AA268" s="34"/>
      <c r="AB268" s="32">
        <v>0</v>
      </c>
      <c r="AC268" s="34"/>
      <c r="AD268" s="34"/>
      <c r="AE268" s="34"/>
      <c r="AF268" s="32">
        <v>0</v>
      </c>
      <c r="AG268" s="34"/>
      <c r="AH268" s="34"/>
      <c r="AI268" s="32">
        <v>0</v>
      </c>
      <c r="AJ268" s="32">
        <v>0</v>
      </c>
      <c r="AK268" s="34"/>
      <c r="AL268" s="32">
        <v>0</v>
      </c>
      <c r="AM268" s="32">
        <v>0</v>
      </c>
      <c r="AN268" s="34"/>
      <c r="AO268" s="34"/>
      <c r="AP268" s="32">
        <v>0</v>
      </c>
      <c r="AQ268" s="32">
        <v>0</v>
      </c>
      <c r="AR268" s="32">
        <v>0</v>
      </c>
      <c r="AS268" s="34"/>
      <c r="AT268" s="32">
        <v>0</v>
      </c>
      <c r="AU268" s="33">
        <v>47</v>
      </c>
      <c r="AV268" s="36">
        <v>0</v>
      </c>
      <c r="AW268" s="33">
        <v>0.03</v>
      </c>
      <c r="AX268" s="33">
        <v>0.03</v>
      </c>
      <c r="AY268" s="33">
        <v>0.06</v>
      </c>
      <c r="AZ268" s="36">
        <v>0</v>
      </c>
      <c r="BA268" s="33">
        <v>7.1</v>
      </c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</row>
    <row r="269" spans="1:81" x14ac:dyDescent="0.35">
      <c r="A269" s="37" t="s">
        <v>2819</v>
      </c>
      <c r="B269" s="34">
        <v>12103</v>
      </c>
      <c r="C269" s="37" t="s">
        <v>2818</v>
      </c>
      <c r="D269" s="32">
        <v>6.1</v>
      </c>
      <c r="E269" s="32">
        <v>0.1</v>
      </c>
      <c r="F269" s="32">
        <v>1.5</v>
      </c>
      <c r="G269" s="32">
        <v>32.700000000000003</v>
      </c>
      <c r="H269" s="35">
        <v>677</v>
      </c>
      <c r="I269" s="35">
        <v>662</v>
      </c>
      <c r="J269" s="35">
        <v>158.21799999999999</v>
      </c>
      <c r="K269" s="32">
        <v>1.9</v>
      </c>
      <c r="L269" s="32">
        <v>0</v>
      </c>
      <c r="M269" s="32">
        <v>0</v>
      </c>
      <c r="N269" s="32">
        <v>0.2</v>
      </c>
      <c r="O269" s="31"/>
      <c r="P269" s="32">
        <v>32.700000000000003</v>
      </c>
      <c r="Q269" s="31"/>
      <c r="R269" s="36">
        <v>0</v>
      </c>
      <c r="S269" s="33">
        <v>0</v>
      </c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3">
        <v>0.01</v>
      </c>
      <c r="AX269" s="33">
        <v>0.02</v>
      </c>
      <c r="AY269" s="33">
        <v>0.03</v>
      </c>
      <c r="AZ269" s="36">
        <v>0</v>
      </c>
      <c r="BA269" s="33">
        <v>3.16</v>
      </c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</row>
    <row r="270" spans="1:81" x14ac:dyDescent="0.35">
      <c r="A270" s="37" t="s">
        <v>2817</v>
      </c>
      <c r="B270" s="34">
        <v>12101</v>
      </c>
      <c r="C270" s="37" t="s">
        <v>2816</v>
      </c>
      <c r="D270" s="32">
        <v>10.199999999999999</v>
      </c>
      <c r="E270" s="32">
        <v>3.5</v>
      </c>
      <c r="F270" s="32">
        <v>0.6</v>
      </c>
      <c r="G270" s="32">
        <v>67.400000000000006</v>
      </c>
      <c r="H270" s="35">
        <v>1483</v>
      </c>
      <c r="I270" s="35">
        <v>1448</v>
      </c>
      <c r="J270" s="35">
        <v>346.072</v>
      </c>
      <c r="K270" s="32">
        <v>3.7</v>
      </c>
      <c r="L270" s="34"/>
      <c r="M270" s="34"/>
      <c r="N270" s="34"/>
      <c r="O270" s="31"/>
      <c r="P270" s="32">
        <v>67.400000000000006</v>
      </c>
      <c r="Q270" s="31"/>
      <c r="R270" s="36">
        <v>0.03</v>
      </c>
      <c r="S270" s="33">
        <v>0</v>
      </c>
      <c r="T270" s="33">
        <v>11.4</v>
      </c>
      <c r="U270" s="33">
        <v>20</v>
      </c>
      <c r="V270" s="34"/>
      <c r="W270" s="34"/>
      <c r="X270" s="34"/>
      <c r="Y270" s="32">
        <v>64.8</v>
      </c>
      <c r="Z270" s="32">
        <v>3.8</v>
      </c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2">
        <v>0</v>
      </c>
      <c r="AN270" s="34"/>
      <c r="AO270" s="34"/>
      <c r="AP270" s="34"/>
      <c r="AQ270" s="34"/>
      <c r="AR270" s="32">
        <v>0</v>
      </c>
      <c r="AS270" s="34"/>
      <c r="AT270" s="32">
        <v>0</v>
      </c>
      <c r="AU270" s="33">
        <v>68.599999999999994</v>
      </c>
      <c r="AV270" s="36">
        <v>0</v>
      </c>
      <c r="AW270" s="33">
        <v>0.33</v>
      </c>
      <c r="AX270" s="33">
        <v>0.56999999999999995</v>
      </c>
      <c r="AY270" s="33">
        <v>1.97</v>
      </c>
      <c r="AZ270" s="36">
        <v>0</v>
      </c>
      <c r="BA270" s="33">
        <v>0</v>
      </c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</row>
    <row r="271" spans="1:81" x14ac:dyDescent="0.35">
      <c r="A271" s="37" t="s">
        <v>2815</v>
      </c>
      <c r="B271" s="34">
        <v>12101</v>
      </c>
      <c r="C271" s="37" t="s">
        <v>2814</v>
      </c>
      <c r="D271" s="32">
        <v>3.3</v>
      </c>
      <c r="E271" s="32">
        <v>1.1000000000000001</v>
      </c>
      <c r="F271" s="32">
        <v>0.2</v>
      </c>
      <c r="G271" s="32">
        <v>22.1</v>
      </c>
      <c r="H271" s="35">
        <v>487</v>
      </c>
      <c r="I271" s="35">
        <v>476</v>
      </c>
      <c r="J271" s="35">
        <v>113.764</v>
      </c>
      <c r="K271" s="32">
        <v>1.2</v>
      </c>
      <c r="L271" s="34"/>
      <c r="M271" s="34"/>
      <c r="N271" s="34"/>
      <c r="O271" s="31"/>
      <c r="P271" s="32">
        <v>22.1</v>
      </c>
      <c r="Q271" s="31"/>
      <c r="R271" s="36">
        <v>8.9999999999999993E-3</v>
      </c>
      <c r="S271" s="33">
        <v>0</v>
      </c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3">
        <v>0.11</v>
      </c>
      <c r="AX271" s="33">
        <v>0.19</v>
      </c>
      <c r="AY271" s="33">
        <v>0.65</v>
      </c>
      <c r="AZ271" s="36">
        <v>0</v>
      </c>
      <c r="BA271" s="33">
        <v>0</v>
      </c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</row>
    <row r="272" spans="1:81" x14ac:dyDescent="0.35">
      <c r="A272" s="37" t="s">
        <v>2813</v>
      </c>
      <c r="B272" s="34">
        <v>12101</v>
      </c>
      <c r="C272" s="37" t="s">
        <v>2812</v>
      </c>
      <c r="D272" s="32">
        <v>8.1</v>
      </c>
      <c r="E272" s="32">
        <v>1.3</v>
      </c>
      <c r="F272" s="32">
        <v>0</v>
      </c>
      <c r="G272" s="32">
        <v>73.3</v>
      </c>
      <c r="H272" s="35">
        <v>1461</v>
      </c>
      <c r="I272" s="35">
        <v>1432</v>
      </c>
      <c r="J272" s="35">
        <v>342.24799999999999</v>
      </c>
      <c r="K272" s="32">
        <v>2.7</v>
      </c>
      <c r="L272" s="34"/>
      <c r="M272" s="34"/>
      <c r="N272" s="34"/>
      <c r="O272" s="31"/>
      <c r="P272" s="32">
        <v>73.3</v>
      </c>
      <c r="Q272" s="31"/>
      <c r="R272" s="36">
        <v>0.01</v>
      </c>
      <c r="S272" s="33">
        <v>0</v>
      </c>
      <c r="T272" s="33">
        <v>15.4</v>
      </c>
      <c r="U272" s="33">
        <v>30.8</v>
      </c>
      <c r="V272" s="34"/>
      <c r="W272" s="34"/>
      <c r="X272" s="34"/>
      <c r="Y272" s="32">
        <v>52.1</v>
      </c>
      <c r="Z272" s="32">
        <v>1.7</v>
      </c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2">
        <v>0</v>
      </c>
      <c r="AN272" s="34"/>
      <c r="AO272" s="34"/>
      <c r="AP272" s="34"/>
      <c r="AQ272" s="34"/>
      <c r="AR272" s="32">
        <v>0</v>
      </c>
      <c r="AS272" s="34"/>
      <c r="AT272" s="32">
        <v>0</v>
      </c>
      <c r="AU272" s="33">
        <v>53.8</v>
      </c>
      <c r="AV272" s="36">
        <v>0</v>
      </c>
      <c r="AW272" s="33">
        <v>0.16</v>
      </c>
      <c r="AX272" s="33">
        <v>0.33</v>
      </c>
      <c r="AY272" s="33">
        <v>0.56999999999999995</v>
      </c>
      <c r="AZ272" s="36">
        <v>0</v>
      </c>
      <c r="BA272" s="33">
        <v>0</v>
      </c>
      <c r="BB272" s="34"/>
      <c r="BC272" s="34"/>
      <c r="BD272" s="34"/>
      <c r="BE272" s="33"/>
      <c r="BF272" s="34"/>
      <c r="BG272" s="33"/>
      <c r="BH272" s="34"/>
      <c r="BI272" s="34"/>
      <c r="BJ272" s="34"/>
      <c r="BK272" s="34"/>
      <c r="BL272" s="33"/>
      <c r="BM272" s="33"/>
      <c r="BN272" s="33"/>
      <c r="BO272" s="34"/>
      <c r="BP272" s="33"/>
      <c r="BQ272" s="33"/>
      <c r="BR272" s="33"/>
      <c r="BS272" s="34"/>
      <c r="BT272" s="34"/>
      <c r="BU272" s="34"/>
      <c r="BV272" s="33"/>
      <c r="BW272" s="34"/>
      <c r="BX272" s="34"/>
      <c r="BY272" s="34"/>
      <c r="BZ272" s="34"/>
      <c r="CA272" s="34"/>
      <c r="CB272" s="33"/>
      <c r="CC272" s="32"/>
    </row>
    <row r="273" spans="1:81" x14ac:dyDescent="0.35">
      <c r="A273" s="37" t="s">
        <v>2811</v>
      </c>
      <c r="B273" s="34">
        <v>12101</v>
      </c>
      <c r="C273" s="37" t="s">
        <v>2810</v>
      </c>
      <c r="D273" s="32">
        <v>12.5</v>
      </c>
      <c r="E273" s="32">
        <v>9.8000000000000007</v>
      </c>
      <c r="F273" s="32">
        <v>1.2</v>
      </c>
      <c r="G273" s="32">
        <v>55.5</v>
      </c>
      <c r="H273" s="35">
        <v>1589</v>
      </c>
      <c r="I273" s="35">
        <v>1517</v>
      </c>
      <c r="J273" s="35">
        <v>362.56299999999999</v>
      </c>
      <c r="K273" s="32">
        <v>8.6</v>
      </c>
      <c r="L273" s="32">
        <v>0</v>
      </c>
      <c r="M273" s="32">
        <v>0</v>
      </c>
      <c r="N273" s="32">
        <v>1.2</v>
      </c>
      <c r="O273" s="31"/>
      <c r="P273" s="32">
        <v>55.5</v>
      </c>
      <c r="Q273" s="31"/>
      <c r="R273" s="36">
        <v>0.01</v>
      </c>
      <c r="S273" s="33">
        <v>0</v>
      </c>
      <c r="T273" s="33">
        <v>19.399999999999999</v>
      </c>
      <c r="U273" s="33">
        <v>46.9</v>
      </c>
      <c r="V273" s="34"/>
      <c r="W273" s="34"/>
      <c r="X273" s="34"/>
      <c r="Y273" s="32">
        <v>33.6</v>
      </c>
      <c r="Z273" s="32">
        <v>1.1000000000000001</v>
      </c>
      <c r="AA273" s="34"/>
      <c r="AB273" s="34"/>
      <c r="AC273" s="34"/>
      <c r="AD273" s="34"/>
      <c r="AE273" s="34"/>
      <c r="AF273" s="32">
        <v>0</v>
      </c>
      <c r="AG273" s="34"/>
      <c r="AH273" s="34"/>
      <c r="AI273" s="32">
        <v>0</v>
      </c>
      <c r="AJ273" s="32">
        <v>0</v>
      </c>
      <c r="AK273" s="34"/>
      <c r="AL273" s="32">
        <v>0</v>
      </c>
      <c r="AM273" s="32">
        <v>0</v>
      </c>
      <c r="AN273" s="34"/>
      <c r="AO273" s="34"/>
      <c r="AP273" s="32">
        <v>0</v>
      </c>
      <c r="AQ273" s="32">
        <v>0</v>
      </c>
      <c r="AR273" s="32">
        <v>0</v>
      </c>
      <c r="AS273" s="34"/>
      <c r="AT273" s="32">
        <v>0</v>
      </c>
      <c r="AU273" s="33">
        <v>34.700000000000003</v>
      </c>
      <c r="AV273" s="36">
        <v>0</v>
      </c>
      <c r="AW273" s="33">
        <v>1.79</v>
      </c>
      <c r="AX273" s="33">
        <v>4.32</v>
      </c>
      <c r="AY273" s="33">
        <v>3.2</v>
      </c>
      <c r="AZ273" s="36">
        <v>0</v>
      </c>
      <c r="BA273" s="33">
        <v>9.2100000000000009</v>
      </c>
      <c r="BB273" s="34"/>
      <c r="BC273" s="34"/>
      <c r="BD273" s="34"/>
      <c r="BE273" s="33"/>
      <c r="BF273" s="34"/>
      <c r="BG273" s="33"/>
      <c r="BH273" s="34"/>
      <c r="BI273" s="34"/>
      <c r="BJ273" s="34"/>
      <c r="BK273" s="34"/>
      <c r="BL273" s="33"/>
      <c r="BM273" s="33"/>
      <c r="BN273" s="33"/>
      <c r="BO273" s="33"/>
      <c r="BP273" s="34"/>
      <c r="BQ273" s="34"/>
      <c r="BR273" s="34"/>
      <c r="BS273" s="34"/>
      <c r="BT273" s="34"/>
      <c r="BU273" s="34"/>
      <c r="BV273" s="33"/>
      <c r="BW273" s="34"/>
      <c r="BX273" s="34"/>
      <c r="BY273" s="34"/>
      <c r="BZ273" s="34"/>
      <c r="CA273" s="33"/>
      <c r="CB273" s="34"/>
      <c r="CC273" s="32"/>
    </row>
    <row r="274" spans="1:81" x14ac:dyDescent="0.35">
      <c r="A274" s="37" t="s">
        <v>2809</v>
      </c>
      <c r="B274" s="34">
        <v>12101</v>
      </c>
      <c r="C274" s="37" t="s">
        <v>2808</v>
      </c>
      <c r="D274" s="32">
        <v>12.2</v>
      </c>
      <c r="E274" s="32">
        <v>9.5</v>
      </c>
      <c r="F274" s="32">
        <v>1</v>
      </c>
      <c r="G274" s="32">
        <v>49.9</v>
      </c>
      <c r="H274" s="35">
        <v>1486</v>
      </c>
      <c r="I274" s="35">
        <v>1407</v>
      </c>
      <c r="J274" s="35">
        <v>336.27299999999997</v>
      </c>
      <c r="K274" s="32">
        <v>9.5</v>
      </c>
      <c r="L274" s="32">
        <v>0</v>
      </c>
      <c r="M274" s="32">
        <v>0</v>
      </c>
      <c r="N274" s="32">
        <v>1</v>
      </c>
      <c r="O274" s="31"/>
      <c r="P274" s="32">
        <v>49.9</v>
      </c>
      <c r="Q274" s="31"/>
      <c r="R274" s="36">
        <v>5.0000000000000001E-3</v>
      </c>
      <c r="S274" s="33">
        <v>0</v>
      </c>
      <c r="T274" s="33">
        <v>19.399999999999999</v>
      </c>
      <c r="U274" s="33">
        <v>46.9</v>
      </c>
      <c r="V274" s="34"/>
      <c r="W274" s="34"/>
      <c r="X274" s="34"/>
      <c r="Y274" s="32">
        <v>33.6</v>
      </c>
      <c r="Z274" s="32">
        <v>1.1000000000000001</v>
      </c>
      <c r="AA274" s="34"/>
      <c r="AB274" s="34"/>
      <c r="AC274" s="34"/>
      <c r="AD274" s="34"/>
      <c r="AE274" s="34"/>
      <c r="AF274" s="32">
        <v>0</v>
      </c>
      <c r="AG274" s="34"/>
      <c r="AH274" s="34"/>
      <c r="AI274" s="32">
        <v>0</v>
      </c>
      <c r="AJ274" s="32">
        <v>0</v>
      </c>
      <c r="AK274" s="34"/>
      <c r="AL274" s="32">
        <v>0</v>
      </c>
      <c r="AM274" s="32">
        <v>0</v>
      </c>
      <c r="AN274" s="34"/>
      <c r="AO274" s="34"/>
      <c r="AP274" s="32">
        <v>0</v>
      </c>
      <c r="AQ274" s="32">
        <v>0</v>
      </c>
      <c r="AR274" s="32">
        <v>0</v>
      </c>
      <c r="AS274" s="34"/>
      <c r="AT274" s="32">
        <v>0</v>
      </c>
      <c r="AU274" s="33">
        <v>34.700000000000003</v>
      </c>
      <c r="AV274" s="36">
        <v>0</v>
      </c>
      <c r="AW274" s="33">
        <v>1.73</v>
      </c>
      <c r="AX274" s="33">
        <v>4.1900000000000004</v>
      </c>
      <c r="AY274" s="33">
        <v>3.1</v>
      </c>
      <c r="AZ274" s="36">
        <v>0</v>
      </c>
      <c r="BA274" s="33">
        <v>8.93</v>
      </c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</row>
    <row r="275" spans="1:81" ht="25" x14ac:dyDescent="0.35">
      <c r="A275" s="37" t="s">
        <v>2807</v>
      </c>
      <c r="B275" s="34">
        <v>12601</v>
      </c>
      <c r="C275" s="37" t="s">
        <v>2806</v>
      </c>
      <c r="D275" s="32">
        <v>5.3</v>
      </c>
      <c r="E275" s="32">
        <v>4.9000000000000004</v>
      </c>
      <c r="F275" s="32">
        <v>5.3</v>
      </c>
      <c r="G275" s="32">
        <v>13.7</v>
      </c>
      <c r="H275" s="35">
        <v>515</v>
      </c>
      <c r="I275" s="35">
        <v>501</v>
      </c>
      <c r="J275" s="35">
        <v>119.73899999999999</v>
      </c>
      <c r="K275" s="32">
        <v>1.6</v>
      </c>
      <c r="L275" s="32">
        <v>0</v>
      </c>
      <c r="M275" s="32">
        <v>0</v>
      </c>
      <c r="N275" s="32">
        <v>0.2</v>
      </c>
      <c r="O275" s="31"/>
      <c r="P275" s="32">
        <v>13.7</v>
      </c>
      <c r="Q275" s="31"/>
      <c r="R275" s="36">
        <v>0.17399999999999999</v>
      </c>
      <c r="S275" s="33">
        <v>0.08</v>
      </c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3">
        <v>2.4900000000000002</v>
      </c>
      <c r="AX275" s="33">
        <v>1.46</v>
      </c>
      <c r="AY275" s="33">
        <v>0.61</v>
      </c>
      <c r="AZ275" s="36">
        <v>0.99</v>
      </c>
      <c r="BA275" s="33">
        <v>97.1</v>
      </c>
      <c r="BB275" s="34"/>
      <c r="BC275" s="34"/>
      <c r="BD275" s="34"/>
      <c r="BE275" s="33"/>
      <c r="BF275" s="34"/>
      <c r="BG275" s="33"/>
      <c r="BH275" s="34"/>
      <c r="BI275" s="34"/>
      <c r="BJ275" s="34"/>
      <c r="BK275" s="34"/>
      <c r="BL275" s="33"/>
      <c r="BM275" s="33"/>
      <c r="BN275" s="33"/>
      <c r="BO275" s="33"/>
      <c r="BP275" s="34"/>
      <c r="BQ275" s="34"/>
      <c r="BR275" s="34"/>
      <c r="BS275" s="34"/>
      <c r="BT275" s="34"/>
      <c r="BU275" s="34"/>
      <c r="BV275" s="33"/>
      <c r="BW275" s="34"/>
      <c r="BX275" s="34"/>
      <c r="BY275" s="34"/>
      <c r="BZ275" s="34"/>
      <c r="CA275" s="33"/>
      <c r="CB275" s="34"/>
      <c r="CC275" s="32"/>
    </row>
    <row r="276" spans="1:81" ht="25" x14ac:dyDescent="0.35">
      <c r="A276" s="37" t="s">
        <v>2805</v>
      </c>
      <c r="B276" s="34">
        <v>12601</v>
      </c>
      <c r="C276" s="37" t="s">
        <v>2804</v>
      </c>
      <c r="D276" s="32">
        <v>3</v>
      </c>
      <c r="E276" s="32">
        <v>2.9</v>
      </c>
      <c r="F276" s="32">
        <v>0.3</v>
      </c>
      <c r="G276" s="32">
        <v>11.4</v>
      </c>
      <c r="H276" s="35">
        <v>374</v>
      </c>
      <c r="I276" s="35">
        <v>351</v>
      </c>
      <c r="J276" s="35">
        <v>83.888999999999996</v>
      </c>
      <c r="K276" s="32">
        <v>2.9</v>
      </c>
      <c r="L276" s="32">
        <v>0</v>
      </c>
      <c r="M276" s="32">
        <v>0</v>
      </c>
      <c r="N276" s="32">
        <v>0.3</v>
      </c>
      <c r="O276" s="31"/>
      <c r="P276" s="32">
        <v>11.4</v>
      </c>
      <c r="Q276" s="31"/>
      <c r="R276" s="36">
        <v>0</v>
      </c>
      <c r="S276" s="33">
        <v>0</v>
      </c>
      <c r="T276" s="33">
        <v>18.7</v>
      </c>
      <c r="U276" s="33">
        <v>40.9</v>
      </c>
      <c r="V276" s="34"/>
      <c r="W276" s="34"/>
      <c r="X276" s="34"/>
      <c r="Y276" s="32">
        <v>38.1</v>
      </c>
      <c r="Z276" s="32">
        <v>1</v>
      </c>
      <c r="AA276" s="34"/>
      <c r="AB276" s="32">
        <v>0</v>
      </c>
      <c r="AC276" s="34"/>
      <c r="AD276" s="32">
        <v>0</v>
      </c>
      <c r="AE276" s="34"/>
      <c r="AF276" s="32">
        <v>0</v>
      </c>
      <c r="AG276" s="34"/>
      <c r="AH276" s="34"/>
      <c r="AI276" s="32">
        <v>0</v>
      </c>
      <c r="AJ276" s="32">
        <v>0</v>
      </c>
      <c r="AK276" s="34"/>
      <c r="AL276" s="32">
        <v>0</v>
      </c>
      <c r="AM276" s="32">
        <v>0</v>
      </c>
      <c r="AN276" s="34"/>
      <c r="AO276" s="34"/>
      <c r="AP276" s="32">
        <v>0</v>
      </c>
      <c r="AQ276" s="32">
        <v>0</v>
      </c>
      <c r="AR276" s="32">
        <v>0</v>
      </c>
      <c r="AS276" s="34"/>
      <c r="AT276" s="32">
        <v>0</v>
      </c>
      <c r="AU276" s="33">
        <v>39.1</v>
      </c>
      <c r="AV276" s="36">
        <v>0</v>
      </c>
      <c r="AW276" s="33">
        <v>0.51</v>
      </c>
      <c r="AX276" s="33">
        <v>1.1100000000000001</v>
      </c>
      <c r="AY276" s="33">
        <v>1.06</v>
      </c>
      <c r="AZ276" s="36">
        <v>0</v>
      </c>
      <c r="BA276" s="33">
        <v>0</v>
      </c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</row>
    <row r="277" spans="1:81" ht="25" x14ac:dyDescent="0.35">
      <c r="A277" s="37" t="s">
        <v>2803</v>
      </c>
      <c r="B277" s="34">
        <v>12601</v>
      </c>
      <c r="C277" s="37" t="s">
        <v>2802</v>
      </c>
      <c r="D277" s="32">
        <v>8.3000000000000007</v>
      </c>
      <c r="E277" s="32">
        <v>7.5</v>
      </c>
      <c r="F277" s="32">
        <v>24</v>
      </c>
      <c r="G277" s="32">
        <v>69.099999999999994</v>
      </c>
      <c r="H277" s="35">
        <v>1629</v>
      </c>
      <c r="I277" s="35">
        <v>1569</v>
      </c>
      <c r="J277" s="35">
        <v>374.99099999999999</v>
      </c>
      <c r="K277" s="32">
        <v>7.5</v>
      </c>
      <c r="L277" s="32">
        <v>0.3</v>
      </c>
      <c r="M277" s="32">
        <v>0.2</v>
      </c>
      <c r="N277" s="32">
        <v>23</v>
      </c>
      <c r="O277" s="31"/>
      <c r="P277" s="32">
        <v>69.099999999999994</v>
      </c>
      <c r="Q277" s="31"/>
      <c r="R277" s="36">
        <v>0.04</v>
      </c>
      <c r="S277" s="33">
        <v>0</v>
      </c>
      <c r="T277" s="33">
        <v>16.420000000000002</v>
      </c>
      <c r="U277" s="33">
        <v>53.9</v>
      </c>
      <c r="V277" s="34"/>
      <c r="W277" s="34"/>
      <c r="X277" s="34"/>
      <c r="Y277" s="32">
        <v>40.1</v>
      </c>
      <c r="Z277" s="32">
        <v>1.3</v>
      </c>
      <c r="AA277" s="34"/>
      <c r="AB277" s="34"/>
      <c r="AC277" s="34"/>
      <c r="AD277" s="34"/>
      <c r="AE277" s="34"/>
      <c r="AF277" s="32">
        <v>0</v>
      </c>
      <c r="AG277" s="34"/>
      <c r="AH277" s="34"/>
      <c r="AI277" s="32">
        <v>0</v>
      </c>
      <c r="AJ277" s="32">
        <v>0</v>
      </c>
      <c r="AK277" s="34"/>
      <c r="AL277" s="32">
        <v>0</v>
      </c>
      <c r="AM277" s="32">
        <v>0</v>
      </c>
      <c r="AN277" s="34"/>
      <c r="AO277" s="34"/>
      <c r="AP277" s="32">
        <v>0</v>
      </c>
      <c r="AQ277" s="32">
        <v>0</v>
      </c>
      <c r="AR277" s="32">
        <v>0</v>
      </c>
      <c r="AS277" s="34"/>
      <c r="AT277" s="32">
        <v>0</v>
      </c>
      <c r="AU277" s="33">
        <v>41.4</v>
      </c>
      <c r="AV277" s="36">
        <v>0</v>
      </c>
      <c r="AW277" s="33">
        <v>1.1599999999999999</v>
      </c>
      <c r="AX277" s="33">
        <v>3.8</v>
      </c>
      <c r="AY277" s="33">
        <v>2.92</v>
      </c>
      <c r="AZ277" s="36">
        <v>0</v>
      </c>
      <c r="BA277" s="33">
        <v>28.2</v>
      </c>
      <c r="BB277" s="34"/>
      <c r="BC277" s="34"/>
      <c r="BD277" s="34"/>
      <c r="BE277" s="33"/>
      <c r="BF277" s="34"/>
      <c r="BG277" s="33"/>
      <c r="BH277" s="34"/>
      <c r="BI277" s="34"/>
      <c r="BJ277" s="34"/>
      <c r="BK277" s="34"/>
      <c r="BL277" s="33"/>
      <c r="BM277" s="33"/>
      <c r="BN277" s="33"/>
      <c r="BO277" s="33"/>
      <c r="BP277" s="34"/>
      <c r="BQ277" s="34"/>
      <c r="BR277" s="34"/>
      <c r="BS277" s="34"/>
      <c r="BT277" s="34"/>
      <c r="BU277" s="34"/>
      <c r="BV277" s="33"/>
      <c r="BW277" s="34"/>
      <c r="BX277" s="34"/>
      <c r="BY277" s="34"/>
      <c r="BZ277" s="34"/>
      <c r="CA277" s="33"/>
      <c r="CB277" s="34"/>
      <c r="CC277" s="32"/>
    </row>
    <row r="278" spans="1:81" ht="37.5" x14ac:dyDescent="0.35">
      <c r="A278" s="37" t="s">
        <v>2801</v>
      </c>
      <c r="B278" s="34" t="s">
        <v>2800</v>
      </c>
      <c r="C278" s="37" t="s">
        <v>2799</v>
      </c>
      <c r="D278" s="32">
        <v>4.5999999999999996</v>
      </c>
      <c r="E278" s="32">
        <v>4.5</v>
      </c>
      <c r="F278" s="32">
        <v>9.8000000000000007</v>
      </c>
      <c r="G278" s="32">
        <v>19.8</v>
      </c>
      <c r="H278" s="35">
        <v>586</v>
      </c>
      <c r="I278" s="35">
        <v>573</v>
      </c>
      <c r="J278" s="35">
        <v>136.947</v>
      </c>
      <c r="K278" s="32">
        <v>1.7</v>
      </c>
      <c r="L278" s="32">
        <v>0.1</v>
      </c>
      <c r="M278" s="32">
        <v>0</v>
      </c>
      <c r="N278" s="32">
        <v>5.0999999999999996</v>
      </c>
      <c r="O278" s="31"/>
      <c r="P278" s="32">
        <v>19.8</v>
      </c>
      <c r="Q278" s="31"/>
      <c r="R278" s="36">
        <v>0.158</v>
      </c>
      <c r="S278" s="33">
        <v>7.0000000000000007E-2</v>
      </c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3">
        <v>2.15</v>
      </c>
      <c r="AX278" s="33">
        <v>1.48</v>
      </c>
      <c r="AY278" s="33">
        <v>0.72</v>
      </c>
      <c r="AZ278" s="36">
        <v>0.85199999999999998</v>
      </c>
      <c r="BA278" s="33">
        <v>88.55</v>
      </c>
      <c r="BB278" s="34"/>
      <c r="BC278" s="34"/>
      <c r="BD278" s="34"/>
      <c r="BE278" s="33"/>
      <c r="BF278" s="34"/>
      <c r="BG278" s="33"/>
      <c r="BH278" s="34"/>
      <c r="BI278" s="34"/>
      <c r="BJ278" s="34"/>
      <c r="BK278" s="34"/>
      <c r="BL278" s="33"/>
      <c r="BM278" s="33"/>
      <c r="BN278" s="33"/>
      <c r="BO278" s="34"/>
      <c r="BP278" s="33"/>
      <c r="BQ278" s="33"/>
      <c r="BR278" s="33"/>
      <c r="BS278" s="34"/>
      <c r="BT278" s="34"/>
      <c r="BU278" s="34"/>
      <c r="BV278" s="33"/>
      <c r="BW278" s="34"/>
      <c r="BX278" s="34"/>
      <c r="BY278" s="34"/>
      <c r="BZ278" s="34"/>
      <c r="CA278" s="34"/>
      <c r="CB278" s="33"/>
      <c r="CC278" s="32"/>
    </row>
    <row r="279" spans="1:81" x14ac:dyDescent="0.35">
      <c r="A279" s="37" t="s">
        <v>2798</v>
      </c>
      <c r="B279" s="34">
        <v>12101</v>
      </c>
      <c r="C279" s="37" t="s">
        <v>2797</v>
      </c>
      <c r="D279" s="32">
        <v>13.1</v>
      </c>
      <c r="E279" s="32">
        <v>6.6</v>
      </c>
      <c r="F279" s="32">
        <v>4.3</v>
      </c>
      <c r="G279" s="32">
        <v>50.6</v>
      </c>
      <c r="H279" s="35">
        <v>1455</v>
      </c>
      <c r="I279" s="35">
        <v>1323</v>
      </c>
      <c r="J279" s="35">
        <v>316.197</v>
      </c>
      <c r="K279" s="32">
        <v>16.100000000000001</v>
      </c>
      <c r="L279" s="34"/>
      <c r="M279" s="34"/>
      <c r="N279" s="34"/>
      <c r="O279" s="31"/>
      <c r="P279" s="32">
        <v>50.6</v>
      </c>
      <c r="Q279" s="31"/>
      <c r="R279" s="36">
        <v>0.02</v>
      </c>
      <c r="S279" s="33">
        <v>0</v>
      </c>
      <c r="T279" s="33">
        <v>13.6</v>
      </c>
      <c r="U279" s="33">
        <v>31.8</v>
      </c>
      <c r="V279" s="34"/>
      <c r="W279" s="34"/>
      <c r="X279" s="34"/>
      <c r="Y279" s="32">
        <v>49.4</v>
      </c>
      <c r="Z279" s="32">
        <v>4.3</v>
      </c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2">
        <v>0</v>
      </c>
      <c r="AN279" s="34"/>
      <c r="AO279" s="34"/>
      <c r="AP279" s="34"/>
      <c r="AQ279" s="34"/>
      <c r="AR279" s="32">
        <v>0</v>
      </c>
      <c r="AS279" s="34"/>
      <c r="AT279" s="32">
        <v>0.8</v>
      </c>
      <c r="AU279" s="33">
        <v>54.5</v>
      </c>
      <c r="AV279" s="36">
        <v>0.77900000000000003</v>
      </c>
      <c r="AW279" s="33">
        <v>0.81</v>
      </c>
      <c r="AX279" s="33">
        <v>1.89</v>
      </c>
      <c r="AY279" s="33">
        <v>3.24</v>
      </c>
      <c r="AZ279" s="36">
        <v>46.273000000000003</v>
      </c>
      <c r="BA279" s="33">
        <v>0</v>
      </c>
      <c r="BB279" s="34"/>
      <c r="BC279" s="34"/>
      <c r="BD279" s="34"/>
      <c r="BE279" s="33"/>
      <c r="BF279" s="34"/>
      <c r="BG279" s="33"/>
      <c r="BH279" s="34"/>
      <c r="BI279" s="34"/>
      <c r="BJ279" s="34"/>
      <c r="BK279" s="34"/>
      <c r="BL279" s="33"/>
      <c r="BM279" s="34"/>
      <c r="BN279" s="33"/>
      <c r="BO279" s="33"/>
      <c r="BP279" s="34"/>
      <c r="BQ279" s="34"/>
      <c r="BR279" s="33"/>
      <c r="BS279" s="34"/>
      <c r="BT279" s="34"/>
      <c r="BU279" s="34"/>
      <c r="BV279" s="33"/>
      <c r="BW279" s="34"/>
      <c r="BX279" s="34"/>
      <c r="BY279" s="34"/>
      <c r="BZ279" s="34"/>
      <c r="CA279" s="33"/>
      <c r="CB279" s="34"/>
      <c r="CC279" s="32"/>
    </row>
    <row r="280" spans="1:81" x14ac:dyDescent="0.35">
      <c r="A280" s="37" t="s">
        <v>2796</v>
      </c>
      <c r="B280" s="34">
        <v>12101</v>
      </c>
      <c r="C280" s="37" t="s">
        <v>2795</v>
      </c>
      <c r="D280" s="32">
        <v>14.1</v>
      </c>
      <c r="E280" s="32">
        <v>6.9</v>
      </c>
      <c r="F280" s="32">
        <v>5.8</v>
      </c>
      <c r="G280" s="32">
        <v>55</v>
      </c>
      <c r="H280" s="35">
        <v>1538</v>
      </c>
      <c r="I280" s="35">
        <v>1424</v>
      </c>
      <c r="J280" s="35">
        <v>340.33600000000001</v>
      </c>
      <c r="K280" s="32">
        <v>13.8</v>
      </c>
      <c r="L280" s="34"/>
      <c r="M280" s="34"/>
      <c r="N280" s="34"/>
      <c r="O280" s="31"/>
      <c r="P280" s="32">
        <v>55</v>
      </c>
      <c r="Q280" s="31"/>
      <c r="R280" s="36">
        <v>0.03</v>
      </c>
      <c r="S280" s="33">
        <v>0</v>
      </c>
      <c r="T280" s="33">
        <v>13</v>
      </c>
      <c r="U280" s="33">
        <v>31.9</v>
      </c>
      <c r="V280" s="34"/>
      <c r="W280" s="34"/>
      <c r="X280" s="34"/>
      <c r="Y280" s="32">
        <v>50</v>
      </c>
      <c r="Z280" s="32">
        <v>4.4000000000000004</v>
      </c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2">
        <v>0</v>
      </c>
      <c r="AN280" s="34"/>
      <c r="AO280" s="34"/>
      <c r="AP280" s="34"/>
      <c r="AQ280" s="34"/>
      <c r="AR280" s="32">
        <v>0</v>
      </c>
      <c r="AS280" s="34"/>
      <c r="AT280" s="32">
        <v>0.8</v>
      </c>
      <c r="AU280" s="33">
        <v>55.1</v>
      </c>
      <c r="AV280" s="36">
        <v>0.78800000000000003</v>
      </c>
      <c r="AW280" s="33">
        <v>0.81</v>
      </c>
      <c r="AX280" s="33">
        <v>1.98</v>
      </c>
      <c r="AY280" s="33">
        <v>3.42</v>
      </c>
      <c r="AZ280" s="36">
        <v>48.935000000000002</v>
      </c>
      <c r="BA280" s="33">
        <v>0</v>
      </c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</row>
    <row r="281" spans="1:81" x14ac:dyDescent="0.35">
      <c r="A281" s="37" t="s">
        <v>2794</v>
      </c>
      <c r="B281" s="34">
        <v>12101</v>
      </c>
      <c r="C281" s="37" t="s">
        <v>2793</v>
      </c>
      <c r="D281" s="32">
        <v>12.2</v>
      </c>
      <c r="E281" s="32">
        <v>6.3</v>
      </c>
      <c r="F281" s="32">
        <v>4.2</v>
      </c>
      <c r="G281" s="32">
        <v>61.8</v>
      </c>
      <c r="H281" s="35">
        <v>1572</v>
      </c>
      <c r="I281" s="35">
        <v>1487</v>
      </c>
      <c r="J281" s="35">
        <v>355.39299999999997</v>
      </c>
      <c r="K281" s="32">
        <v>10.5</v>
      </c>
      <c r="L281" s="34"/>
      <c r="M281" s="34"/>
      <c r="N281" s="34"/>
      <c r="O281" s="31"/>
      <c r="P281" s="32">
        <v>61.8</v>
      </c>
      <c r="Q281" s="31"/>
      <c r="R281" s="36">
        <v>0.02</v>
      </c>
      <c r="S281" s="33">
        <v>0</v>
      </c>
      <c r="T281" s="33">
        <v>12.7</v>
      </c>
      <c r="U281" s="33">
        <v>33.299999999999997</v>
      </c>
      <c r="V281" s="34"/>
      <c r="W281" s="34"/>
      <c r="X281" s="34"/>
      <c r="Y281" s="32">
        <v>47.5</v>
      </c>
      <c r="Z281" s="32">
        <v>4.0999999999999996</v>
      </c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2">
        <v>0</v>
      </c>
      <c r="AN281" s="34"/>
      <c r="AO281" s="34"/>
      <c r="AP281" s="34"/>
      <c r="AQ281" s="34"/>
      <c r="AR281" s="32">
        <v>0</v>
      </c>
      <c r="AS281" s="34"/>
      <c r="AT281" s="32">
        <v>0.7</v>
      </c>
      <c r="AU281" s="33">
        <v>52.4</v>
      </c>
      <c r="AV281" s="36">
        <v>0.749</v>
      </c>
      <c r="AW281" s="33">
        <v>0.72</v>
      </c>
      <c r="AX281" s="33">
        <v>1.89</v>
      </c>
      <c r="AY281" s="33">
        <v>2.97</v>
      </c>
      <c r="AZ281" s="36">
        <v>42.468000000000004</v>
      </c>
      <c r="BA281" s="33">
        <v>0</v>
      </c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</row>
    <row r="282" spans="1:81" x14ac:dyDescent="0.35">
      <c r="A282" s="37" t="s">
        <v>2792</v>
      </c>
      <c r="B282" s="34">
        <v>12101</v>
      </c>
      <c r="C282" s="37" t="s">
        <v>2791</v>
      </c>
      <c r="D282" s="32">
        <v>12.9</v>
      </c>
      <c r="E282" s="32">
        <v>6.5</v>
      </c>
      <c r="F282" s="32">
        <v>4.7</v>
      </c>
      <c r="G282" s="32">
        <v>58.6</v>
      </c>
      <c r="H282" s="35">
        <v>1550</v>
      </c>
      <c r="I282" s="35">
        <v>1452</v>
      </c>
      <c r="J282" s="35">
        <v>347.02799999999996</v>
      </c>
      <c r="K282" s="32">
        <v>12</v>
      </c>
      <c r="L282" s="34"/>
      <c r="M282" s="34"/>
      <c r="N282" s="34"/>
      <c r="O282" s="31"/>
      <c r="P282" s="32">
        <v>58.6</v>
      </c>
      <c r="Q282" s="31"/>
      <c r="R282" s="36">
        <v>2.3E-2</v>
      </c>
      <c r="S282" s="33">
        <v>0</v>
      </c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3">
        <v>0.76</v>
      </c>
      <c r="AX282" s="33">
        <v>1.92</v>
      </c>
      <c r="AY282" s="33">
        <v>3.13</v>
      </c>
      <c r="AZ282" s="36">
        <v>44.789000000000001</v>
      </c>
      <c r="BA282" s="33">
        <v>0</v>
      </c>
      <c r="BB282" s="34"/>
      <c r="BC282" s="34"/>
      <c r="BD282" s="34"/>
      <c r="BE282" s="33"/>
      <c r="BF282" s="34"/>
      <c r="BG282" s="34"/>
      <c r="BH282" s="34"/>
      <c r="BI282" s="34"/>
      <c r="BJ282" s="34"/>
      <c r="BK282" s="36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3"/>
      <c r="BW282" s="34"/>
      <c r="BX282" s="34"/>
      <c r="BY282" s="34"/>
      <c r="BZ282" s="36"/>
      <c r="CA282" s="34"/>
      <c r="CB282" s="34"/>
      <c r="CC282" s="32"/>
    </row>
    <row r="283" spans="1:81" x14ac:dyDescent="0.35">
      <c r="A283" s="37" t="s">
        <v>2790</v>
      </c>
      <c r="B283" s="34">
        <v>12101</v>
      </c>
      <c r="C283" s="37" t="s">
        <v>2789</v>
      </c>
      <c r="D283" s="32">
        <v>3.6</v>
      </c>
      <c r="E283" s="32">
        <v>1.8</v>
      </c>
      <c r="F283" s="32">
        <v>1.3</v>
      </c>
      <c r="G283" s="32">
        <v>16.3</v>
      </c>
      <c r="H283" s="35">
        <v>432</v>
      </c>
      <c r="I283" s="35">
        <v>404</v>
      </c>
      <c r="J283" s="35">
        <v>96.555999999999997</v>
      </c>
      <c r="K283" s="32">
        <v>3.4</v>
      </c>
      <c r="L283" s="34"/>
      <c r="M283" s="34"/>
      <c r="N283" s="34"/>
      <c r="O283" s="31"/>
      <c r="P283" s="32">
        <v>16.3</v>
      </c>
      <c r="Q283" s="31"/>
      <c r="R283" s="36">
        <v>6.0000000000000001E-3</v>
      </c>
      <c r="S283" s="33">
        <v>0</v>
      </c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3">
        <v>0.21</v>
      </c>
      <c r="AX283" s="33">
        <v>0.53</v>
      </c>
      <c r="AY283" s="33">
        <v>0.87</v>
      </c>
      <c r="AZ283" s="36">
        <v>12.48</v>
      </c>
      <c r="BA283" s="33">
        <v>0</v>
      </c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</row>
    <row r="284" spans="1:81" x14ac:dyDescent="0.35">
      <c r="A284" s="37" t="s">
        <v>2788</v>
      </c>
      <c r="B284" s="34">
        <v>12101</v>
      </c>
      <c r="C284" s="37" t="s">
        <v>2787</v>
      </c>
      <c r="D284" s="32">
        <v>11.1</v>
      </c>
      <c r="E284" s="32">
        <v>2.6</v>
      </c>
      <c r="F284" s="32">
        <v>1.7</v>
      </c>
      <c r="G284" s="32">
        <v>51.3</v>
      </c>
      <c r="H284" s="35">
        <v>1296</v>
      </c>
      <c r="I284" s="35">
        <v>1155</v>
      </c>
      <c r="J284" s="35">
        <v>276.04500000000002</v>
      </c>
      <c r="K284" s="32">
        <v>17.3</v>
      </c>
      <c r="L284" s="34"/>
      <c r="M284" s="34"/>
      <c r="N284" s="34"/>
      <c r="O284" s="31"/>
      <c r="P284" s="32">
        <v>51.3</v>
      </c>
      <c r="Q284" s="31"/>
      <c r="R284" s="36">
        <v>0.03</v>
      </c>
      <c r="S284" s="33">
        <v>0</v>
      </c>
      <c r="T284" s="33">
        <v>19.2</v>
      </c>
      <c r="U284" s="33">
        <v>19.2</v>
      </c>
      <c r="V284" s="34"/>
      <c r="W284" s="34"/>
      <c r="X284" s="34"/>
      <c r="Y284" s="32">
        <v>52.8</v>
      </c>
      <c r="Z284" s="32">
        <v>8.6</v>
      </c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2">
        <v>0</v>
      </c>
      <c r="AN284" s="34"/>
      <c r="AO284" s="34"/>
      <c r="AP284" s="34"/>
      <c r="AQ284" s="34"/>
      <c r="AR284" s="32">
        <v>0</v>
      </c>
      <c r="AS284" s="34"/>
      <c r="AT284" s="32">
        <v>0</v>
      </c>
      <c r="AU284" s="33">
        <v>61.5</v>
      </c>
      <c r="AV284" s="36">
        <v>0</v>
      </c>
      <c r="AW284" s="33">
        <v>0.36</v>
      </c>
      <c r="AX284" s="33">
        <v>0.36</v>
      </c>
      <c r="AY284" s="33">
        <v>1.1499999999999999</v>
      </c>
      <c r="AZ284" s="36">
        <v>0</v>
      </c>
      <c r="BA284" s="33">
        <v>0</v>
      </c>
      <c r="BB284" s="34"/>
      <c r="BC284" s="33"/>
      <c r="BD284" s="34"/>
      <c r="BE284" s="33"/>
      <c r="BF284" s="34"/>
      <c r="BG284" s="34"/>
      <c r="BH284" s="34"/>
      <c r="BI284" s="34"/>
      <c r="BJ284" s="33"/>
      <c r="BK284" s="34"/>
      <c r="BL284" s="34"/>
      <c r="BM284" s="34"/>
      <c r="BN284" s="34"/>
      <c r="BO284" s="34"/>
      <c r="BP284" s="33"/>
      <c r="BQ284" s="34"/>
      <c r="BR284" s="34"/>
      <c r="BS284" s="33"/>
      <c r="BT284" s="34"/>
      <c r="BU284" s="34"/>
      <c r="BV284" s="33"/>
      <c r="BW284" s="34"/>
      <c r="BX284" s="34"/>
      <c r="BY284" s="38"/>
      <c r="BZ284" s="34"/>
      <c r="CA284" s="34"/>
      <c r="CB284" s="33"/>
      <c r="CC284" s="32"/>
    </row>
    <row r="285" spans="1:81" x14ac:dyDescent="0.35">
      <c r="A285" s="37" t="s">
        <v>2786</v>
      </c>
      <c r="B285" s="34">
        <v>12101</v>
      </c>
      <c r="C285" s="37" t="s">
        <v>2785</v>
      </c>
      <c r="D285" s="32">
        <v>10.4</v>
      </c>
      <c r="E285" s="32">
        <v>2.6</v>
      </c>
      <c r="F285" s="32">
        <v>1.4</v>
      </c>
      <c r="G285" s="32">
        <v>50.8</v>
      </c>
      <c r="H285" s="35">
        <v>1278</v>
      </c>
      <c r="I285" s="35">
        <v>1135</v>
      </c>
      <c r="J285" s="35">
        <v>271.26499999999999</v>
      </c>
      <c r="K285" s="32">
        <v>17.3</v>
      </c>
      <c r="L285" s="34"/>
      <c r="M285" s="34"/>
      <c r="N285" s="34"/>
      <c r="O285" s="31"/>
      <c r="P285" s="32">
        <v>50.8</v>
      </c>
      <c r="Q285" s="31"/>
      <c r="R285" s="36">
        <v>0.02</v>
      </c>
      <c r="S285" s="33">
        <v>0</v>
      </c>
      <c r="T285" s="33">
        <v>15.4</v>
      </c>
      <c r="U285" s="33">
        <v>19.2</v>
      </c>
      <c r="V285" s="34"/>
      <c r="W285" s="34"/>
      <c r="X285" s="34"/>
      <c r="Y285" s="32">
        <v>52.8</v>
      </c>
      <c r="Z285" s="32">
        <v>8.6</v>
      </c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2">
        <v>0</v>
      </c>
      <c r="AN285" s="34"/>
      <c r="AO285" s="34"/>
      <c r="AP285" s="34"/>
      <c r="AQ285" s="34"/>
      <c r="AR285" s="32">
        <v>0</v>
      </c>
      <c r="AS285" s="34"/>
      <c r="AT285" s="32">
        <v>0</v>
      </c>
      <c r="AU285" s="33">
        <v>61.5</v>
      </c>
      <c r="AV285" s="36">
        <v>0</v>
      </c>
      <c r="AW285" s="33">
        <v>0.28999999999999998</v>
      </c>
      <c r="AX285" s="33">
        <v>0.36</v>
      </c>
      <c r="AY285" s="33">
        <v>1.1499999999999999</v>
      </c>
      <c r="AZ285" s="36">
        <v>0</v>
      </c>
      <c r="BA285" s="33">
        <v>0</v>
      </c>
      <c r="BB285" s="34"/>
      <c r="BC285" s="34"/>
      <c r="BD285" s="34"/>
      <c r="BE285" s="33"/>
      <c r="BF285" s="34"/>
      <c r="BG285" s="34"/>
      <c r="BH285" s="34"/>
      <c r="BI285" s="34"/>
      <c r="BJ285" s="34"/>
      <c r="BK285" s="36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3"/>
      <c r="BW285" s="34"/>
      <c r="BX285" s="34"/>
      <c r="BY285" s="34"/>
      <c r="BZ285" s="36"/>
      <c r="CA285" s="34"/>
      <c r="CB285" s="34"/>
      <c r="CC285" s="32"/>
    </row>
    <row r="286" spans="1:81" x14ac:dyDescent="0.35">
      <c r="A286" s="37" t="s">
        <v>2784</v>
      </c>
      <c r="B286" s="34">
        <v>12101</v>
      </c>
      <c r="C286" s="37" t="s">
        <v>2783</v>
      </c>
      <c r="D286" s="32">
        <v>8.1999999999999993</v>
      </c>
      <c r="E286" s="32">
        <v>3.6</v>
      </c>
      <c r="F286" s="32">
        <v>1.2</v>
      </c>
      <c r="G286" s="32">
        <v>65.8</v>
      </c>
      <c r="H286" s="35">
        <v>1465</v>
      </c>
      <c r="I286" s="35">
        <v>1389</v>
      </c>
      <c r="J286" s="35">
        <v>331.971</v>
      </c>
      <c r="K286" s="32">
        <v>8.6</v>
      </c>
      <c r="L286" s="34"/>
      <c r="M286" s="34"/>
      <c r="N286" s="34"/>
      <c r="O286" s="31"/>
      <c r="P286" s="32">
        <v>65.8</v>
      </c>
      <c r="Q286" s="31"/>
      <c r="R286" s="36">
        <v>2.5000000000000001E-2</v>
      </c>
      <c r="S286" s="33">
        <v>0</v>
      </c>
      <c r="T286" s="33">
        <v>14.1</v>
      </c>
      <c r="U286" s="33">
        <v>33.75</v>
      </c>
      <c r="V286" s="34"/>
      <c r="W286" s="34"/>
      <c r="X286" s="34"/>
      <c r="Y286" s="32">
        <v>48.6</v>
      </c>
      <c r="Z286" s="32">
        <v>2.1</v>
      </c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2">
        <v>0</v>
      </c>
      <c r="AN286" s="34"/>
      <c r="AO286" s="34"/>
      <c r="AP286" s="34"/>
      <c r="AQ286" s="34"/>
      <c r="AR286" s="32">
        <v>0</v>
      </c>
      <c r="AS286" s="34"/>
      <c r="AT286" s="32">
        <v>0</v>
      </c>
      <c r="AU286" s="33">
        <v>50.75</v>
      </c>
      <c r="AV286" s="36">
        <v>0</v>
      </c>
      <c r="AW286" s="33">
        <v>0.36</v>
      </c>
      <c r="AX286" s="33">
        <v>0.86</v>
      </c>
      <c r="AY286" s="33">
        <v>1.3</v>
      </c>
      <c r="AZ286" s="36">
        <v>0</v>
      </c>
      <c r="BA286" s="33">
        <v>0</v>
      </c>
      <c r="BB286" s="34"/>
      <c r="BC286" s="33"/>
      <c r="BD286" s="33"/>
      <c r="BE286" s="34"/>
      <c r="BF286" s="34"/>
      <c r="BG286" s="34"/>
      <c r="BH286" s="33"/>
      <c r="BI286" s="33"/>
      <c r="BJ286" s="34"/>
      <c r="BK286" s="34"/>
      <c r="BL286" s="34"/>
      <c r="BM286" s="34"/>
      <c r="BN286" s="34"/>
      <c r="BO286" s="33"/>
      <c r="BP286" s="34"/>
      <c r="BQ286" s="34"/>
      <c r="BR286" s="34"/>
      <c r="BS286" s="33"/>
      <c r="BT286" s="34"/>
      <c r="BU286" s="33"/>
      <c r="BV286" s="34"/>
      <c r="BW286" s="33"/>
      <c r="BX286" s="33"/>
      <c r="BY286" s="34"/>
      <c r="BZ286" s="34"/>
      <c r="CA286" s="33"/>
      <c r="CB286" s="34"/>
      <c r="CC286" s="32"/>
    </row>
    <row r="287" spans="1:81" x14ac:dyDescent="0.35">
      <c r="A287" s="37" t="s">
        <v>2782</v>
      </c>
      <c r="B287" s="34">
        <v>12101</v>
      </c>
      <c r="C287" s="37" t="s">
        <v>2781</v>
      </c>
      <c r="D287" s="32">
        <v>9.6</v>
      </c>
      <c r="E287" s="32">
        <v>2.4</v>
      </c>
      <c r="F287" s="32">
        <v>1.8</v>
      </c>
      <c r="G287" s="32">
        <v>58.3</v>
      </c>
      <c r="H287" s="35">
        <v>1361</v>
      </c>
      <c r="I287" s="35">
        <v>1243</v>
      </c>
      <c r="J287" s="35">
        <v>297.077</v>
      </c>
      <c r="K287" s="32">
        <v>14.4</v>
      </c>
      <c r="L287" s="34"/>
      <c r="M287" s="34"/>
      <c r="N287" s="34"/>
      <c r="O287" s="31"/>
      <c r="P287" s="32">
        <v>58.3</v>
      </c>
      <c r="Q287" s="31"/>
      <c r="R287" s="36">
        <v>0.03</v>
      </c>
      <c r="S287" s="33">
        <v>0</v>
      </c>
      <c r="T287" s="33">
        <v>16.350000000000001</v>
      </c>
      <c r="U287" s="33">
        <v>18.350000000000001</v>
      </c>
      <c r="V287" s="34"/>
      <c r="W287" s="34"/>
      <c r="X287" s="34"/>
      <c r="Y287" s="32">
        <v>59</v>
      </c>
      <c r="Z287" s="32">
        <v>4.2</v>
      </c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2">
        <v>0</v>
      </c>
      <c r="AN287" s="34"/>
      <c r="AO287" s="34"/>
      <c r="AP287" s="34"/>
      <c r="AQ287" s="34"/>
      <c r="AR287" s="32">
        <v>0</v>
      </c>
      <c r="AS287" s="34"/>
      <c r="AT287" s="32">
        <v>0</v>
      </c>
      <c r="AU287" s="33">
        <v>63.25</v>
      </c>
      <c r="AV287" s="36">
        <v>0</v>
      </c>
      <c r="AW287" s="33">
        <v>0.28999999999999998</v>
      </c>
      <c r="AX287" s="33">
        <v>0.32</v>
      </c>
      <c r="AY287" s="33">
        <v>1.1200000000000001</v>
      </c>
      <c r="AZ287" s="36">
        <v>0</v>
      </c>
      <c r="BA287" s="33">
        <v>0</v>
      </c>
      <c r="BB287" s="34"/>
      <c r="BC287" s="34"/>
      <c r="BD287" s="33"/>
      <c r="BE287" s="33"/>
      <c r="BF287" s="34"/>
      <c r="BG287" s="33"/>
      <c r="BH287" s="33"/>
      <c r="BI287" s="33"/>
      <c r="BJ287" s="34"/>
      <c r="BK287" s="34"/>
      <c r="BL287" s="33"/>
      <c r="BM287" s="33"/>
      <c r="BN287" s="33"/>
      <c r="BO287" s="33"/>
      <c r="BP287" s="33"/>
      <c r="BQ287" s="33"/>
      <c r="BR287" s="33"/>
      <c r="BS287" s="34"/>
      <c r="BT287" s="34"/>
      <c r="BU287" s="33"/>
      <c r="BV287" s="33"/>
      <c r="BW287" s="33"/>
      <c r="BX287" s="33"/>
      <c r="BY287" s="34"/>
      <c r="BZ287" s="34"/>
      <c r="CA287" s="33"/>
      <c r="CB287" s="33"/>
      <c r="CC287" s="32"/>
    </row>
    <row r="288" spans="1:81" x14ac:dyDescent="0.35">
      <c r="A288" s="37" t="s">
        <v>2780</v>
      </c>
      <c r="B288" s="34">
        <v>12103</v>
      </c>
      <c r="C288" s="37" t="s">
        <v>2779</v>
      </c>
      <c r="D288" s="32">
        <v>10.7</v>
      </c>
      <c r="E288" s="32">
        <v>1.2</v>
      </c>
      <c r="F288" s="32">
        <v>0</v>
      </c>
      <c r="G288" s="32">
        <v>61.6</v>
      </c>
      <c r="H288" s="35">
        <v>1298</v>
      </c>
      <c r="I288" s="35">
        <v>1273</v>
      </c>
      <c r="J288" s="35">
        <v>304.24700000000001</v>
      </c>
      <c r="K288" s="32">
        <v>3.2</v>
      </c>
      <c r="L288" s="32">
        <v>0</v>
      </c>
      <c r="M288" s="32">
        <v>0</v>
      </c>
      <c r="N288" s="32">
        <v>0</v>
      </c>
      <c r="O288" s="31"/>
      <c r="P288" s="32">
        <v>61.6</v>
      </c>
      <c r="Q288" s="31"/>
      <c r="R288" s="36">
        <v>0.02</v>
      </c>
      <c r="S288" s="33">
        <v>0</v>
      </c>
      <c r="T288" s="33">
        <v>21.5</v>
      </c>
      <c r="U288" s="33">
        <v>9.6999999999999993</v>
      </c>
      <c r="V288" s="34"/>
      <c r="W288" s="34"/>
      <c r="X288" s="34"/>
      <c r="Y288" s="32">
        <v>65.400000000000006</v>
      </c>
      <c r="Z288" s="32">
        <v>3.4</v>
      </c>
      <c r="AA288" s="34"/>
      <c r="AB288" s="34"/>
      <c r="AC288" s="34"/>
      <c r="AD288" s="34"/>
      <c r="AE288" s="34"/>
      <c r="AF288" s="34"/>
      <c r="AG288" s="34"/>
      <c r="AH288" s="34"/>
      <c r="AI288" s="32">
        <v>0</v>
      </c>
      <c r="AJ288" s="34"/>
      <c r="AK288" s="34"/>
      <c r="AL288" s="32">
        <v>0</v>
      </c>
      <c r="AM288" s="32">
        <v>0</v>
      </c>
      <c r="AN288" s="34"/>
      <c r="AO288" s="34"/>
      <c r="AP288" s="34"/>
      <c r="AQ288" s="34"/>
      <c r="AR288" s="32">
        <v>0</v>
      </c>
      <c r="AS288" s="34"/>
      <c r="AT288" s="32">
        <v>0</v>
      </c>
      <c r="AU288" s="33">
        <v>68.8</v>
      </c>
      <c r="AV288" s="36">
        <v>0</v>
      </c>
      <c r="AW288" s="33">
        <v>0.17</v>
      </c>
      <c r="AX288" s="33">
        <v>0.08</v>
      </c>
      <c r="AY288" s="33">
        <v>0.55000000000000004</v>
      </c>
      <c r="AZ288" s="36">
        <v>0</v>
      </c>
      <c r="BA288" s="33">
        <v>0</v>
      </c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</row>
    <row r="289" spans="1:81" x14ac:dyDescent="0.35">
      <c r="A289" s="37" t="s">
        <v>2778</v>
      </c>
      <c r="B289" s="34">
        <v>12103</v>
      </c>
      <c r="C289" s="37" t="s">
        <v>2777</v>
      </c>
      <c r="D289" s="32">
        <v>3.4</v>
      </c>
      <c r="E289" s="32">
        <v>0.4</v>
      </c>
      <c r="F289" s="32">
        <v>0</v>
      </c>
      <c r="G289" s="32">
        <v>19.600000000000001</v>
      </c>
      <c r="H289" s="35">
        <v>413</v>
      </c>
      <c r="I289" s="35">
        <v>405</v>
      </c>
      <c r="J289" s="35">
        <v>96.795000000000002</v>
      </c>
      <c r="K289" s="32">
        <v>1</v>
      </c>
      <c r="L289" s="32">
        <v>0</v>
      </c>
      <c r="M289" s="32">
        <v>0</v>
      </c>
      <c r="N289" s="32">
        <v>0</v>
      </c>
      <c r="O289" s="31"/>
      <c r="P289" s="32">
        <v>19.600000000000001</v>
      </c>
      <c r="Q289" s="31"/>
      <c r="R289" s="36">
        <v>6.0000000000000001E-3</v>
      </c>
      <c r="S289" s="33">
        <v>0</v>
      </c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3">
        <v>0.06</v>
      </c>
      <c r="AX289" s="33">
        <v>0.02</v>
      </c>
      <c r="AY289" s="33">
        <v>0.18</v>
      </c>
      <c r="AZ289" s="36">
        <v>0</v>
      </c>
      <c r="BA289" s="33">
        <v>0</v>
      </c>
      <c r="BB289" s="34"/>
      <c r="BC289" s="33"/>
      <c r="BD289" s="34"/>
      <c r="BE289" s="33"/>
      <c r="BF289" s="34"/>
      <c r="BG289" s="34"/>
      <c r="BH289" s="34"/>
      <c r="BI289" s="34"/>
      <c r="BJ289" s="33"/>
      <c r="BK289" s="34"/>
      <c r="BL289" s="34"/>
      <c r="BM289" s="34"/>
      <c r="BN289" s="34"/>
      <c r="BO289" s="34"/>
      <c r="BP289" s="33"/>
      <c r="BQ289" s="34"/>
      <c r="BR289" s="34"/>
      <c r="BS289" s="33"/>
      <c r="BT289" s="34"/>
      <c r="BU289" s="34"/>
      <c r="BV289" s="33"/>
      <c r="BW289" s="34"/>
      <c r="BX289" s="34"/>
      <c r="BY289" s="38"/>
      <c r="BZ289" s="34"/>
      <c r="CA289" s="34"/>
      <c r="CB289" s="33"/>
      <c r="CC289" s="32"/>
    </row>
    <row r="290" spans="1:81" x14ac:dyDescent="0.35">
      <c r="A290" s="37" t="s">
        <v>2776</v>
      </c>
      <c r="B290" s="34">
        <v>12101</v>
      </c>
      <c r="C290" s="37" t="s">
        <v>2775</v>
      </c>
      <c r="D290" s="32">
        <v>11.7</v>
      </c>
      <c r="E290" s="32">
        <v>3</v>
      </c>
      <c r="F290" s="32">
        <v>1.4</v>
      </c>
      <c r="G290" s="32">
        <v>59.2</v>
      </c>
      <c r="H290" s="35">
        <v>1388</v>
      </c>
      <c r="I290" s="35">
        <v>1315</v>
      </c>
      <c r="J290" s="35">
        <v>314.28499999999997</v>
      </c>
      <c r="K290" s="32">
        <v>8.8000000000000007</v>
      </c>
      <c r="L290" s="34"/>
      <c r="M290" s="34"/>
      <c r="N290" s="34"/>
      <c r="O290" s="31"/>
      <c r="P290" s="32">
        <v>59.2</v>
      </c>
      <c r="Q290" s="31"/>
      <c r="R290" s="36">
        <v>0.03</v>
      </c>
      <c r="S290" s="33">
        <v>0</v>
      </c>
      <c r="T290" s="33">
        <v>16.7</v>
      </c>
      <c r="U290" s="33">
        <v>26.69</v>
      </c>
      <c r="V290" s="34"/>
      <c r="W290" s="34"/>
      <c r="X290" s="34"/>
      <c r="Y290" s="32">
        <v>53.9</v>
      </c>
      <c r="Z290" s="32">
        <v>2.7</v>
      </c>
      <c r="AA290" s="34"/>
      <c r="AB290" s="32">
        <v>0</v>
      </c>
      <c r="AC290" s="34"/>
      <c r="AD290" s="34"/>
      <c r="AE290" s="34"/>
      <c r="AF290" s="32">
        <v>0.1</v>
      </c>
      <c r="AG290" s="34"/>
      <c r="AH290" s="34"/>
      <c r="AI290" s="32">
        <v>0</v>
      </c>
      <c r="AJ290" s="32">
        <v>0</v>
      </c>
      <c r="AK290" s="34"/>
      <c r="AL290" s="32">
        <v>0</v>
      </c>
      <c r="AM290" s="32">
        <v>0</v>
      </c>
      <c r="AN290" s="34"/>
      <c r="AO290" s="34"/>
      <c r="AP290" s="32">
        <v>0</v>
      </c>
      <c r="AQ290" s="32">
        <v>0</v>
      </c>
      <c r="AR290" s="32">
        <v>0</v>
      </c>
      <c r="AS290" s="34"/>
      <c r="AT290" s="32">
        <v>0</v>
      </c>
      <c r="AU290" s="33">
        <v>56.7</v>
      </c>
      <c r="AV290" s="36">
        <v>0</v>
      </c>
      <c r="AW290" s="33">
        <v>0.36</v>
      </c>
      <c r="AX290" s="33">
        <v>0.57999999999999996</v>
      </c>
      <c r="AY290" s="33">
        <v>1.22</v>
      </c>
      <c r="AZ290" s="36">
        <v>0</v>
      </c>
      <c r="BA290" s="33">
        <v>12.96</v>
      </c>
      <c r="BB290" s="34"/>
      <c r="BC290" s="33"/>
      <c r="BD290" s="33"/>
      <c r="BE290" s="33"/>
      <c r="BF290" s="34"/>
      <c r="BG290" s="33"/>
      <c r="BH290" s="33"/>
      <c r="BI290" s="33"/>
      <c r="BJ290" s="34"/>
      <c r="BK290" s="34"/>
      <c r="BL290" s="33"/>
      <c r="BM290" s="33"/>
      <c r="BN290" s="33"/>
      <c r="BO290" s="33"/>
      <c r="BP290" s="33"/>
      <c r="BQ290" s="33"/>
      <c r="BR290" s="33"/>
      <c r="BS290" s="33"/>
      <c r="BT290" s="34"/>
      <c r="BU290" s="33"/>
      <c r="BV290" s="33"/>
      <c r="BW290" s="33"/>
      <c r="BX290" s="33"/>
      <c r="BY290" s="34"/>
      <c r="BZ290" s="34"/>
      <c r="CA290" s="33"/>
      <c r="CB290" s="33"/>
      <c r="CC290" s="32"/>
    </row>
    <row r="291" spans="1:81" x14ac:dyDescent="0.35">
      <c r="A291" s="37" t="s">
        <v>2774</v>
      </c>
      <c r="B291" s="34">
        <v>12101</v>
      </c>
      <c r="C291" s="37" t="s">
        <v>2773</v>
      </c>
      <c r="D291" s="32">
        <v>4.8</v>
      </c>
      <c r="E291" s="32">
        <v>1.2</v>
      </c>
      <c r="F291" s="32">
        <v>0.6</v>
      </c>
      <c r="G291" s="32">
        <v>24.5</v>
      </c>
      <c r="H291" s="35">
        <v>576</v>
      </c>
      <c r="I291" s="35">
        <v>545</v>
      </c>
      <c r="J291" s="35">
        <v>130.255</v>
      </c>
      <c r="K291" s="32">
        <v>3.6</v>
      </c>
      <c r="L291" s="34"/>
      <c r="M291" s="34"/>
      <c r="N291" s="34"/>
      <c r="O291" s="31"/>
      <c r="P291" s="32">
        <v>24.5</v>
      </c>
      <c r="Q291" s="31"/>
      <c r="R291" s="36">
        <v>1.2E-2</v>
      </c>
      <c r="S291" s="33">
        <v>0</v>
      </c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3">
        <v>0.15</v>
      </c>
      <c r="AX291" s="33">
        <v>0.24</v>
      </c>
      <c r="AY291" s="33">
        <v>0.51</v>
      </c>
      <c r="AZ291" s="36">
        <v>0</v>
      </c>
      <c r="BA291" s="33">
        <v>5.37</v>
      </c>
      <c r="BB291" s="34"/>
      <c r="BC291" s="34"/>
      <c r="BD291" s="34"/>
      <c r="BE291" s="33"/>
      <c r="BF291" s="34"/>
      <c r="BG291" s="33"/>
      <c r="BH291" s="34"/>
      <c r="BI291" s="34"/>
      <c r="BJ291" s="34"/>
      <c r="BK291" s="34"/>
      <c r="BL291" s="33"/>
      <c r="BM291" s="33"/>
      <c r="BN291" s="33"/>
      <c r="BO291" s="34"/>
      <c r="BP291" s="33"/>
      <c r="BQ291" s="33"/>
      <c r="BR291" s="33"/>
      <c r="BS291" s="34"/>
      <c r="BT291" s="34"/>
      <c r="BU291" s="34"/>
      <c r="BV291" s="33"/>
      <c r="BW291" s="34"/>
      <c r="BX291" s="34"/>
      <c r="BY291" s="34"/>
      <c r="BZ291" s="34"/>
      <c r="CA291" s="34"/>
      <c r="CB291" s="33"/>
      <c r="CC291" s="32"/>
    </row>
    <row r="292" spans="1:81" x14ac:dyDescent="0.35">
      <c r="A292" s="37" t="s">
        <v>2772</v>
      </c>
      <c r="B292" s="34">
        <v>12103</v>
      </c>
      <c r="C292" s="37" t="s">
        <v>2771</v>
      </c>
      <c r="D292" s="32">
        <v>0.2</v>
      </c>
      <c r="E292" s="32">
        <v>0.2</v>
      </c>
      <c r="F292" s="32">
        <v>0</v>
      </c>
      <c r="G292" s="32">
        <v>79.3</v>
      </c>
      <c r="H292" s="35">
        <v>1359</v>
      </c>
      <c r="I292" s="35">
        <v>1359</v>
      </c>
      <c r="J292" s="35">
        <v>324.80099999999999</v>
      </c>
      <c r="K292" s="32">
        <v>0</v>
      </c>
      <c r="L292" s="32">
        <v>0</v>
      </c>
      <c r="M292" s="32">
        <v>0</v>
      </c>
      <c r="N292" s="32">
        <v>0</v>
      </c>
      <c r="O292" s="31"/>
      <c r="P292" s="32">
        <v>79.3</v>
      </c>
      <c r="Q292" s="31"/>
      <c r="R292" s="36">
        <v>0.02</v>
      </c>
      <c r="S292" s="33">
        <v>0</v>
      </c>
      <c r="T292" s="33">
        <v>50.9</v>
      </c>
      <c r="U292" s="33">
        <v>29.3</v>
      </c>
      <c r="V292" s="34"/>
      <c r="W292" s="34"/>
      <c r="X292" s="34"/>
      <c r="Y292" s="32">
        <v>18.3</v>
      </c>
      <c r="Z292" s="32">
        <v>1.5</v>
      </c>
      <c r="AA292" s="34"/>
      <c r="AB292" s="34"/>
      <c r="AC292" s="34"/>
      <c r="AD292" s="34"/>
      <c r="AE292" s="34"/>
      <c r="AF292" s="34"/>
      <c r="AG292" s="34"/>
      <c r="AH292" s="34"/>
      <c r="AI292" s="32">
        <v>0</v>
      </c>
      <c r="AJ292" s="34"/>
      <c r="AK292" s="34"/>
      <c r="AL292" s="32">
        <v>0</v>
      </c>
      <c r="AM292" s="32">
        <v>0</v>
      </c>
      <c r="AN292" s="34"/>
      <c r="AO292" s="34"/>
      <c r="AP292" s="34"/>
      <c r="AQ292" s="34"/>
      <c r="AR292" s="32">
        <v>0</v>
      </c>
      <c r="AS292" s="34"/>
      <c r="AT292" s="32">
        <v>0</v>
      </c>
      <c r="AU292" s="33">
        <v>19.8</v>
      </c>
      <c r="AV292" s="36">
        <v>0</v>
      </c>
      <c r="AW292" s="33">
        <v>0.08</v>
      </c>
      <c r="AX292" s="33">
        <v>0.05</v>
      </c>
      <c r="AY292" s="33">
        <v>0.03</v>
      </c>
      <c r="AZ292" s="36">
        <v>0</v>
      </c>
      <c r="BA292" s="33">
        <v>0</v>
      </c>
      <c r="BB292" s="34"/>
      <c r="BC292" s="34"/>
      <c r="BD292" s="34"/>
      <c r="BE292" s="33"/>
      <c r="BF292" s="34"/>
      <c r="BG292" s="33"/>
      <c r="BH292" s="34"/>
      <c r="BI292" s="34"/>
      <c r="BJ292" s="34"/>
      <c r="BK292" s="34"/>
      <c r="BL292" s="33"/>
      <c r="BM292" s="33"/>
      <c r="BN292" s="33"/>
      <c r="BO292" s="34"/>
      <c r="BP292" s="33"/>
      <c r="BQ292" s="33"/>
      <c r="BR292" s="33"/>
      <c r="BS292" s="34"/>
      <c r="BT292" s="34"/>
      <c r="BU292" s="34"/>
      <c r="BV292" s="33"/>
      <c r="BW292" s="34"/>
      <c r="BX292" s="34"/>
      <c r="BY292" s="34"/>
      <c r="BZ292" s="34"/>
      <c r="CA292" s="34"/>
      <c r="CB292" s="33"/>
      <c r="CC292" s="32"/>
    </row>
    <row r="293" spans="1:81" ht="25" x14ac:dyDescent="0.35">
      <c r="A293" s="37" t="s">
        <v>2770</v>
      </c>
      <c r="B293" s="34">
        <v>12103</v>
      </c>
      <c r="C293" s="37" t="s">
        <v>2769</v>
      </c>
      <c r="D293" s="32">
        <v>0</v>
      </c>
      <c r="E293" s="32">
        <v>0</v>
      </c>
      <c r="F293" s="32">
        <v>0</v>
      </c>
      <c r="G293" s="32">
        <v>11.5</v>
      </c>
      <c r="H293" s="35">
        <v>197</v>
      </c>
      <c r="I293" s="35">
        <v>197</v>
      </c>
      <c r="J293" s="35">
        <v>47.082999999999998</v>
      </c>
      <c r="K293" s="32">
        <v>0</v>
      </c>
      <c r="L293" s="32">
        <v>0</v>
      </c>
      <c r="M293" s="32">
        <v>0</v>
      </c>
      <c r="N293" s="32">
        <v>0</v>
      </c>
      <c r="O293" s="31"/>
      <c r="P293" s="32">
        <v>11.5</v>
      </c>
      <c r="Q293" s="31"/>
      <c r="R293" s="36">
        <v>3.0000000000000001E-3</v>
      </c>
      <c r="S293" s="33">
        <v>0</v>
      </c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3">
        <v>0.01</v>
      </c>
      <c r="AX293" s="33">
        <v>0.01</v>
      </c>
      <c r="AY293" s="33">
        <v>0</v>
      </c>
      <c r="AZ293" s="36">
        <v>0</v>
      </c>
      <c r="BA293" s="33">
        <v>0</v>
      </c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</row>
    <row r="294" spans="1:81" x14ac:dyDescent="0.35">
      <c r="A294" s="37" t="s">
        <v>2768</v>
      </c>
      <c r="B294" s="34">
        <v>12101</v>
      </c>
      <c r="C294" s="37" t="s">
        <v>2767</v>
      </c>
      <c r="D294" s="32">
        <v>11.2</v>
      </c>
      <c r="E294" s="32">
        <v>2.4</v>
      </c>
      <c r="F294" s="32">
        <v>1.3</v>
      </c>
      <c r="G294" s="32">
        <v>58.3</v>
      </c>
      <c r="H294" s="35">
        <v>1362</v>
      </c>
      <c r="I294" s="35">
        <v>1269</v>
      </c>
      <c r="J294" s="35">
        <v>303.291</v>
      </c>
      <c r="K294" s="32">
        <v>11.4</v>
      </c>
      <c r="L294" s="34"/>
      <c r="M294" s="34"/>
      <c r="N294" s="34"/>
      <c r="O294" s="31"/>
      <c r="P294" s="32">
        <v>58.3</v>
      </c>
      <c r="Q294" s="31"/>
      <c r="R294" s="36">
        <v>0.1</v>
      </c>
      <c r="S294" s="33">
        <v>0</v>
      </c>
      <c r="T294" s="33">
        <v>20.8</v>
      </c>
      <c r="U294" s="33">
        <v>20.8</v>
      </c>
      <c r="V294" s="34"/>
      <c r="W294" s="34"/>
      <c r="X294" s="34"/>
      <c r="Y294" s="32">
        <v>58.7</v>
      </c>
      <c r="Z294" s="32">
        <v>3.8</v>
      </c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2">
        <v>0</v>
      </c>
      <c r="AN294" s="34"/>
      <c r="AO294" s="34"/>
      <c r="AP294" s="34"/>
      <c r="AQ294" s="34"/>
      <c r="AR294" s="32">
        <v>0</v>
      </c>
      <c r="AS294" s="34"/>
      <c r="AT294" s="32">
        <v>0</v>
      </c>
      <c r="AU294" s="33">
        <v>62.5</v>
      </c>
      <c r="AV294" s="36">
        <v>0</v>
      </c>
      <c r="AW294" s="33">
        <v>0.36</v>
      </c>
      <c r="AX294" s="33">
        <v>0.36</v>
      </c>
      <c r="AY294" s="33">
        <v>1.08</v>
      </c>
      <c r="AZ294" s="36">
        <v>0</v>
      </c>
      <c r="BA294" s="33">
        <v>0</v>
      </c>
      <c r="BB294" s="34"/>
      <c r="BC294" s="34"/>
      <c r="BD294" s="34"/>
      <c r="BE294" s="33"/>
      <c r="BF294" s="34"/>
      <c r="BG294" s="33"/>
      <c r="BH294" s="34"/>
      <c r="BI294" s="34"/>
      <c r="BJ294" s="34"/>
      <c r="BK294" s="34"/>
      <c r="BL294" s="33"/>
      <c r="BM294" s="33"/>
      <c r="BN294" s="33"/>
      <c r="BO294" s="34"/>
      <c r="BP294" s="33"/>
      <c r="BQ294" s="33"/>
      <c r="BR294" s="33"/>
      <c r="BS294" s="34"/>
      <c r="BT294" s="34"/>
      <c r="BU294" s="34"/>
      <c r="BV294" s="33"/>
      <c r="BW294" s="34"/>
      <c r="BX294" s="34"/>
      <c r="BY294" s="34"/>
      <c r="BZ294" s="34"/>
      <c r="CA294" s="34"/>
      <c r="CB294" s="33"/>
      <c r="CC294" s="32"/>
    </row>
    <row r="295" spans="1:81" x14ac:dyDescent="0.35">
      <c r="A295" s="37" t="s">
        <v>2766</v>
      </c>
      <c r="B295" s="34">
        <v>12101</v>
      </c>
      <c r="C295" s="37" t="s">
        <v>2765</v>
      </c>
      <c r="D295" s="32">
        <v>14.8</v>
      </c>
      <c r="E295" s="32">
        <v>4.0999999999999996</v>
      </c>
      <c r="F295" s="32">
        <v>2.7</v>
      </c>
      <c r="G295" s="32">
        <v>22.6</v>
      </c>
      <c r="H295" s="35">
        <v>1119</v>
      </c>
      <c r="I295" s="35">
        <v>784</v>
      </c>
      <c r="J295" s="35">
        <v>187.376</v>
      </c>
      <c r="K295" s="32">
        <v>41.8</v>
      </c>
      <c r="L295" s="32">
        <v>0</v>
      </c>
      <c r="M295" s="32">
        <v>0</v>
      </c>
      <c r="N295" s="32">
        <v>2</v>
      </c>
      <c r="O295" s="31"/>
      <c r="P295" s="32">
        <v>22.6</v>
      </c>
      <c r="Q295" s="31"/>
      <c r="R295" s="36">
        <v>0.03</v>
      </c>
      <c r="S295" s="33">
        <v>0</v>
      </c>
      <c r="T295" s="33">
        <v>19.8</v>
      </c>
      <c r="U295" s="33">
        <v>19.5</v>
      </c>
      <c r="V295" s="34"/>
      <c r="W295" s="34"/>
      <c r="X295" s="34"/>
      <c r="Y295" s="32">
        <v>55.7</v>
      </c>
      <c r="Z295" s="32">
        <v>3.9</v>
      </c>
      <c r="AA295" s="34"/>
      <c r="AB295" s="34"/>
      <c r="AC295" s="34"/>
      <c r="AD295" s="34"/>
      <c r="AE295" s="34"/>
      <c r="AF295" s="32">
        <v>0.1</v>
      </c>
      <c r="AG295" s="34"/>
      <c r="AH295" s="34"/>
      <c r="AI295" s="32">
        <v>0</v>
      </c>
      <c r="AJ295" s="32">
        <v>0</v>
      </c>
      <c r="AK295" s="34"/>
      <c r="AL295" s="32">
        <v>0</v>
      </c>
      <c r="AM295" s="32">
        <v>0</v>
      </c>
      <c r="AN295" s="34"/>
      <c r="AO295" s="34"/>
      <c r="AP295" s="32">
        <v>0</v>
      </c>
      <c r="AQ295" s="32">
        <v>0</v>
      </c>
      <c r="AR295" s="32">
        <v>0</v>
      </c>
      <c r="AS295" s="34"/>
      <c r="AT295" s="32">
        <v>0</v>
      </c>
      <c r="AU295" s="33">
        <v>59.7</v>
      </c>
      <c r="AV295" s="36">
        <v>0</v>
      </c>
      <c r="AW295" s="33">
        <v>0.66</v>
      </c>
      <c r="AX295" s="33">
        <v>0.66</v>
      </c>
      <c r="AY295" s="33">
        <v>2.0099999999999998</v>
      </c>
      <c r="AZ295" s="36">
        <v>0</v>
      </c>
      <c r="BA295" s="33">
        <v>6.72</v>
      </c>
      <c r="BB295" s="34"/>
      <c r="BC295" s="34"/>
      <c r="BD295" s="34"/>
      <c r="BE295" s="33"/>
      <c r="BF295" s="34"/>
      <c r="BG295" s="33"/>
      <c r="BH295" s="34"/>
      <c r="BI295" s="34"/>
      <c r="BJ295" s="34"/>
      <c r="BK295" s="34"/>
      <c r="BL295" s="33"/>
      <c r="BM295" s="33"/>
      <c r="BN295" s="33"/>
      <c r="BO295" s="34"/>
      <c r="BP295" s="33"/>
      <c r="BQ295" s="33"/>
      <c r="BR295" s="33"/>
      <c r="BS295" s="34"/>
      <c r="BT295" s="34"/>
      <c r="BU295" s="34"/>
      <c r="BV295" s="33"/>
      <c r="BW295" s="34"/>
      <c r="BX295" s="34"/>
      <c r="BY295" s="34"/>
      <c r="BZ295" s="34"/>
      <c r="CA295" s="34"/>
      <c r="CB295" s="33"/>
      <c r="CC295" s="32"/>
    </row>
    <row r="296" spans="1:81" x14ac:dyDescent="0.35">
      <c r="A296" s="37" t="s">
        <v>2764</v>
      </c>
      <c r="B296" s="34">
        <v>12101</v>
      </c>
      <c r="C296" s="37" t="s">
        <v>2763</v>
      </c>
      <c r="D296" s="32">
        <v>20.6</v>
      </c>
      <c r="E296" s="32">
        <v>6.1</v>
      </c>
      <c r="F296" s="32">
        <v>7.4</v>
      </c>
      <c r="G296" s="32">
        <v>32.700000000000003</v>
      </c>
      <c r="H296" s="35">
        <v>1285</v>
      </c>
      <c r="I296" s="35">
        <v>1124</v>
      </c>
      <c r="J296" s="35">
        <v>268.63599999999997</v>
      </c>
      <c r="K296" s="32">
        <v>20.100000000000001</v>
      </c>
      <c r="L296" s="32">
        <v>0</v>
      </c>
      <c r="M296" s="32">
        <v>0</v>
      </c>
      <c r="N296" s="32">
        <v>6.8</v>
      </c>
      <c r="O296" s="31"/>
      <c r="P296" s="32">
        <v>32.700000000000003</v>
      </c>
      <c r="Q296" s="31"/>
      <c r="R296" s="36">
        <v>0.03</v>
      </c>
      <c r="S296" s="33">
        <v>0</v>
      </c>
      <c r="T296" s="33">
        <v>19</v>
      </c>
      <c r="U296" s="33">
        <v>17</v>
      </c>
      <c r="V296" s="34"/>
      <c r="W296" s="34"/>
      <c r="X296" s="34"/>
      <c r="Y296" s="32">
        <v>55.8</v>
      </c>
      <c r="Z296" s="32">
        <v>6.4</v>
      </c>
      <c r="AA296" s="34"/>
      <c r="AB296" s="32">
        <v>0</v>
      </c>
      <c r="AC296" s="34"/>
      <c r="AD296" s="34"/>
      <c r="AE296" s="34"/>
      <c r="AF296" s="32">
        <v>0.1</v>
      </c>
      <c r="AG296" s="34"/>
      <c r="AH296" s="34"/>
      <c r="AI296" s="32">
        <v>0</v>
      </c>
      <c r="AJ296" s="32">
        <v>0</v>
      </c>
      <c r="AK296" s="34"/>
      <c r="AL296" s="32">
        <v>0</v>
      </c>
      <c r="AM296" s="32">
        <v>0</v>
      </c>
      <c r="AN296" s="34"/>
      <c r="AO296" s="34"/>
      <c r="AP296" s="32">
        <v>0</v>
      </c>
      <c r="AQ296" s="32">
        <v>0</v>
      </c>
      <c r="AR296" s="32">
        <v>0</v>
      </c>
      <c r="AS296" s="34"/>
      <c r="AT296" s="32">
        <v>0</v>
      </c>
      <c r="AU296" s="33">
        <v>62.3</v>
      </c>
      <c r="AV296" s="36">
        <v>0</v>
      </c>
      <c r="AW296" s="33">
        <v>1.08</v>
      </c>
      <c r="AX296" s="33">
        <v>0.96</v>
      </c>
      <c r="AY296" s="33">
        <v>3.53</v>
      </c>
      <c r="AZ296" s="36">
        <v>0</v>
      </c>
      <c r="BA296" s="33">
        <v>0</v>
      </c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</row>
    <row r="297" spans="1:81" x14ac:dyDescent="0.35">
      <c r="A297" s="37" t="s">
        <v>2762</v>
      </c>
      <c r="B297" s="34">
        <v>12102</v>
      </c>
      <c r="C297" s="37" t="s">
        <v>2761</v>
      </c>
      <c r="D297" s="32">
        <v>7</v>
      </c>
      <c r="E297" s="32">
        <v>0.9</v>
      </c>
      <c r="F297" s="32">
        <v>0</v>
      </c>
      <c r="G297" s="32">
        <v>74</v>
      </c>
      <c r="H297" s="35">
        <v>1422</v>
      </c>
      <c r="I297" s="35">
        <v>1410</v>
      </c>
      <c r="J297" s="35">
        <v>336.99</v>
      </c>
      <c r="K297" s="32">
        <v>0.8</v>
      </c>
      <c r="L297" s="34"/>
      <c r="M297" s="34"/>
      <c r="N297" s="34"/>
      <c r="O297" s="31"/>
      <c r="P297" s="32">
        <v>74</v>
      </c>
      <c r="Q297" s="31"/>
      <c r="R297" s="36">
        <v>0</v>
      </c>
      <c r="S297" s="33">
        <v>0</v>
      </c>
      <c r="T297" s="33">
        <v>22.2</v>
      </c>
      <c r="U297" s="33">
        <v>33.299999999999997</v>
      </c>
      <c r="V297" s="34"/>
      <c r="W297" s="34"/>
      <c r="X297" s="34"/>
      <c r="Y297" s="32">
        <v>36.6</v>
      </c>
      <c r="Z297" s="32">
        <v>7.7</v>
      </c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2">
        <v>0</v>
      </c>
      <c r="AN297" s="34"/>
      <c r="AO297" s="34"/>
      <c r="AP297" s="34"/>
      <c r="AQ297" s="34"/>
      <c r="AR297" s="32">
        <v>0</v>
      </c>
      <c r="AS297" s="34"/>
      <c r="AT297" s="32">
        <v>0</v>
      </c>
      <c r="AU297" s="33">
        <v>44.37</v>
      </c>
      <c r="AV297" s="36">
        <v>0</v>
      </c>
      <c r="AW297" s="33">
        <v>0.17</v>
      </c>
      <c r="AX297" s="33">
        <v>0.25</v>
      </c>
      <c r="AY297" s="33">
        <v>0.34</v>
      </c>
      <c r="AZ297" s="36">
        <v>0</v>
      </c>
      <c r="BA297" s="33">
        <v>0</v>
      </c>
      <c r="BB297" s="34"/>
      <c r="BC297" s="34"/>
      <c r="BD297" s="34"/>
      <c r="BE297" s="33"/>
      <c r="BF297" s="34"/>
      <c r="BG297" s="33"/>
      <c r="BH297" s="34"/>
      <c r="BI297" s="34"/>
      <c r="BJ297" s="34"/>
      <c r="BK297" s="34"/>
      <c r="BL297" s="33"/>
      <c r="BM297" s="33"/>
      <c r="BN297" s="33"/>
      <c r="BO297" s="34"/>
      <c r="BP297" s="33"/>
      <c r="BQ297" s="33"/>
      <c r="BR297" s="33"/>
      <c r="BS297" s="34"/>
      <c r="BT297" s="34"/>
      <c r="BU297" s="34"/>
      <c r="BV297" s="33"/>
      <c r="BW297" s="34"/>
      <c r="BX297" s="34"/>
      <c r="BY297" s="34"/>
      <c r="BZ297" s="34"/>
      <c r="CA297" s="34"/>
      <c r="CB297" s="33"/>
      <c r="CC297" s="32"/>
    </row>
    <row r="298" spans="1:81" ht="25" x14ac:dyDescent="0.35">
      <c r="A298" s="37" t="s">
        <v>2760</v>
      </c>
      <c r="B298" s="34">
        <v>12102</v>
      </c>
      <c r="C298" s="37" t="s">
        <v>2759</v>
      </c>
      <c r="D298" s="32">
        <v>3.1</v>
      </c>
      <c r="E298" s="32">
        <v>0.2</v>
      </c>
      <c r="F298" s="32">
        <v>0.1</v>
      </c>
      <c r="G298" s="32">
        <v>34.700000000000003</v>
      </c>
      <c r="H298" s="35">
        <v>659</v>
      </c>
      <c r="I298" s="35">
        <v>650</v>
      </c>
      <c r="J298" s="35">
        <v>155.35</v>
      </c>
      <c r="K298" s="32">
        <v>0.8</v>
      </c>
      <c r="L298" s="32">
        <v>0.1</v>
      </c>
      <c r="M298" s="32">
        <v>0</v>
      </c>
      <c r="N298" s="32">
        <v>0</v>
      </c>
      <c r="O298" s="31"/>
      <c r="P298" s="32">
        <v>34.700000000000003</v>
      </c>
      <c r="Q298" s="31"/>
      <c r="R298" s="36">
        <v>1.2999999999999999E-2</v>
      </c>
      <c r="S298" s="33">
        <v>0</v>
      </c>
      <c r="T298" s="33">
        <v>22.2</v>
      </c>
      <c r="U298" s="33">
        <v>33.299999999999997</v>
      </c>
      <c r="V298" s="34"/>
      <c r="W298" s="34"/>
      <c r="X298" s="34"/>
      <c r="Y298" s="32">
        <v>36.6</v>
      </c>
      <c r="Z298" s="32">
        <v>7.7</v>
      </c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2">
        <v>0</v>
      </c>
      <c r="AN298" s="34"/>
      <c r="AO298" s="34"/>
      <c r="AP298" s="34"/>
      <c r="AQ298" s="34"/>
      <c r="AR298" s="32">
        <v>0</v>
      </c>
      <c r="AS298" s="34"/>
      <c r="AT298" s="32">
        <v>0</v>
      </c>
      <c r="AU298" s="33">
        <v>44.37</v>
      </c>
      <c r="AV298" s="36">
        <v>0</v>
      </c>
      <c r="AW298" s="33">
        <v>0.04</v>
      </c>
      <c r="AX298" s="33">
        <v>0.05</v>
      </c>
      <c r="AY298" s="33">
        <v>7.0000000000000007E-2</v>
      </c>
      <c r="AZ298" s="36">
        <v>0</v>
      </c>
      <c r="BA298" s="33">
        <v>0</v>
      </c>
      <c r="BB298" s="34"/>
      <c r="BC298" s="34"/>
      <c r="BD298" s="34"/>
      <c r="BE298" s="33"/>
      <c r="BF298" s="34"/>
      <c r="BG298" s="33"/>
      <c r="BH298" s="34"/>
      <c r="BI298" s="34"/>
      <c r="BJ298" s="34"/>
      <c r="BK298" s="34"/>
      <c r="BL298" s="34"/>
      <c r="BM298" s="33"/>
      <c r="BN298" s="33"/>
      <c r="BO298" s="34"/>
      <c r="BP298" s="33"/>
      <c r="BQ298" s="33"/>
      <c r="BR298" s="34"/>
      <c r="BS298" s="34"/>
      <c r="BT298" s="34"/>
      <c r="BU298" s="34"/>
      <c r="BV298" s="33"/>
      <c r="BW298" s="34"/>
      <c r="BX298" s="34"/>
      <c r="BY298" s="34"/>
      <c r="BZ298" s="34"/>
      <c r="CA298" s="34"/>
      <c r="CB298" s="33"/>
      <c r="CC298" s="32"/>
    </row>
    <row r="299" spans="1:81" ht="25" x14ac:dyDescent="0.35">
      <c r="A299" s="37" t="s">
        <v>2758</v>
      </c>
      <c r="B299" s="34">
        <v>12102</v>
      </c>
      <c r="C299" s="37" t="s">
        <v>2757</v>
      </c>
      <c r="D299" s="32">
        <v>3.4</v>
      </c>
      <c r="E299" s="32">
        <v>0.6</v>
      </c>
      <c r="F299" s="32">
        <v>0</v>
      </c>
      <c r="G299" s="32">
        <v>32.5</v>
      </c>
      <c r="H299" s="35">
        <v>643</v>
      </c>
      <c r="I299" s="35">
        <v>632</v>
      </c>
      <c r="J299" s="35">
        <v>151.048</v>
      </c>
      <c r="K299" s="32">
        <v>1</v>
      </c>
      <c r="L299" s="32">
        <v>0</v>
      </c>
      <c r="M299" s="32">
        <v>0</v>
      </c>
      <c r="N299" s="32">
        <v>0</v>
      </c>
      <c r="O299" s="31"/>
      <c r="P299" s="32">
        <v>32.5</v>
      </c>
      <c r="Q299" s="31"/>
      <c r="R299" s="36">
        <v>0</v>
      </c>
      <c r="S299" s="33">
        <v>0</v>
      </c>
      <c r="T299" s="33">
        <v>31.1</v>
      </c>
      <c r="U299" s="33">
        <v>39.799999999999997</v>
      </c>
      <c r="V299" s="34"/>
      <c r="W299" s="34"/>
      <c r="X299" s="34"/>
      <c r="Y299" s="32">
        <v>25.7</v>
      </c>
      <c r="Z299" s="32">
        <v>1.1000000000000001</v>
      </c>
      <c r="AA299" s="34"/>
      <c r="AB299" s="32">
        <v>0</v>
      </c>
      <c r="AC299" s="34"/>
      <c r="AD299" s="34"/>
      <c r="AE299" s="34"/>
      <c r="AF299" s="32">
        <v>0</v>
      </c>
      <c r="AG299" s="34"/>
      <c r="AH299" s="34"/>
      <c r="AI299" s="32">
        <v>0</v>
      </c>
      <c r="AJ299" s="32">
        <v>0</v>
      </c>
      <c r="AK299" s="34"/>
      <c r="AL299" s="32">
        <v>0</v>
      </c>
      <c r="AM299" s="32">
        <v>0</v>
      </c>
      <c r="AN299" s="34"/>
      <c r="AO299" s="34"/>
      <c r="AP299" s="32">
        <v>0</v>
      </c>
      <c r="AQ299" s="32">
        <v>0</v>
      </c>
      <c r="AR299" s="32">
        <v>0</v>
      </c>
      <c r="AS299" s="34"/>
      <c r="AT299" s="32">
        <v>0</v>
      </c>
      <c r="AU299" s="33">
        <v>26.8</v>
      </c>
      <c r="AV299" s="36">
        <v>0</v>
      </c>
      <c r="AW299" s="33">
        <v>0.16</v>
      </c>
      <c r="AX299" s="33">
        <v>0.2</v>
      </c>
      <c r="AY299" s="33">
        <v>0.14000000000000001</v>
      </c>
      <c r="AZ299" s="36">
        <v>0</v>
      </c>
      <c r="BA299" s="33">
        <v>0</v>
      </c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</row>
    <row r="300" spans="1:81" ht="25" x14ac:dyDescent="0.35">
      <c r="A300" s="37" t="s">
        <v>2756</v>
      </c>
      <c r="B300" s="34">
        <v>13511</v>
      </c>
      <c r="C300" s="37" t="s">
        <v>2755</v>
      </c>
      <c r="D300" s="32">
        <v>5.7</v>
      </c>
      <c r="E300" s="32">
        <v>8.5</v>
      </c>
      <c r="F300" s="32">
        <v>0.4</v>
      </c>
      <c r="G300" s="32">
        <v>29.5</v>
      </c>
      <c r="H300" s="35">
        <v>920</v>
      </c>
      <c r="I300" s="35">
        <v>912</v>
      </c>
      <c r="J300" s="35">
        <v>217.96799999999999</v>
      </c>
      <c r="K300" s="32">
        <v>1</v>
      </c>
      <c r="L300" s="32">
        <v>0</v>
      </c>
      <c r="M300" s="32">
        <v>0</v>
      </c>
      <c r="N300" s="32">
        <v>0.4</v>
      </c>
      <c r="O300" s="31"/>
      <c r="P300" s="32">
        <v>29.5</v>
      </c>
      <c r="Q300" s="31"/>
      <c r="R300" s="36">
        <v>7.0000000000000007E-2</v>
      </c>
      <c r="S300" s="33">
        <v>0</v>
      </c>
      <c r="T300" s="33">
        <v>42</v>
      </c>
      <c r="U300" s="33">
        <v>41.47</v>
      </c>
      <c r="V300" s="34"/>
      <c r="W300" s="34"/>
      <c r="X300" s="34"/>
      <c r="Y300" s="32">
        <v>12.5</v>
      </c>
      <c r="Z300" s="32">
        <v>1.9</v>
      </c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2">
        <v>0.2</v>
      </c>
      <c r="AN300" s="34"/>
      <c r="AO300" s="34"/>
      <c r="AP300" s="34"/>
      <c r="AQ300" s="34"/>
      <c r="AR300" s="32">
        <v>0</v>
      </c>
      <c r="AS300" s="34"/>
      <c r="AT300" s="32">
        <v>0.1</v>
      </c>
      <c r="AU300" s="33">
        <v>14.82</v>
      </c>
      <c r="AV300" s="36">
        <v>0.35</v>
      </c>
      <c r="AW300" s="33">
        <v>3.39</v>
      </c>
      <c r="AX300" s="33">
        <v>3.35</v>
      </c>
      <c r="AY300" s="33">
        <v>1.2</v>
      </c>
      <c r="AZ300" s="36">
        <v>28.262</v>
      </c>
      <c r="BA300" s="33">
        <v>181.69</v>
      </c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</row>
    <row r="301" spans="1:81" x14ac:dyDescent="0.35">
      <c r="A301" s="37" t="s">
        <v>2754</v>
      </c>
      <c r="B301" s="34">
        <v>12102</v>
      </c>
      <c r="C301" s="37" t="s">
        <v>2753</v>
      </c>
      <c r="D301" s="32">
        <v>7.6</v>
      </c>
      <c r="E301" s="32">
        <v>3.1</v>
      </c>
      <c r="F301" s="32">
        <v>1.1000000000000001</v>
      </c>
      <c r="G301" s="32">
        <v>69.099999999999994</v>
      </c>
      <c r="H301" s="35">
        <v>1452</v>
      </c>
      <c r="I301" s="35">
        <v>1418</v>
      </c>
      <c r="J301" s="35">
        <v>338.90199999999999</v>
      </c>
      <c r="K301" s="32">
        <v>3.5</v>
      </c>
      <c r="L301" s="34"/>
      <c r="M301" s="34"/>
      <c r="N301" s="34"/>
      <c r="O301" s="31"/>
      <c r="P301" s="32">
        <v>69.099999999999994</v>
      </c>
      <c r="Q301" s="31"/>
      <c r="R301" s="36">
        <v>0.01</v>
      </c>
      <c r="S301" s="33">
        <v>0</v>
      </c>
      <c r="T301" s="33">
        <v>19.48</v>
      </c>
      <c r="U301" s="33">
        <v>38.68</v>
      </c>
      <c r="V301" s="34"/>
      <c r="W301" s="34"/>
      <c r="X301" s="34"/>
      <c r="Y301" s="32">
        <v>40.4</v>
      </c>
      <c r="Z301" s="32">
        <v>1.5</v>
      </c>
      <c r="AA301" s="34"/>
      <c r="AB301" s="34"/>
      <c r="AC301" s="34"/>
      <c r="AD301" s="34"/>
      <c r="AE301" s="34"/>
      <c r="AF301" s="32">
        <v>0</v>
      </c>
      <c r="AG301" s="34"/>
      <c r="AH301" s="34"/>
      <c r="AI301" s="32">
        <v>0</v>
      </c>
      <c r="AJ301" s="32">
        <v>0</v>
      </c>
      <c r="AK301" s="34"/>
      <c r="AL301" s="32">
        <v>0</v>
      </c>
      <c r="AM301" s="32">
        <v>0</v>
      </c>
      <c r="AN301" s="34"/>
      <c r="AO301" s="34"/>
      <c r="AP301" s="34"/>
      <c r="AQ301" s="32">
        <v>0</v>
      </c>
      <c r="AR301" s="32">
        <v>0</v>
      </c>
      <c r="AS301" s="34"/>
      <c r="AT301" s="32">
        <v>0</v>
      </c>
      <c r="AU301" s="33">
        <v>41.9</v>
      </c>
      <c r="AV301" s="36">
        <v>0</v>
      </c>
      <c r="AW301" s="33">
        <v>0.51</v>
      </c>
      <c r="AX301" s="33">
        <v>1.02</v>
      </c>
      <c r="AY301" s="33">
        <v>1.1000000000000001</v>
      </c>
      <c r="AZ301" s="36">
        <v>0</v>
      </c>
      <c r="BA301" s="33">
        <v>0</v>
      </c>
      <c r="BB301" s="34"/>
      <c r="BC301" s="33"/>
      <c r="BD301" s="34"/>
      <c r="BE301" s="33"/>
      <c r="BF301" s="34"/>
      <c r="BG301" s="34"/>
      <c r="BH301" s="34"/>
      <c r="BI301" s="34"/>
      <c r="BJ301" s="33"/>
      <c r="BK301" s="34"/>
      <c r="BL301" s="34"/>
      <c r="BM301" s="34"/>
      <c r="BN301" s="34"/>
      <c r="BO301" s="34"/>
      <c r="BP301" s="33"/>
      <c r="BQ301" s="34"/>
      <c r="BR301" s="34"/>
      <c r="BS301" s="33"/>
      <c r="BT301" s="34"/>
      <c r="BU301" s="34"/>
      <c r="BV301" s="33"/>
      <c r="BW301" s="34"/>
      <c r="BX301" s="34"/>
      <c r="BY301" s="38"/>
      <c r="BZ301" s="34"/>
      <c r="CA301" s="34"/>
      <c r="CB301" s="33"/>
      <c r="CC301" s="32"/>
    </row>
    <row r="302" spans="1:81" x14ac:dyDescent="0.35">
      <c r="A302" s="37" t="s">
        <v>2752</v>
      </c>
      <c r="B302" s="34">
        <v>12102</v>
      </c>
      <c r="C302" s="37" t="s">
        <v>2751</v>
      </c>
      <c r="D302" s="32">
        <v>4.0999999999999996</v>
      </c>
      <c r="E302" s="32">
        <v>1.1000000000000001</v>
      </c>
      <c r="F302" s="32">
        <v>0.3</v>
      </c>
      <c r="G302" s="32">
        <v>33.5</v>
      </c>
      <c r="H302" s="35">
        <v>693</v>
      </c>
      <c r="I302" s="35">
        <v>680</v>
      </c>
      <c r="J302" s="35">
        <v>162.51999999999998</v>
      </c>
      <c r="K302" s="32">
        <v>1.7</v>
      </c>
      <c r="L302" s="32">
        <v>0</v>
      </c>
      <c r="M302" s="32">
        <v>0</v>
      </c>
      <c r="N302" s="32">
        <v>0.3</v>
      </c>
      <c r="O302" s="31"/>
      <c r="P302" s="32">
        <v>33.5</v>
      </c>
      <c r="Q302" s="31"/>
      <c r="R302" s="36">
        <v>0</v>
      </c>
      <c r="S302" s="33">
        <v>0</v>
      </c>
      <c r="T302" s="33">
        <v>24.8</v>
      </c>
      <c r="U302" s="33">
        <v>35.6</v>
      </c>
      <c r="V302" s="34"/>
      <c r="W302" s="34"/>
      <c r="X302" s="34"/>
      <c r="Y302" s="32">
        <v>37.9</v>
      </c>
      <c r="Z302" s="32">
        <v>1.4</v>
      </c>
      <c r="AA302" s="34"/>
      <c r="AB302" s="32">
        <v>0</v>
      </c>
      <c r="AC302" s="34"/>
      <c r="AD302" s="34"/>
      <c r="AE302" s="34"/>
      <c r="AF302" s="32">
        <v>0</v>
      </c>
      <c r="AG302" s="34"/>
      <c r="AH302" s="34"/>
      <c r="AI302" s="32">
        <v>0</v>
      </c>
      <c r="AJ302" s="32">
        <v>0</v>
      </c>
      <c r="AK302" s="34"/>
      <c r="AL302" s="32">
        <v>0</v>
      </c>
      <c r="AM302" s="32">
        <v>0</v>
      </c>
      <c r="AN302" s="34"/>
      <c r="AO302" s="34"/>
      <c r="AP302" s="32">
        <v>0</v>
      </c>
      <c r="AQ302" s="32">
        <v>0</v>
      </c>
      <c r="AR302" s="32">
        <v>0</v>
      </c>
      <c r="AS302" s="34"/>
      <c r="AT302" s="32">
        <v>0</v>
      </c>
      <c r="AU302" s="33">
        <v>39.299999999999997</v>
      </c>
      <c r="AV302" s="36">
        <v>0</v>
      </c>
      <c r="AW302" s="33">
        <v>0.23</v>
      </c>
      <c r="AX302" s="33">
        <v>0.33</v>
      </c>
      <c r="AY302" s="33">
        <v>0.37</v>
      </c>
      <c r="AZ302" s="36">
        <v>0</v>
      </c>
      <c r="BA302" s="33">
        <v>0</v>
      </c>
      <c r="BB302" s="34"/>
      <c r="BC302" s="33"/>
      <c r="BD302" s="34"/>
      <c r="BE302" s="33"/>
      <c r="BF302" s="34"/>
      <c r="BG302" s="33"/>
      <c r="BH302" s="34"/>
      <c r="BI302" s="34"/>
      <c r="BJ302" s="33"/>
      <c r="BK302" s="34"/>
      <c r="BL302" s="33"/>
      <c r="BM302" s="33"/>
      <c r="BN302" s="33"/>
      <c r="BO302" s="34"/>
      <c r="BP302" s="33"/>
      <c r="BQ302" s="33"/>
      <c r="BR302" s="33"/>
      <c r="BS302" s="33"/>
      <c r="BT302" s="34"/>
      <c r="BU302" s="34"/>
      <c r="BV302" s="33"/>
      <c r="BW302" s="34"/>
      <c r="BX302" s="34"/>
      <c r="BY302" s="38"/>
      <c r="BZ302" s="34"/>
      <c r="CA302" s="34"/>
      <c r="CB302" s="33"/>
      <c r="CC302" s="32"/>
    </row>
    <row r="303" spans="1:81" x14ac:dyDescent="0.35">
      <c r="A303" s="37" t="s">
        <v>2750</v>
      </c>
      <c r="B303" s="34">
        <v>12101</v>
      </c>
      <c r="C303" s="37" t="s">
        <v>2749</v>
      </c>
      <c r="D303" s="32">
        <v>14.7</v>
      </c>
      <c r="E303" s="32">
        <v>1.1000000000000001</v>
      </c>
      <c r="F303" s="32">
        <v>2.5</v>
      </c>
      <c r="G303" s="32">
        <v>68.7</v>
      </c>
      <c r="H303" s="35">
        <v>1505</v>
      </c>
      <c r="I303" s="35">
        <v>1456</v>
      </c>
      <c r="J303" s="35">
        <v>347.98399999999998</v>
      </c>
      <c r="K303" s="32">
        <v>6.2</v>
      </c>
      <c r="L303" s="34"/>
      <c r="M303" s="34"/>
      <c r="N303" s="34"/>
      <c r="O303" s="31"/>
      <c r="P303" s="32">
        <v>68.7</v>
      </c>
      <c r="Q303" s="31"/>
      <c r="R303" s="36">
        <v>0.26200000000000001</v>
      </c>
      <c r="S303" s="33">
        <v>0</v>
      </c>
      <c r="T303" s="33">
        <v>15.74</v>
      </c>
      <c r="U303" s="33">
        <v>16.04</v>
      </c>
      <c r="V303" s="34"/>
      <c r="W303" s="34"/>
      <c r="X303" s="34"/>
      <c r="Y303" s="32">
        <v>38</v>
      </c>
      <c r="Z303" s="32">
        <v>30.3</v>
      </c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2">
        <v>0</v>
      </c>
      <c r="AN303" s="34"/>
      <c r="AO303" s="34"/>
      <c r="AP303" s="34"/>
      <c r="AQ303" s="34"/>
      <c r="AR303" s="32">
        <v>0</v>
      </c>
      <c r="AS303" s="34"/>
      <c r="AT303" s="32">
        <v>0</v>
      </c>
      <c r="AU303" s="33">
        <v>68.31</v>
      </c>
      <c r="AV303" s="36">
        <v>0</v>
      </c>
      <c r="AW303" s="33">
        <v>0.14000000000000001</v>
      </c>
      <c r="AX303" s="33">
        <v>0.15</v>
      </c>
      <c r="AY303" s="33">
        <v>0.63</v>
      </c>
      <c r="AZ303" s="36">
        <v>0</v>
      </c>
      <c r="BA303" s="33">
        <v>0</v>
      </c>
      <c r="BB303" s="34"/>
      <c r="BC303" s="33"/>
      <c r="BD303" s="34"/>
      <c r="BE303" s="33"/>
      <c r="BF303" s="34"/>
      <c r="BG303" s="34"/>
      <c r="BH303" s="34"/>
      <c r="BI303" s="34"/>
      <c r="BJ303" s="33"/>
      <c r="BK303" s="34"/>
      <c r="BL303" s="34"/>
      <c r="BM303" s="34"/>
      <c r="BN303" s="34"/>
      <c r="BO303" s="34"/>
      <c r="BP303" s="33"/>
      <c r="BQ303" s="34"/>
      <c r="BR303" s="34"/>
      <c r="BS303" s="33"/>
      <c r="BT303" s="34"/>
      <c r="BU303" s="34"/>
      <c r="BV303" s="33"/>
      <c r="BW303" s="34"/>
      <c r="BX303" s="34"/>
      <c r="BY303" s="38"/>
      <c r="BZ303" s="34"/>
      <c r="CA303" s="34"/>
      <c r="CB303" s="33"/>
      <c r="CC303" s="32"/>
    </row>
    <row r="304" spans="1:81" x14ac:dyDescent="0.35">
      <c r="A304" s="37" t="s">
        <v>2748</v>
      </c>
      <c r="B304" s="34">
        <v>12101</v>
      </c>
      <c r="C304" s="37" t="s">
        <v>2747</v>
      </c>
      <c r="D304" s="32">
        <v>4</v>
      </c>
      <c r="E304" s="32">
        <v>0.3</v>
      </c>
      <c r="F304" s="32">
        <v>0.7</v>
      </c>
      <c r="G304" s="32">
        <v>19.5</v>
      </c>
      <c r="H304" s="35">
        <v>426</v>
      </c>
      <c r="I304" s="35">
        <v>412</v>
      </c>
      <c r="J304" s="35">
        <v>98.467999999999989</v>
      </c>
      <c r="K304" s="32">
        <v>1.8</v>
      </c>
      <c r="L304" s="34"/>
      <c r="M304" s="34"/>
      <c r="N304" s="34"/>
      <c r="O304" s="31"/>
      <c r="P304" s="32">
        <v>19.5</v>
      </c>
      <c r="Q304" s="31"/>
      <c r="R304" s="36">
        <v>8.6999999999999994E-2</v>
      </c>
      <c r="S304" s="33">
        <v>0</v>
      </c>
      <c r="T304" s="33">
        <v>15.7</v>
      </c>
      <c r="U304" s="33">
        <v>16.03</v>
      </c>
      <c r="V304" s="34"/>
      <c r="W304" s="34"/>
      <c r="X304" s="34"/>
      <c r="Y304" s="32">
        <v>38.1</v>
      </c>
      <c r="Z304" s="32">
        <v>30.4</v>
      </c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2">
        <v>0</v>
      </c>
      <c r="AN304" s="34"/>
      <c r="AO304" s="34"/>
      <c r="AP304" s="34"/>
      <c r="AQ304" s="34"/>
      <c r="AR304" s="32">
        <v>0</v>
      </c>
      <c r="AS304" s="34"/>
      <c r="AT304" s="32">
        <v>0</v>
      </c>
      <c r="AU304" s="33">
        <v>68.59</v>
      </c>
      <c r="AV304" s="36">
        <v>0</v>
      </c>
      <c r="AW304" s="33">
        <v>0.04</v>
      </c>
      <c r="AX304" s="33">
        <v>0.05</v>
      </c>
      <c r="AY304" s="33">
        <v>0.2</v>
      </c>
      <c r="AZ304" s="36">
        <v>0</v>
      </c>
      <c r="BA304" s="33">
        <v>0</v>
      </c>
      <c r="BB304" s="34"/>
      <c r="BC304" s="33"/>
      <c r="BD304" s="34"/>
      <c r="BE304" s="33"/>
      <c r="BF304" s="34"/>
      <c r="BG304" s="34"/>
      <c r="BH304" s="34"/>
      <c r="BI304" s="34"/>
      <c r="BJ304" s="33"/>
      <c r="BK304" s="34"/>
      <c r="BL304" s="34"/>
      <c r="BM304" s="34"/>
      <c r="BN304" s="34"/>
      <c r="BO304" s="34"/>
      <c r="BP304" s="33"/>
      <c r="BQ304" s="34"/>
      <c r="BR304" s="34"/>
      <c r="BS304" s="33"/>
      <c r="BT304" s="34"/>
      <c r="BU304" s="34"/>
      <c r="BV304" s="33"/>
      <c r="BW304" s="34"/>
      <c r="BX304" s="34"/>
      <c r="BY304" s="38"/>
      <c r="BZ304" s="34"/>
      <c r="CA304" s="34"/>
      <c r="CB304" s="33"/>
      <c r="CC304" s="32"/>
    </row>
    <row r="305" spans="1:81" x14ac:dyDescent="0.35">
      <c r="A305" s="37" t="s">
        <v>2746</v>
      </c>
      <c r="B305" s="34">
        <v>12103</v>
      </c>
      <c r="C305" s="37" t="s">
        <v>2745</v>
      </c>
      <c r="D305" s="32">
        <v>3.3</v>
      </c>
      <c r="E305" s="32">
        <v>0.9</v>
      </c>
      <c r="F305" s="32">
        <v>0.2</v>
      </c>
      <c r="G305" s="32">
        <v>32.200000000000003</v>
      </c>
      <c r="H305" s="35">
        <v>646</v>
      </c>
      <c r="I305" s="35">
        <v>636</v>
      </c>
      <c r="J305" s="35">
        <v>152.00399999999999</v>
      </c>
      <c r="K305" s="32">
        <v>1</v>
      </c>
      <c r="L305" s="34"/>
      <c r="M305" s="34"/>
      <c r="N305" s="34"/>
      <c r="O305" s="31"/>
      <c r="P305" s="32">
        <v>32.200000000000003</v>
      </c>
      <c r="Q305" s="31"/>
      <c r="R305" s="36">
        <v>2E-3</v>
      </c>
      <c r="S305" s="33">
        <v>0</v>
      </c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3">
        <v>0.15</v>
      </c>
      <c r="AX305" s="33">
        <v>0.28999999999999998</v>
      </c>
      <c r="AY305" s="33">
        <v>0.32</v>
      </c>
      <c r="AZ305" s="36">
        <v>0</v>
      </c>
      <c r="BA305" s="33">
        <v>0</v>
      </c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</row>
    <row r="306" spans="1:81" x14ac:dyDescent="0.35">
      <c r="A306" s="37" t="s">
        <v>2744</v>
      </c>
      <c r="B306" s="34">
        <v>12103</v>
      </c>
      <c r="C306" s="37" t="s">
        <v>2743</v>
      </c>
      <c r="D306" s="32">
        <v>0.4</v>
      </c>
      <c r="E306" s="32">
        <v>0.2</v>
      </c>
      <c r="F306" s="32">
        <v>0</v>
      </c>
      <c r="G306" s="32">
        <v>78.599999999999994</v>
      </c>
      <c r="H306" s="35">
        <v>1378</v>
      </c>
      <c r="I306" s="35">
        <v>1350</v>
      </c>
      <c r="J306" s="35">
        <v>322.64999999999998</v>
      </c>
      <c r="K306" s="32">
        <v>3.4</v>
      </c>
      <c r="L306" s="32">
        <v>0</v>
      </c>
      <c r="M306" s="32">
        <v>0</v>
      </c>
      <c r="N306" s="32">
        <v>0</v>
      </c>
      <c r="O306" s="31"/>
      <c r="P306" s="32">
        <v>78.599999999999994</v>
      </c>
      <c r="Q306" s="31"/>
      <c r="R306" s="36">
        <v>0.02</v>
      </c>
      <c r="S306" s="33">
        <v>0</v>
      </c>
      <c r="T306" s="33">
        <v>29.8</v>
      </c>
      <c r="U306" s="33">
        <v>24.5</v>
      </c>
      <c r="V306" s="34"/>
      <c r="W306" s="34"/>
      <c r="X306" s="34"/>
      <c r="Y306" s="32">
        <v>39.5</v>
      </c>
      <c r="Z306" s="32">
        <v>6.2</v>
      </c>
      <c r="AA306" s="34"/>
      <c r="AB306" s="34"/>
      <c r="AC306" s="34"/>
      <c r="AD306" s="34"/>
      <c r="AE306" s="34"/>
      <c r="AF306" s="34"/>
      <c r="AG306" s="34"/>
      <c r="AH306" s="34"/>
      <c r="AI306" s="32">
        <v>0</v>
      </c>
      <c r="AJ306" s="34"/>
      <c r="AK306" s="34"/>
      <c r="AL306" s="32">
        <v>0</v>
      </c>
      <c r="AM306" s="32">
        <v>0</v>
      </c>
      <c r="AN306" s="34"/>
      <c r="AO306" s="34"/>
      <c r="AP306" s="34"/>
      <c r="AQ306" s="34"/>
      <c r="AR306" s="32">
        <v>0</v>
      </c>
      <c r="AS306" s="34"/>
      <c r="AT306" s="32">
        <v>0</v>
      </c>
      <c r="AU306" s="33">
        <v>45.7</v>
      </c>
      <c r="AV306" s="36">
        <v>0</v>
      </c>
      <c r="AW306" s="33">
        <v>0.05</v>
      </c>
      <c r="AX306" s="33">
        <v>0.04</v>
      </c>
      <c r="AY306" s="33">
        <v>7.0000000000000007E-2</v>
      </c>
      <c r="AZ306" s="36">
        <v>0</v>
      </c>
      <c r="BA306" s="33">
        <v>0</v>
      </c>
      <c r="BB306" s="34"/>
      <c r="BC306" s="34"/>
      <c r="BD306" s="34"/>
      <c r="BE306" s="33"/>
      <c r="BF306" s="34"/>
      <c r="BG306" s="33"/>
      <c r="BH306" s="34"/>
      <c r="BI306" s="34"/>
      <c r="BJ306" s="34"/>
      <c r="BK306" s="34"/>
      <c r="BL306" s="33"/>
      <c r="BM306" s="33"/>
      <c r="BN306" s="33"/>
      <c r="BO306" s="34"/>
      <c r="BP306" s="33"/>
      <c r="BQ306" s="33"/>
      <c r="BR306" s="33"/>
      <c r="BS306" s="34"/>
      <c r="BT306" s="34"/>
      <c r="BU306" s="34"/>
      <c r="BV306" s="33"/>
      <c r="BW306" s="34"/>
      <c r="BX306" s="34"/>
      <c r="BY306" s="34"/>
      <c r="BZ306" s="34"/>
      <c r="CA306" s="34"/>
      <c r="CB306" s="33"/>
      <c r="CC306" s="32"/>
    </row>
    <row r="307" spans="1:81" x14ac:dyDescent="0.35">
      <c r="A307" s="37" t="s">
        <v>2742</v>
      </c>
      <c r="B307" s="34">
        <v>12103</v>
      </c>
      <c r="C307" s="37" t="s">
        <v>2741</v>
      </c>
      <c r="D307" s="32">
        <v>0.4</v>
      </c>
      <c r="E307" s="32">
        <v>0.6</v>
      </c>
      <c r="F307" s="32">
        <v>0</v>
      </c>
      <c r="G307" s="32">
        <v>84.1</v>
      </c>
      <c r="H307" s="35">
        <v>1458</v>
      </c>
      <c r="I307" s="35">
        <v>1458</v>
      </c>
      <c r="J307" s="35">
        <v>348.46199999999999</v>
      </c>
      <c r="K307" s="32">
        <v>0</v>
      </c>
      <c r="L307" s="32">
        <v>0</v>
      </c>
      <c r="M307" s="32">
        <v>0</v>
      </c>
      <c r="N307" s="32">
        <v>0</v>
      </c>
      <c r="O307" s="31"/>
      <c r="P307" s="32">
        <v>84.1</v>
      </c>
      <c r="Q307" s="31"/>
      <c r="R307" s="36">
        <v>0</v>
      </c>
      <c r="S307" s="33">
        <v>0</v>
      </c>
      <c r="T307" s="33">
        <v>26.5</v>
      </c>
      <c r="U307" s="33">
        <v>10.9</v>
      </c>
      <c r="V307" s="34"/>
      <c r="W307" s="34"/>
      <c r="X307" s="34"/>
      <c r="Y307" s="32">
        <v>56.1</v>
      </c>
      <c r="Z307" s="32">
        <v>5.7</v>
      </c>
      <c r="AA307" s="34"/>
      <c r="AB307" s="32">
        <v>0</v>
      </c>
      <c r="AC307" s="34"/>
      <c r="AD307" s="34"/>
      <c r="AE307" s="34"/>
      <c r="AF307" s="32">
        <v>0</v>
      </c>
      <c r="AG307" s="34"/>
      <c r="AH307" s="34"/>
      <c r="AI307" s="32">
        <v>0</v>
      </c>
      <c r="AJ307" s="32">
        <v>0</v>
      </c>
      <c r="AK307" s="34"/>
      <c r="AL307" s="32">
        <v>0</v>
      </c>
      <c r="AM307" s="32">
        <v>0</v>
      </c>
      <c r="AN307" s="34"/>
      <c r="AO307" s="34"/>
      <c r="AP307" s="32">
        <v>0</v>
      </c>
      <c r="AQ307" s="32">
        <v>0</v>
      </c>
      <c r="AR307" s="32">
        <v>0</v>
      </c>
      <c r="AS307" s="34"/>
      <c r="AT307" s="32">
        <v>0</v>
      </c>
      <c r="AU307" s="33">
        <v>61.8</v>
      </c>
      <c r="AV307" s="36">
        <v>0</v>
      </c>
      <c r="AW307" s="33">
        <v>0.11</v>
      </c>
      <c r="AX307" s="33">
        <v>0.04</v>
      </c>
      <c r="AY307" s="33">
        <v>0.25</v>
      </c>
      <c r="AZ307" s="36">
        <v>0</v>
      </c>
      <c r="BA307" s="33">
        <v>0</v>
      </c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</row>
    <row r="308" spans="1:81" ht="25" x14ac:dyDescent="0.35">
      <c r="A308" s="37" t="s">
        <v>2740</v>
      </c>
      <c r="B308" s="34">
        <v>12103</v>
      </c>
      <c r="C308" s="37" t="s">
        <v>2739</v>
      </c>
      <c r="D308" s="32">
        <v>0.6</v>
      </c>
      <c r="E308" s="32">
        <v>0.4</v>
      </c>
      <c r="F308" s="32">
        <v>0</v>
      </c>
      <c r="G308" s="32">
        <v>84.4</v>
      </c>
      <c r="H308" s="35">
        <v>1466</v>
      </c>
      <c r="I308" s="35">
        <v>1462</v>
      </c>
      <c r="J308" s="35">
        <v>349.41800000000001</v>
      </c>
      <c r="K308" s="32">
        <v>0.5</v>
      </c>
      <c r="L308" s="32">
        <v>0</v>
      </c>
      <c r="M308" s="32">
        <v>0</v>
      </c>
      <c r="N308" s="32">
        <v>0</v>
      </c>
      <c r="O308" s="31"/>
      <c r="P308" s="32">
        <v>84.4</v>
      </c>
      <c r="Q308" s="31"/>
      <c r="R308" s="36">
        <v>0</v>
      </c>
      <c r="S308" s="33">
        <v>0</v>
      </c>
      <c r="T308" s="33">
        <v>27.65</v>
      </c>
      <c r="U308" s="33">
        <v>12.75</v>
      </c>
      <c r="V308" s="34"/>
      <c r="W308" s="34"/>
      <c r="X308" s="34"/>
      <c r="Y308" s="32">
        <v>55.2</v>
      </c>
      <c r="Z308" s="32">
        <v>4</v>
      </c>
      <c r="AA308" s="34"/>
      <c r="AB308" s="34"/>
      <c r="AC308" s="34"/>
      <c r="AD308" s="34"/>
      <c r="AE308" s="34"/>
      <c r="AF308" s="34"/>
      <c r="AG308" s="34"/>
      <c r="AH308" s="34"/>
      <c r="AI308" s="32">
        <v>0</v>
      </c>
      <c r="AJ308" s="34"/>
      <c r="AK308" s="34"/>
      <c r="AL308" s="32">
        <v>0</v>
      </c>
      <c r="AM308" s="32">
        <v>0.6</v>
      </c>
      <c r="AN308" s="34"/>
      <c r="AO308" s="34"/>
      <c r="AP308" s="34"/>
      <c r="AQ308" s="34"/>
      <c r="AR308" s="32">
        <v>0</v>
      </c>
      <c r="AS308" s="34"/>
      <c r="AT308" s="32">
        <v>0</v>
      </c>
      <c r="AU308" s="33">
        <v>59.7</v>
      </c>
      <c r="AV308" s="36">
        <v>0.55000000000000004</v>
      </c>
      <c r="AW308" s="33">
        <v>0.08</v>
      </c>
      <c r="AX308" s="33">
        <v>0.04</v>
      </c>
      <c r="AY308" s="33">
        <v>0.18</v>
      </c>
      <c r="AZ308" s="36">
        <v>1.6579999999999999</v>
      </c>
      <c r="BA308" s="33">
        <v>0</v>
      </c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</row>
    <row r="309" spans="1:81" x14ac:dyDescent="0.35">
      <c r="A309" s="37" t="s">
        <v>2738</v>
      </c>
      <c r="B309" s="34">
        <v>25201</v>
      </c>
      <c r="C309" s="37" t="s">
        <v>2737</v>
      </c>
      <c r="D309" s="32">
        <v>19.7</v>
      </c>
      <c r="E309" s="32">
        <v>5.5</v>
      </c>
      <c r="F309" s="32">
        <v>2.2000000000000002</v>
      </c>
      <c r="G309" s="32">
        <v>38.5</v>
      </c>
      <c r="H309" s="35">
        <v>1373</v>
      </c>
      <c r="I309" s="35">
        <v>1194</v>
      </c>
      <c r="J309" s="35">
        <v>285.36599999999999</v>
      </c>
      <c r="K309" s="32">
        <v>20.8</v>
      </c>
      <c r="L309" s="32">
        <v>0</v>
      </c>
      <c r="M309" s="32">
        <v>0</v>
      </c>
      <c r="N309" s="32">
        <v>2.2000000000000002</v>
      </c>
      <c r="O309" s="31"/>
      <c r="P309" s="32">
        <v>38.5</v>
      </c>
      <c r="Q309" s="31"/>
      <c r="R309" s="36">
        <v>0.02</v>
      </c>
      <c r="S309" s="33">
        <v>0</v>
      </c>
      <c r="T309" s="33">
        <v>12.7</v>
      </c>
      <c r="U309" s="33">
        <v>23.6</v>
      </c>
      <c r="V309" s="34"/>
      <c r="W309" s="34"/>
      <c r="X309" s="34"/>
      <c r="Y309" s="32">
        <v>55.8</v>
      </c>
      <c r="Z309" s="32">
        <v>2.2000000000000002</v>
      </c>
      <c r="AA309" s="34"/>
      <c r="AB309" s="34"/>
      <c r="AC309" s="34"/>
      <c r="AD309" s="34"/>
      <c r="AE309" s="34"/>
      <c r="AF309" s="34"/>
      <c r="AG309" s="34"/>
      <c r="AH309" s="34"/>
      <c r="AI309" s="32">
        <v>0</v>
      </c>
      <c r="AJ309" s="34"/>
      <c r="AK309" s="34"/>
      <c r="AL309" s="32">
        <v>0</v>
      </c>
      <c r="AM309" s="32">
        <v>0</v>
      </c>
      <c r="AN309" s="34"/>
      <c r="AO309" s="34"/>
      <c r="AP309" s="34"/>
      <c r="AQ309" s="34"/>
      <c r="AR309" s="32">
        <v>0</v>
      </c>
      <c r="AS309" s="34"/>
      <c r="AT309" s="32">
        <v>0</v>
      </c>
      <c r="AU309" s="33">
        <v>57.97</v>
      </c>
      <c r="AV309" s="36">
        <v>0</v>
      </c>
      <c r="AW309" s="33">
        <v>0.56000000000000005</v>
      </c>
      <c r="AX309" s="33">
        <v>1.04</v>
      </c>
      <c r="AY309" s="33">
        <v>2.5499999999999998</v>
      </c>
      <c r="AZ309" s="36">
        <v>0</v>
      </c>
      <c r="BA309" s="33">
        <v>0</v>
      </c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</row>
    <row r="310" spans="1:81" x14ac:dyDescent="0.35">
      <c r="A310" s="37" t="s">
        <v>2736</v>
      </c>
      <c r="B310" s="34">
        <v>12103</v>
      </c>
      <c r="C310" s="37" t="s">
        <v>2735</v>
      </c>
      <c r="D310" s="32">
        <v>7.3</v>
      </c>
      <c r="E310" s="32">
        <v>2</v>
      </c>
      <c r="F310" s="32">
        <v>0.6</v>
      </c>
      <c r="G310" s="32">
        <v>71.599999999999994</v>
      </c>
      <c r="H310" s="35">
        <v>1437</v>
      </c>
      <c r="I310" s="35">
        <v>1414</v>
      </c>
      <c r="J310" s="35">
        <v>337.94599999999997</v>
      </c>
      <c r="K310" s="32">
        <v>2.2000000000000002</v>
      </c>
      <c r="L310" s="34"/>
      <c r="M310" s="34"/>
      <c r="N310" s="34"/>
      <c r="O310" s="31"/>
      <c r="P310" s="32">
        <v>71.599999999999994</v>
      </c>
      <c r="Q310" s="31"/>
      <c r="R310" s="36">
        <v>5.0000000000000001E-3</v>
      </c>
      <c r="S310" s="33">
        <v>0</v>
      </c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3">
        <v>0.34</v>
      </c>
      <c r="AX310" s="33">
        <v>0.64</v>
      </c>
      <c r="AY310" s="33">
        <v>0.72</v>
      </c>
      <c r="AZ310" s="36">
        <v>0</v>
      </c>
      <c r="BA310" s="33">
        <v>0</v>
      </c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</row>
    <row r="311" spans="1:81" x14ac:dyDescent="0.35">
      <c r="A311" s="37" t="s">
        <v>2734</v>
      </c>
      <c r="B311" s="34">
        <v>12103</v>
      </c>
      <c r="C311" s="37" t="s">
        <v>2733</v>
      </c>
      <c r="D311" s="32">
        <v>11.4</v>
      </c>
      <c r="E311" s="32">
        <v>2.2999999999999998</v>
      </c>
      <c r="F311" s="32">
        <v>1.4</v>
      </c>
      <c r="G311" s="32">
        <v>54.9</v>
      </c>
      <c r="H311" s="35">
        <v>1348</v>
      </c>
      <c r="I311" s="35">
        <v>1210</v>
      </c>
      <c r="J311" s="35">
        <v>289.19</v>
      </c>
      <c r="K311" s="32">
        <v>17.3</v>
      </c>
      <c r="L311" s="32">
        <v>0</v>
      </c>
      <c r="M311" s="32">
        <v>0</v>
      </c>
      <c r="N311" s="32">
        <v>1.4</v>
      </c>
      <c r="O311" s="31"/>
      <c r="P311" s="32">
        <v>54.9</v>
      </c>
      <c r="Q311" s="31"/>
      <c r="R311" s="36">
        <v>0.06</v>
      </c>
      <c r="S311" s="33">
        <v>0</v>
      </c>
      <c r="T311" s="33">
        <v>17.5</v>
      </c>
      <c r="U311" s="33">
        <v>17.600000000000001</v>
      </c>
      <c r="V311" s="34"/>
      <c r="W311" s="34"/>
      <c r="X311" s="34"/>
      <c r="Y311" s="32">
        <v>55.9</v>
      </c>
      <c r="Z311" s="32">
        <v>9.1</v>
      </c>
      <c r="AA311" s="34"/>
      <c r="AB311" s="34"/>
      <c r="AC311" s="34"/>
      <c r="AD311" s="34"/>
      <c r="AE311" s="34"/>
      <c r="AF311" s="34"/>
      <c r="AG311" s="34"/>
      <c r="AH311" s="34"/>
      <c r="AI311" s="32">
        <v>0</v>
      </c>
      <c r="AJ311" s="34"/>
      <c r="AK311" s="34"/>
      <c r="AL311" s="32">
        <v>0</v>
      </c>
      <c r="AM311" s="32">
        <v>0</v>
      </c>
      <c r="AN311" s="34"/>
      <c r="AO311" s="34"/>
      <c r="AP311" s="34"/>
      <c r="AQ311" s="34"/>
      <c r="AR311" s="32">
        <v>0</v>
      </c>
      <c r="AS311" s="34"/>
      <c r="AT311" s="32">
        <v>0</v>
      </c>
      <c r="AU311" s="33">
        <v>65</v>
      </c>
      <c r="AV311" s="36">
        <v>0</v>
      </c>
      <c r="AW311" s="33">
        <v>0.28999999999999998</v>
      </c>
      <c r="AX311" s="33">
        <v>0.28999999999999998</v>
      </c>
      <c r="AY311" s="33">
        <v>1.08</v>
      </c>
      <c r="AZ311" s="36">
        <v>0</v>
      </c>
      <c r="BA311" s="33">
        <v>0</v>
      </c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</row>
    <row r="312" spans="1:81" x14ac:dyDescent="0.35">
      <c r="A312" s="37" t="s">
        <v>2732</v>
      </c>
      <c r="B312" s="34">
        <v>25201</v>
      </c>
      <c r="C312" s="37" t="s">
        <v>2731</v>
      </c>
      <c r="D312" s="32">
        <v>49.8</v>
      </c>
      <c r="E312" s="32">
        <v>8.9</v>
      </c>
      <c r="F312" s="32">
        <v>9.3000000000000007</v>
      </c>
      <c r="G312" s="32">
        <v>14.6</v>
      </c>
      <c r="H312" s="35">
        <v>1543</v>
      </c>
      <c r="I312" s="35">
        <v>1415</v>
      </c>
      <c r="J312" s="35">
        <v>338.185</v>
      </c>
      <c r="K312" s="32">
        <v>16</v>
      </c>
      <c r="L312" s="34"/>
      <c r="M312" s="34"/>
      <c r="N312" s="34"/>
      <c r="O312" s="31"/>
      <c r="P312" s="32">
        <v>14.6</v>
      </c>
      <c r="Q312" s="31"/>
      <c r="R312" s="36">
        <v>0.28000000000000003</v>
      </c>
      <c r="S312" s="33">
        <v>0</v>
      </c>
      <c r="T312" s="33">
        <v>18.52</v>
      </c>
      <c r="U312" s="33">
        <v>20.96</v>
      </c>
      <c r="V312" s="34"/>
      <c r="W312" s="34"/>
      <c r="X312" s="34"/>
      <c r="Y312" s="32">
        <v>52.5</v>
      </c>
      <c r="Z312" s="32">
        <v>8</v>
      </c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2">
        <v>0</v>
      </c>
      <c r="AN312" s="34"/>
      <c r="AO312" s="34"/>
      <c r="AP312" s="34"/>
      <c r="AQ312" s="34"/>
      <c r="AR312" s="32">
        <v>0</v>
      </c>
      <c r="AS312" s="34"/>
      <c r="AT312" s="32">
        <v>0</v>
      </c>
      <c r="AU312" s="33">
        <v>60.52</v>
      </c>
      <c r="AV312" s="36">
        <v>0</v>
      </c>
      <c r="AW312" s="33">
        <v>1.53</v>
      </c>
      <c r="AX312" s="33">
        <v>1.74</v>
      </c>
      <c r="AY312" s="33">
        <v>5.01</v>
      </c>
      <c r="AZ312" s="36">
        <v>0</v>
      </c>
      <c r="BA312" s="33">
        <v>0</v>
      </c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3"/>
      <c r="BW312" s="34"/>
      <c r="BX312" s="34"/>
      <c r="BY312" s="34"/>
      <c r="BZ312" s="34"/>
      <c r="CA312" s="34"/>
      <c r="CB312" s="34"/>
      <c r="CC312" s="32"/>
    </row>
    <row r="313" spans="1:81" x14ac:dyDescent="0.35">
      <c r="A313" s="37" t="s">
        <v>2730</v>
      </c>
      <c r="B313" s="34">
        <v>12103</v>
      </c>
      <c r="C313" s="37" t="s">
        <v>2729</v>
      </c>
      <c r="D313" s="32">
        <v>18.7</v>
      </c>
      <c r="E313" s="32">
        <v>2.4</v>
      </c>
      <c r="F313" s="32">
        <v>0.9</v>
      </c>
      <c r="G313" s="32">
        <v>59.1</v>
      </c>
      <c r="H313" s="35">
        <v>1470</v>
      </c>
      <c r="I313" s="35">
        <v>1411</v>
      </c>
      <c r="J313" s="35">
        <v>337.22899999999998</v>
      </c>
      <c r="K313" s="32">
        <v>7.4</v>
      </c>
      <c r="L313" s="34"/>
      <c r="M313" s="34"/>
      <c r="N313" s="34"/>
      <c r="O313" s="31"/>
      <c r="P313" s="32">
        <v>59.1</v>
      </c>
      <c r="Q313" s="31"/>
      <c r="R313" s="36">
        <v>0.02</v>
      </c>
      <c r="S313" s="33">
        <v>0</v>
      </c>
      <c r="T313" s="33">
        <v>16.7</v>
      </c>
      <c r="U313" s="33">
        <v>26.69</v>
      </c>
      <c r="V313" s="34"/>
      <c r="W313" s="34"/>
      <c r="X313" s="34"/>
      <c r="Y313" s="32">
        <v>53.9</v>
      </c>
      <c r="Z313" s="32">
        <v>2.7</v>
      </c>
      <c r="AA313" s="34"/>
      <c r="AB313" s="32">
        <v>0</v>
      </c>
      <c r="AC313" s="34"/>
      <c r="AD313" s="34"/>
      <c r="AE313" s="34"/>
      <c r="AF313" s="32">
        <v>0.1</v>
      </c>
      <c r="AG313" s="34"/>
      <c r="AH313" s="34"/>
      <c r="AI313" s="32">
        <v>0</v>
      </c>
      <c r="AJ313" s="32">
        <v>0</v>
      </c>
      <c r="AK313" s="34"/>
      <c r="AL313" s="32">
        <v>0</v>
      </c>
      <c r="AM313" s="32">
        <v>0</v>
      </c>
      <c r="AN313" s="34"/>
      <c r="AO313" s="34"/>
      <c r="AP313" s="32">
        <v>0</v>
      </c>
      <c r="AQ313" s="32">
        <v>0</v>
      </c>
      <c r="AR313" s="32">
        <v>0</v>
      </c>
      <c r="AS313" s="34"/>
      <c r="AT313" s="32">
        <v>0</v>
      </c>
      <c r="AU313" s="33">
        <v>56.7</v>
      </c>
      <c r="AV313" s="36">
        <v>0</v>
      </c>
      <c r="AW313" s="33">
        <v>0.27</v>
      </c>
      <c r="AX313" s="33">
        <v>0.43</v>
      </c>
      <c r="AY313" s="33">
        <v>0.91</v>
      </c>
      <c r="AZ313" s="36">
        <v>0</v>
      </c>
      <c r="BA313" s="33">
        <v>9.65</v>
      </c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3"/>
      <c r="BW313" s="34"/>
      <c r="BX313" s="34"/>
      <c r="BY313" s="34"/>
      <c r="BZ313" s="34"/>
      <c r="CA313" s="34"/>
      <c r="CB313" s="33"/>
      <c r="CC313" s="32"/>
    </row>
    <row r="314" spans="1:81" x14ac:dyDescent="0.35">
      <c r="A314" s="37" t="s">
        <v>2728</v>
      </c>
      <c r="B314" s="34">
        <v>12103</v>
      </c>
      <c r="C314" s="37" t="s">
        <v>2727</v>
      </c>
      <c r="D314" s="32">
        <v>10</v>
      </c>
      <c r="E314" s="32">
        <v>1.3</v>
      </c>
      <c r="F314" s="32">
        <v>1.9</v>
      </c>
      <c r="G314" s="32">
        <v>73.2</v>
      </c>
      <c r="H314" s="35">
        <v>1479</v>
      </c>
      <c r="I314" s="35">
        <v>1461</v>
      </c>
      <c r="J314" s="35">
        <v>349.17899999999997</v>
      </c>
      <c r="K314" s="32">
        <v>2.2000000000000002</v>
      </c>
      <c r="L314" s="32">
        <v>0</v>
      </c>
      <c r="M314" s="32">
        <v>0</v>
      </c>
      <c r="N314" s="32">
        <v>0.7</v>
      </c>
      <c r="O314" s="31"/>
      <c r="P314" s="32">
        <v>73.2</v>
      </c>
      <c r="Q314" s="31"/>
      <c r="R314" s="36">
        <v>0</v>
      </c>
      <c r="S314" s="33">
        <v>0</v>
      </c>
      <c r="T314" s="33">
        <v>20.2</v>
      </c>
      <c r="U314" s="33">
        <v>13.8</v>
      </c>
      <c r="V314" s="34"/>
      <c r="W314" s="34"/>
      <c r="X314" s="34"/>
      <c r="Y314" s="32">
        <v>59.9</v>
      </c>
      <c r="Z314" s="32">
        <v>4</v>
      </c>
      <c r="AA314" s="34"/>
      <c r="AB314" s="32">
        <v>0</v>
      </c>
      <c r="AC314" s="34"/>
      <c r="AD314" s="34"/>
      <c r="AE314" s="34"/>
      <c r="AF314" s="32">
        <v>0</v>
      </c>
      <c r="AG314" s="34"/>
      <c r="AH314" s="34"/>
      <c r="AI314" s="32">
        <v>0</v>
      </c>
      <c r="AJ314" s="32">
        <v>0</v>
      </c>
      <c r="AK314" s="34"/>
      <c r="AL314" s="32">
        <v>0</v>
      </c>
      <c r="AM314" s="32">
        <v>0</v>
      </c>
      <c r="AN314" s="34"/>
      <c r="AO314" s="34"/>
      <c r="AP314" s="32">
        <v>0</v>
      </c>
      <c r="AQ314" s="32">
        <v>0</v>
      </c>
      <c r="AR314" s="32">
        <v>0.2</v>
      </c>
      <c r="AS314" s="34"/>
      <c r="AT314" s="32">
        <v>0</v>
      </c>
      <c r="AU314" s="33">
        <v>64.099999999999994</v>
      </c>
      <c r="AV314" s="36">
        <v>0.2</v>
      </c>
      <c r="AW314" s="33">
        <v>0.18</v>
      </c>
      <c r="AX314" s="33">
        <v>0.12</v>
      </c>
      <c r="AY314" s="33">
        <v>0.56000000000000005</v>
      </c>
      <c r="AZ314" s="36">
        <v>1.742</v>
      </c>
      <c r="BA314" s="33">
        <v>0.87</v>
      </c>
      <c r="BB314" s="34"/>
      <c r="BC314" s="34"/>
      <c r="BD314" s="34"/>
      <c r="BE314" s="33"/>
      <c r="BF314" s="34"/>
      <c r="BG314" s="33"/>
      <c r="BH314" s="34"/>
      <c r="BI314" s="34"/>
      <c r="BJ314" s="34"/>
      <c r="BK314" s="34"/>
      <c r="BL314" s="33"/>
      <c r="BM314" s="33"/>
      <c r="BN314" s="33"/>
      <c r="BO314" s="34"/>
      <c r="BP314" s="33"/>
      <c r="BQ314" s="33"/>
      <c r="BR314" s="33"/>
      <c r="BS314" s="34"/>
      <c r="BT314" s="34"/>
      <c r="BU314" s="34"/>
      <c r="BV314" s="33"/>
      <c r="BW314" s="34"/>
      <c r="BX314" s="34"/>
      <c r="BY314" s="34"/>
      <c r="BZ314" s="34"/>
      <c r="CA314" s="34"/>
      <c r="CB314" s="33"/>
      <c r="CC314" s="32"/>
    </row>
    <row r="315" spans="1:81" ht="37.5" x14ac:dyDescent="0.35">
      <c r="A315" s="37" t="s">
        <v>2726</v>
      </c>
      <c r="B315" s="34">
        <v>12104</v>
      </c>
      <c r="C315" s="37" t="s">
        <v>2725</v>
      </c>
      <c r="D315" s="32">
        <v>11.1</v>
      </c>
      <c r="E315" s="32">
        <v>1.5</v>
      </c>
      <c r="F315" s="32">
        <v>1.1000000000000001</v>
      </c>
      <c r="G315" s="32">
        <v>67.3</v>
      </c>
      <c r="H315" s="35">
        <v>1417</v>
      </c>
      <c r="I315" s="35">
        <v>1387</v>
      </c>
      <c r="J315" s="35">
        <v>331.49299999999999</v>
      </c>
      <c r="K315" s="32">
        <v>3.8</v>
      </c>
      <c r="L315" s="32">
        <v>0</v>
      </c>
      <c r="M315" s="32">
        <v>0</v>
      </c>
      <c r="N315" s="32">
        <v>0</v>
      </c>
      <c r="O315" s="31"/>
      <c r="P315" s="32">
        <v>67.3</v>
      </c>
      <c r="Q315" s="31"/>
      <c r="R315" s="36">
        <v>0.54</v>
      </c>
      <c r="S315" s="33">
        <v>0</v>
      </c>
      <c r="T315" s="33">
        <v>22.6</v>
      </c>
      <c r="U315" s="33">
        <v>14.4</v>
      </c>
      <c r="V315" s="34"/>
      <c r="W315" s="34"/>
      <c r="X315" s="34"/>
      <c r="Y315" s="32">
        <v>58.4</v>
      </c>
      <c r="Z315" s="32">
        <v>3.9</v>
      </c>
      <c r="AA315" s="34"/>
      <c r="AB315" s="32">
        <v>0</v>
      </c>
      <c r="AC315" s="34"/>
      <c r="AD315" s="34"/>
      <c r="AE315" s="34"/>
      <c r="AF315" s="32">
        <v>0</v>
      </c>
      <c r="AG315" s="34"/>
      <c r="AH315" s="34"/>
      <c r="AI315" s="32">
        <v>0</v>
      </c>
      <c r="AJ315" s="32">
        <v>0</v>
      </c>
      <c r="AK315" s="34"/>
      <c r="AL315" s="32">
        <v>0</v>
      </c>
      <c r="AM315" s="32">
        <v>0</v>
      </c>
      <c r="AN315" s="34"/>
      <c r="AO315" s="34"/>
      <c r="AP315" s="32">
        <v>0</v>
      </c>
      <c r="AQ315" s="32">
        <v>0</v>
      </c>
      <c r="AR315" s="32">
        <v>0</v>
      </c>
      <c r="AS315" s="34"/>
      <c r="AT315" s="32">
        <v>0</v>
      </c>
      <c r="AU315" s="33">
        <v>62.3</v>
      </c>
      <c r="AV315" s="36">
        <v>0</v>
      </c>
      <c r="AW315" s="33">
        <v>0.23</v>
      </c>
      <c r="AX315" s="33">
        <v>0.14000000000000001</v>
      </c>
      <c r="AY315" s="33">
        <v>0.63</v>
      </c>
      <c r="AZ315" s="36">
        <v>0</v>
      </c>
      <c r="BA315" s="33">
        <v>0</v>
      </c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</row>
    <row r="316" spans="1:81" x14ac:dyDescent="0.35">
      <c r="A316" s="37" t="s">
        <v>2724</v>
      </c>
      <c r="B316" s="34">
        <v>12103</v>
      </c>
      <c r="C316" s="37" t="s">
        <v>2723</v>
      </c>
      <c r="D316" s="32">
        <v>10</v>
      </c>
      <c r="E316" s="32">
        <v>1.3</v>
      </c>
      <c r="F316" s="32">
        <v>1.9</v>
      </c>
      <c r="G316" s="32">
        <v>73.2</v>
      </c>
      <c r="H316" s="35">
        <v>1479</v>
      </c>
      <c r="I316" s="35">
        <v>1461</v>
      </c>
      <c r="J316" s="35">
        <v>349.17899999999997</v>
      </c>
      <c r="K316" s="32">
        <v>2.2000000000000002</v>
      </c>
      <c r="L316" s="32">
        <v>0</v>
      </c>
      <c r="M316" s="32">
        <v>0</v>
      </c>
      <c r="N316" s="32">
        <v>0.7</v>
      </c>
      <c r="O316" s="31"/>
      <c r="P316" s="32">
        <v>73.2</v>
      </c>
      <c r="Q316" s="31"/>
      <c r="R316" s="36">
        <v>0</v>
      </c>
      <c r="S316" s="33">
        <v>0</v>
      </c>
      <c r="T316" s="33">
        <v>20.2</v>
      </c>
      <c r="U316" s="33">
        <v>13.8</v>
      </c>
      <c r="V316" s="34"/>
      <c r="W316" s="34"/>
      <c r="X316" s="34"/>
      <c r="Y316" s="32">
        <v>59.9</v>
      </c>
      <c r="Z316" s="32">
        <v>4</v>
      </c>
      <c r="AA316" s="34"/>
      <c r="AB316" s="32">
        <v>0</v>
      </c>
      <c r="AC316" s="34"/>
      <c r="AD316" s="34"/>
      <c r="AE316" s="34"/>
      <c r="AF316" s="32">
        <v>0</v>
      </c>
      <c r="AG316" s="34"/>
      <c r="AH316" s="34"/>
      <c r="AI316" s="32">
        <v>0</v>
      </c>
      <c r="AJ316" s="32">
        <v>0</v>
      </c>
      <c r="AK316" s="34"/>
      <c r="AL316" s="32">
        <v>0</v>
      </c>
      <c r="AM316" s="32">
        <v>0</v>
      </c>
      <c r="AN316" s="34"/>
      <c r="AO316" s="34"/>
      <c r="AP316" s="32">
        <v>0</v>
      </c>
      <c r="AQ316" s="32">
        <v>0</v>
      </c>
      <c r="AR316" s="32">
        <v>0.2</v>
      </c>
      <c r="AS316" s="34"/>
      <c r="AT316" s="32">
        <v>0</v>
      </c>
      <c r="AU316" s="33">
        <v>64.099999999999994</v>
      </c>
      <c r="AV316" s="36">
        <v>0.2</v>
      </c>
      <c r="AW316" s="33">
        <v>0.18</v>
      </c>
      <c r="AX316" s="33">
        <v>0.12</v>
      </c>
      <c r="AY316" s="33">
        <v>0.56000000000000005</v>
      </c>
      <c r="AZ316" s="36">
        <v>1.742</v>
      </c>
      <c r="BA316" s="33">
        <v>0.87</v>
      </c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</row>
    <row r="317" spans="1:81" ht="37.5" x14ac:dyDescent="0.35">
      <c r="A317" s="37" t="s">
        <v>2722</v>
      </c>
      <c r="B317" s="34">
        <v>12104</v>
      </c>
      <c r="C317" s="37" t="s">
        <v>2721</v>
      </c>
      <c r="D317" s="32">
        <v>10.7</v>
      </c>
      <c r="E317" s="32">
        <v>1.4</v>
      </c>
      <c r="F317" s="32">
        <v>1.1000000000000001</v>
      </c>
      <c r="G317" s="32">
        <v>65.2</v>
      </c>
      <c r="H317" s="35">
        <v>1373</v>
      </c>
      <c r="I317" s="35">
        <v>1344</v>
      </c>
      <c r="J317" s="35">
        <v>321.21600000000001</v>
      </c>
      <c r="K317" s="32">
        <v>3.7</v>
      </c>
      <c r="L317" s="34"/>
      <c r="M317" s="34"/>
      <c r="N317" s="34"/>
      <c r="O317" s="31"/>
      <c r="P317" s="32">
        <v>65.2</v>
      </c>
      <c r="Q317" s="31"/>
      <c r="R317" s="36">
        <v>0.52300000000000002</v>
      </c>
      <c r="S317" s="33">
        <v>0</v>
      </c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3">
        <v>0.22</v>
      </c>
      <c r="AX317" s="33">
        <v>0.14000000000000001</v>
      </c>
      <c r="AY317" s="33">
        <v>0.61</v>
      </c>
      <c r="AZ317" s="36">
        <v>0</v>
      </c>
      <c r="BA317" s="33">
        <v>0</v>
      </c>
      <c r="BB317" s="34"/>
      <c r="BC317" s="33"/>
      <c r="BD317" s="33"/>
      <c r="BE317" s="34"/>
      <c r="BF317" s="34"/>
      <c r="BG317" s="34"/>
      <c r="BH317" s="33"/>
      <c r="BI317" s="33"/>
      <c r="BJ317" s="34"/>
      <c r="BK317" s="34"/>
      <c r="BL317" s="34"/>
      <c r="BM317" s="34"/>
      <c r="BN317" s="34"/>
      <c r="BO317" s="33"/>
      <c r="BP317" s="34"/>
      <c r="BQ317" s="34"/>
      <c r="BR317" s="34"/>
      <c r="BS317" s="33"/>
      <c r="BT317" s="34"/>
      <c r="BU317" s="33"/>
      <c r="BV317" s="34"/>
      <c r="BW317" s="33"/>
      <c r="BX317" s="33"/>
      <c r="BY317" s="34"/>
      <c r="BZ317" s="34"/>
      <c r="CA317" s="33"/>
      <c r="CB317" s="34"/>
      <c r="CC317" s="32"/>
    </row>
    <row r="318" spans="1:81" ht="25" x14ac:dyDescent="0.35">
      <c r="A318" s="37" t="s">
        <v>2720</v>
      </c>
      <c r="B318" s="34">
        <v>12104</v>
      </c>
      <c r="C318" s="37" t="s">
        <v>2719</v>
      </c>
      <c r="D318" s="32">
        <v>11.7</v>
      </c>
      <c r="E318" s="32">
        <v>1.7</v>
      </c>
      <c r="F318" s="32">
        <v>1.8</v>
      </c>
      <c r="G318" s="32">
        <v>69.599999999999994</v>
      </c>
      <c r="H318" s="35">
        <v>1464</v>
      </c>
      <c r="I318" s="35">
        <v>1444</v>
      </c>
      <c r="J318" s="35">
        <v>345.11599999999999</v>
      </c>
      <c r="K318" s="32">
        <v>2.5</v>
      </c>
      <c r="L318" s="32">
        <v>0</v>
      </c>
      <c r="M318" s="32">
        <v>0</v>
      </c>
      <c r="N318" s="32">
        <v>0.9</v>
      </c>
      <c r="O318" s="31"/>
      <c r="P318" s="32">
        <v>69.599999999999994</v>
      </c>
      <c r="Q318" s="31"/>
      <c r="R318" s="36">
        <v>0</v>
      </c>
      <c r="S318" s="33">
        <v>0</v>
      </c>
      <c r="T318" s="33">
        <v>20.2</v>
      </c>
      <c r="U318" s="33">
        <v>13.8</v>
      </c>
      <c r="V318" s="34"/>
      <c r="W318" s="34"/>
      <c r="X318" s="34"/>
      <c r="Y318" s="32">
        <v>59.9</v>
      </c>
      <c r="Z318" s="32">
        <v>4</v>
      </c>
      <c r="AA318" s="34"/>
      <c r="AB318" s="32">
        <v>0</v>
      </c>
      <c r="AC318" s="34"/>
      <c r="AD318" s="34"/>
      <c r="AE318" s="34"/>
      <c r="AF318" s="32">
        <v>0</v>
      </c>
      <c r="AG318" s="34"/>
      <c r="AH318" s="34"/>
      <c r="AI318" s="32">
        <v>0</v>
      </c>
      <c r="AJ318" s="32">
        <v>0</v>
      </c>
      <c r="AK318" s="34"/>
      <c r="AL318" s="32">
        <v>0</v>
      </c>
      <c r="AM318" s="32">
        <v>0</v>
      </c>
      <c r="AN318" s="34"/>
      <c r="AO318" s="34"/>
      <c r="AP318" s="32">
        <v>0</v>
      </c>
      <c r="AQ318" s="32">
        <v>0</v>
      </c>
      <c r="AR318" s="32">
        <v>0.2</v>
      </c>
      <c r="AS318" s="34"/>
      <c r="AT318" s="32">
        <v>0</v>
      </c>
      <c r="AU318" s="33">
        <v>64.099999999999994</v>
      </c>
      <c r="AV318" s="36">
        <v>0.2</v>
      </c>
      <c r="AW318" s="33">
        <v>0.23</v>
      </c>
      <c r="AX318" s="33">
        <v>0.16</v>
      </c>
      <c r="AY318" s="33">
        <v>0.73</v>
      </c>
      <c r="AZ318" s="36">
        <v>2.278</v>
      </c>
      <c r="BA318" s="33">
        <v>1.1399999999999999</v>
      </c>
      <c r="BB318" s="34"/>
      <c r="BC318" s="33"/>
      <c r="BD318" s="33"/>
      <c r="BE318" s="34"/>
      <c r="BF318" s="34"/>
      <c r="BG318" s="34"/>
      <c r="BH318" s="33"/>
      <c r="BI318" s="33"/>
      <c r="BJ318" s="34"/>
      <c r="BK318" s="34"/>
      <c r="BL318" s="34"/>
      <c r="BM318" s="34"/>
      <c r="BN318" s="34"/>
      <c r="BO318" s="33"/>
      <c r="BP318" s="34"/>
      <c r="BQ318" s="34"/>
      <c r="BR318" s="34"/>
      <c r="BS318" s="33"/>
      <c r="BT318" s="34"/>
      <c r="BU318" s="33"/>
      <c r="BV318" s="34"/>
      <c r="BW318" s="33"/>
      <c r="BX318" s="33"/>
      <c r="BY318" s="34"/>
      <c r="BZ318" s="34"/>
      <c r="CA318" s="33"/>
      <c r="CB318" s="34"/>
      <c r="CC318" s="32"/>
    </row>
    <row r="319" spans="1:81" x14ac:dyDescent="0.35">
      <c r="A319" s="37" t="s">
        <v>2718</v>
      </c>
      <c r="B319" s="34">
        <v>12103</v>
      </c>
      <c r="C319" s="37" t="s">
        <v>2717</v>
      </c>
      <c r="D319" s="32">
        <v>11.6</v>
      </c>
      <c r="E319" s="32">
        <v>1.6</v>
      </c>
      <c r="F319" s="32">
        <v>2</v>
      </c>
      <c r="G319" s="32">
        <v>61.6</v>
      </c>
      <c r="H319" s="35">
        <v>1371</v>
      </c>
      <c r="I319" s="35">
        <v>1301</v>
      </c>
      <c r="J319" s="35">
        <v>310.93899999999996</v>
      </c>
      <c r="K319" s="32">
        <v>8.8000000000000007</v>
      </c>
      <c r="L319" s="32">
        <v>0</v>
      </c>
      <c r="M319" s="32">
        <v>0</v>
      </c>
      <c r="N319" s="32">
        <v>1</v>
      </c>
      <c r="O319" s="31"/>
      <c r="P319" s="32">
        <v>61.6</v>
      </c>
      <c r="Q319" s="31"/>
      <c r="R319" s="36">
        <v>0.04</v>
      </c>
      <c r="S319" s="33">
        <v>0</v>
      </c>
      <c r="T319" s="33">
        <v>18.899999999999999</v>
      </c>
      <c r="U319" s="33">
        <v>14.5</v>
      </c>
      <c r="V319" s="34"/>
      <c r="W319" s="34"/>
      <c r="X319" s="34"/>
      <c r="Y319" s="32">
        <v>60.8</v>
      </c>
      <c r="Z319" s="32">
        <v>3.7</v>
      </c>
      <c r="AA319" s="34"/>
      <c r="AB319" s="32">
        <v>0</v>
      </c>
      <c r="AC319" s="34"/>
      <c r="AD319" s="34"/>
      <c r="AE319" s="34"/>
      <c r="AF319" s="32">
        <v>0</v>
      </c>
      <c r="AG319" s="34"/>
      <c r="AH319" s="34"/>
      <c r="AI319" s="32">
        <v>0</v>
      </c>
      <c r="AJ319" s="32">
        <v>0</v>
      </c>
      <c r="AK319" s="34"/>
      <c r="AL319" s="32">
        <v>0</v>
      </c>
      <c r="AM319" s="32">
        <v>0</v>
      </c>
      <c r="AN319" s="34"/>
      <c r="AO319" s="34"/>
      <c r="AP319" s="32">
        <v>0</v>
      </c>
      <c r="AQ319" s="32">
        <v>0</v>
      </c>
      <c r="AR319" s="32">
        <v>0</v>
      </c>
      <c r="AS319" s="34"/>
      <c r="AT319" s="32">
        <v>0</v>
      </c>
      <c r="AU319" s="33">
        <v>64.5</v>
      </c>
      <c r="AV319" s="36">
        <v>0</v>
      </c>
      <c r="AW319" s="33">
        <v>0.22</v>
      </c>
      <c r="AX319" s="33">
        <v>0.17</v>
      </c>
      <c r="AY319" s="33">
        <v>0.74</v>
      </c>
      <c r="AZ319" s="36">
        <v>0</v>
      </c>
      <c r="BA319" s="33">
        <v>0</v>
      </c>
      <c r="BB319" s="34"/>
      <c r="BC319" s="33"/>
      <c r="BD319" s="33"/>
      <c r="BE319" s="34"/>
      <c r="BF319" s="34"/>
      <c r="BG319" s="34"/>
      <c r="BH319" s="33"/>
      <c r="BI319" s="33"/>
      <c r="BJ319" s="34"/>
      <c r="BK319" s="34"/>
      <c r="BL319" s="34"/>
      <c r="BM319" s="34"/>
      <c r="BN319" s="34"/>
      <c r="BO319" s="33"/>
      <c r="BP319" s="34"/>
      <c r="BQ319" s="34"/>
      <c r="BR319" s="34"/>
      <c r="BS319" s="33"/>
      <c r="BT319" s="34"/>
      <c r="BU319" s="33"/>
      <c r="BV319" s="34"/>
      <c r="BW319" s="33"/>
      <c r="BX319" s="33"/>
      <c r="BY319" s="34"/>
      <c r="BZ319" s="34"/>
      <c r="CA319" s="33"/>
      <c r="CB319" s="34"/>
      <c r="CC319" s="32"/>
    </row>
    <row r="320" spans="1:81" x14ac:dyDescent="0.35">
      <c r="A320" s="37" t="s">
        <v>2716</v>
      </c>
      <c r="B320" s="34">
        <v>12103</v>
      </c>
      <c r="C320" s="37" t="s">
        <v>2715</v>
      </c>
      <c r="D320" s="32">
        <v>3.4</v>
      </c>
      <c r="E320" s="32">
        <v>1.1000000000000001</v>
      </c>
      <c r="F320" s="32">
        <v>0.3</v>
      </c>
      <c r="G320" s="32">
        <v>80.5</v>
      </c>
      <c r="H320" s="35">
        <v>1480</v>
      </c>
      <c r="I320" s="35">
        <v>1466</v>
      </c>
      <c r="J320" s="35">
        <v>350.37399999999997</v>
      </c>
      <c r="K320" s="32">
        <v>1.7</v>
      </c>
      <c r="L320" s="32">
        <v>0</v>
      </c>
      <c r="M320" s="32">
        <v>0</v>
      </c>
      <c r="N320" s="32">
        <v>0.3</v>
      </c>
      <c r="O320" s="31"/>
      <c r="P320" s="32">
        <v>80.5</v>
      </c>
      <c r="Q320" s="31"/>
      <c r="R320" s="36">
        <v>0</v>
      </c>
      <c r="S320" s="33">
        <v>0</v>
      </c>
      <c r="T320" s="33">
        <v>19.3</v>
      </c>
      <c r="U320" s="33">
        <v>33.6</v>
      </c>
      <c r="V320" s="34"/>
      <c r="W320" s="34"/>
      <c r="X320" s="34"/>
      <c r="Y320" s="32">
        <v>43.4</v>
      </c>
      <c r="Z320" s="32">
        <v>1.9</v>
      </c>
      <c r="AA320" s="34"/>
      <c r="AB320" s="32">
        <v>0</v>
      </c>
      <c r="AC320" s="34"/>
      <c r="AD320" s="34"/>
      <c r="AE320" s="34"/>
      <c r="AF320" s="32">
        <v>0.1</v>
      </c>
      <c r="AG320" s="34"/>
      <c r="AH320" s="34"/>
      <c r="AI320" s="32">
        <v>0</v>
      </c>
      <c r="AJ320" s="32">
        <v>0</v>
      </c>
      <c r="AK320" s="34"/>
      <c r="AL320" s="32">
        <v>0</v>
      </c>
      <c r="AM320" s="32">
        <v>0</v>
      </c>
      <c r="AN320" s="34"/>
      <c r="AO320" s="34"/>
      <c r="AP320" s="32">
        <v>0</v>
      </c>
      <c r="AQ320" s="32">
        <v>0</v>
      </c>
      <c r="AR320" s="32">
        <v>0</v>
      </c>
      <c r="AS320" s="34"/>
      <c r="AT320" s="32">
        <v>0</v>
      </c>
      <c r="AU320" s="33">
        <v>45.4</v>
      </c>
      <c r="AV320" s="36">
        <v>0</v>
      </c>
      <c r="AW320" s="33">
        <v>0.14000000000000001</v>
      </c>
      <c r="AX320" s="33">
        <v>0.25</v>
      </c>
      <c r="AY320" s="33">
        <v>0.33</v>
      </c>
      <c r="AZ320" s="36">
        <v>0</v>
      </c>
      <c r="BA320" s="33">
        <v>0</v>
      </c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</row>
    <row r="321" spans="1:81" x14ac:dyDescent="0.35">
      <c r="A321" s="37" t="s">
        <v>2714</v>
      </c>
      <c r="B321" s="34">
        <v>12103</v>
      </c>
      <c r="C321" s="37" t="s">
        <v>2713</v>
      </c>
      <c r="D321" s="32">
        <v>11.4</v>
      </c>
      <c r="E321" s="32">
        <v>2.1</v>
      </c>
      <c r="F321" s="32">
        <v>0.9</v>
      </c>
      <c r="G321" s="32">
        <v>65.3</v>
      </c>
      <c r="H321" s="35">
        <v>1471</v>
      </c>
      <c r="I321" s="35">
        <v>1380</v>
      </c>
      <c r="J321" s="35">
        <v>329.82</v>
      </c>
      <c r="K321" s="32">
        <v>11.3</v>
      </c>
      <c r="L321" s="32">
        <v>0.1</v>
      </c>
      <c r="M321" s="32">
        <v>0</v>
      </c>
      <c r="N321" s="32">
        <v>0.8</v>
      </c>
      <c r="O321" s="31"/>
      <c r="P321" s="32">
        <v>65.3</v>
      </c>
      <c r="Q321" s="31"/>
      <c r="R321" s="36">
        <v>0.111</v>
      </c>
      <c r="S321" s="33">
        <v>0</v>
      </c>
      <c r="T321" s="33">
        <v>19.600000000000001</v>
      </c>
      <c r="U321" s="33">
        <v>15.9</v>
      </c>
      <c r="V321" s="34"/>
      <c r="W321" s="34"/>
      <c r="X321" s="34"/>
      <c r="Y321" s="32">
        <v>60</v>
      </c>
      <c r="Z321" s="32">
        <v>3.9</v>
      </c>
      <c r="AA321" s="34"/>
      <c r="AB321" s="34"/>
      <c r="AC321" s="34"/>
      <c r="AD321" s="34"/>
      <c r="AE321" s="34"/>
      <c r="AF321" s="34"/>
      <c r="AG321" s="34"/>
      <c r="AH321" s="34"/>
      <c r="AI321" s="32">
        <v>0</v>
      </c>
      <c r="AJ321" s="34"/>
      <c r="AK321" s="34"/>
      <c r="AL321" s="32">
        <v>0</v>
      </c>
      <c r="AM321" s="32">
        <v>0</v>
      </c>
      <c r="AN321" s="34"/>
      <c r="AO321" s="34"/>
      <c r="AP321" s="34"/>
      <c r="AQ321" s="34"/>
      <c r="AR321" s="32">
        <v>0</v>
      </c>
      <c r="AS321" s="34"/>
      <c r="AT321" s="32">
        <v>0</v>
      </c>
      <c r="AU321" s="33">
        <v>63.9</v>
      </c>
      <c r="AV321" s="36">
        <v>0</v>
      </c>
      <c r="AW321" s="33">
        <v>0.3</v>
      </c>
      <c r="AX321" s="33">
        <v>0.24</v>
      </c>
      <c r="AY321" s="33">
        <v>0.97</v>
      </c>
      <c r="AZ321" s="36">
        <v>0</v>
      </c>
      <c r="BA321" s="33">
        <v>0</v>
      </c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</row>
    <row r="322" spans="1:81" ht="37.5" x14ac:dyDescent="0.35">
      <c r="A322" s="37" t="s">
        <v>2712</v>
      </c>
      <c r="B322" s="34">
        <v>13506</v>
      </c>
      <c r="C322" s="37" t="s">
        <v>2711</v>
      </c>
      <c r="D322" s="32">
        <v>15.1</v>
      </c>
      <c r="E322" s="32">
        <v>12.1</v>
      </c>
      <c r="F322" s="32">
        <v>2.9</v>
      </c>
      <c r="G322" s="32">
        <v>22.4</v>
      </c>
      <c r="H322" s="35">
        <v>1096</v>
      </c>
      <c r="I322" s="35">
        <v>1082</v>
      </c>
      <c r="J322" s="35">
        <v>258.59800000000001</v>
      </c>
      <c r="K322" s="32">
        <v>1.7</v>
      </c>
      <c r="L322" s="32">
        <v>1</v>
      </c>
      <c r="M322" s="32">
        <v>0.8</v>
      </c>
      <c r="N322" s="32">
        <v>0.6</v>
      </c>
      <c r="O322" s="31"/>
      <c r="P322" s="32">
        <v>22.4</v>
      </c>
      <c r="Q322" s="31"/>
      <c r="R322" s="36">
        <v>0.11</v>
      </c>
      <c r="S322" s="33">
        <v>1.1599999999999999</v>
      </c>
      <c r="T322" s="33">
        <v>50.8</v>
      </c>
      <c r="U322" s="33">
        <v>40.700000000000003</v>
      </c>
      <c r="V322" s="34"/>
      <c r="W322" s="34"/>
      <c r="X322" s="34"/>
      <c r="Y322" s="32">
        <v>6</v>
      </c>
      <c r="Z322" s="32">
        <v>1.8</v>
      </c>
      <c r="AA322" s="34"/>
      <c r="AB322" s="32">
        <v>0</v>
      </c>
      <c r="AC322" s="34"/>
      <c r="AD322" s="34"/>
      <c r="AE322" s="34"/>
      <c r="AF322" s="32">
        <v>0</v>
      </c>
      <c r="AG322" s="34"/>
      <c r="AH322" s="34"/>
      <c r="AI322" s="32">
        <v>0</v>
      </c>
      <c r="AJ322" s="32">
        <v>0</v>
      </c>
      <c r="AK322" s="34"/>
      <c r="AL322" s="32">
        <v>0.2</v>
      </c>
      <c r="AM322" s="32">
        <v>0</v>
      </c>
      <c r="AN322" s="34"/>
      <c r="AO322" s="34"/>
      <c r="AP322" s="32">
        <v>0</v>
      </c>
      <c r="AQ322" s="32">
        <v>0</v>
      </c>
      <c r="AR322" s="32">
        <v>0.1</v>
      </c>
      <c r="AS322" s="34"/>
      <c r="AT322" s="32">
        <v>0</v>
      </c>
      <c r="AU322" s="33">
        <v>8.1</v>
      </c>
      <c r="AV322" s="36">
        <v>0.1</v>
      </c>
      <c r="AW322" s="33">
        <v>5.88</v>
      </c>
      <c r="AX322" s="33">
        <v>4.71</v>
      </c>
      <c r="AY322" s="33">
        <v>0.94</v>
      </c>
      <c r="AZ322" s="36">
        <v>11.568</v>
      </c>
      <c r="BA322" s="33">
        <v>404.87</v>
      </c>
      <c r="BB322" s="34"/>
      <c r="BC322" s="33"/>
      <c r="BD322" s="33"/>
      <c r="BE322" s="34"/>
      <c r="BF322" s="34"/>
      <c r="BG322" s="34"/>
      <c r="BH322" s="33"/>
      <c r="BI322" s="33"/>
      <c r="BJ322" s="34"/>
      <c r="BK322" s="34"/>
      <c r="BL322" s="34"/>
      <c r="BM322" s="34"/>
      <c r="BN322" s="34"/>
      <c r="BO322" s="33"/>
      <c r="BP322" s="34"/>
      <c r="BQ322" s="34"/>
      <c r="BR322" s="34"/>
      <c r="BS322" s="33"/>
      <c r="BT322" s="34"/>
      <c r="BU322" s="33"/>
      <c r="BV322" s="34"/>
      <c r="BW322" s="33"/>
      <c r="BX322" s="33"/>
      <c r="BY322" s="34"/>
      <c r="BZ322" s="34"/>
      <c r="CA322" s="33"/>
      <c r="CB322" s="34"/>
      <c r="CC322" s="32"/>
    </row>
    <row r="323" spans="1:81" ht="25" x14ac:dyDescent="0.35">
      <c r="A323" s="37" t="s">
        <v>2710</v>
      </c>
      <c r="B323" s="34">
        <v>13505</v>
      </c>
      <c r="C323" s="37" t="s">
        <v>2709</v>
      </c>
      <c r="D323" s="32">
        <v>12.1</v>
      </c>
      <c r="E323" s="32">
        <v>9.1</v>
      </c>
      <c r="F323" s="32">
        <v>1.3</v>
      </c>
      <c r="G323" s="32">
        <v>18</v>
      </c>
      <c r="H323" s="35">
        <v>870</v>
      </c>
      <c r="I323" s="35">
        <v>849</v>
      </c>
      <c r="J323" s="35">
        <v>202.911</v>
      </c>
      <c r="K323" s="32">
        <v>2.6</v>
      </c>
      <c r="L323" s="32">
        <v>0.3</v>
      </c>
      <c r="M323" s="32">
        <v>0.5</v>
      </c>
      <c r="N323" s="32">
        <v>0</v>
      </c>
      <c r="O323" s="31"/>
      <c r="P323" s="32">
        <v>18</v>
      </c>
      <c r="Q323" s="31"/>
      <c r="R323" s="36">
        <v>9.5000000000000001E-2</v>
      </c>
      <c r="S323" s="33">
        <v>1.1599999999999999</v>
      </c>
      <c r="T323" s="33">
        <v>42.37</v>
      </c>
      <c r="U323" s="33">
        <v>42.14</v>
      </c>
      <c r="V323" s="34"/>
      <c r="W323" s="34"/>
      <c r="X323" s="34"/>
      <c r="Y323" s="32">
        <v>11.7</v>
      </c>
      <c r="Z323" s="32">
        <v>0.9</v>
      </c>
      <c r="AA323" s="34"/>
      <c r="AB323" s="32">
        <v>0</v>
      </c>
      <c r="AC323" s="34"/>
      <c r="AD323" s="34"/>
      <c r="AE323" s="34"/>
      <c r="AF323" s="32">
        <v>0</v>
      </c>
      <c r="AG323" s="34"/>
      <c r="AH323" s="34"/>
      <c r="AI323" s="32">
        <v>0</v>
      </c>
      <c r="AJ323" s="32">
        <v>0</v>
      </c>
      <c r="AK323" s="34"/>
      <c r="AL323" s="32">
        <v>0</v>
      </c>
      <c r="AM323" s="32">
        <v>0</v>
      </c>
      <c r="AN323" s="34"/>
      <c r="AO323" s="34"/>
      <c r="AP323" s="32">
        <v>0</v>
      </c>
      <c r="AQ323" s="34"/>
      <c r="AR323" s="32">
        <v>0.1</v>
      </c>
      <c r="AS323" s="34"/>
      <c r="AT323" s="32">
        <v>0</v>
      </c>
      <c r="AU323" s="33">
        <v>12.69</v>
      </c>
      <c r="AV323" s="36">
        <v>0.1</v>
      </c>
      <c r="AW323" s="33">
        <v>3.7</v>
      </c>
      <c r="AX323" s="33">
        <v>3.68</v>
      </c>
      <c r="AY323" s="33">
        <v>1.1100000000000001</v>
      </c>
      <c r="AZ323" s="36">
        <v>8.7379999999999995</v>
      </c>
      <c r="BA323" s="33">
        <v>246.23</v>
      </c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3"/>
      <c r="BT323" s="34"/>
      <c r="BU323" s="33"/>
      <c r="BV323" s="34"/>
      <c r="BW323" s="33"/>
      <c r="BX323" s="33"/>
      <c r="BY323" s="34"/>
      <c r="BZ323" s="34"/>
      <c r="CA323" s="33"/>
      <c r="CB323" s="34"/>
      <c r="CC323" s="32"/>
    </row>
    <row r="324" spans="1:81" ht="25" x14ac:dyDescent="0.35">
      <c r="A324" s="37" t="s">
        <v>2708</v>
      </c>
      <c r="B324" s="34">
        <v>13503</v>
      </c>
      <c r="C324" s="37" t="s">
        <v>2707</v>
      </c>
      <c r="D324" s="32">
        <v>10.6</v>
      </c>
      <c r="E324" s="32">
        <v>8.8000000000000007</v>
      </c>
      <c r="F324" s="32">
        <v>4</v>
      </c>
      <c r="G324" s="32">
        <v>27.4</v>
      </c>
      <c r="H324" s="35">
        <v>992</v>
      </c>
      <c r="I324" s="35">
        <v>968</v>
      </c>
      <c r="J324" s="35">
        <v>231.352</v>
      </c>
      <c r="K324" s="32">
        <v>2.5</v>
      </c>
      <c r="L324" s="34"/>
      <c r="M324" s="32">
        <v>0.5</v>
      </c>
      <c r="N324" s="32">
        <v>1.5</v>
      </c>
      <c r="O324" s="31"/>
      <c r="P324" s="32">
        <v>27.4</v>
      </c>
      <c r="Q324" s="31"/>
      <c r="R324" s="36">
        <v>6.5000000000000002E-2</v>
      </c>
      <c r="S324" s="33">
        <v>0.12</v>
      </c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3">
        <v>3.08</v>
      </c>
      <c r="AX324" s="33">
        <v>4.07</v>
      </c>
      <c r="AY324" s="33">
        <v>0.94</v>
      </c>
      <c r="AZ324" s="36">
        <v>12.507999999999999</v>
      </c>
      <c r="BA324" s="33">
        <v>205.9</v>
      </c>
      <c r="BB324" s="34"/>
      <c r="BC324" s="33"/>
      <c r="BD324" s="33"/>
      <c r="BE324" s="34"/>
      <c r="BF324" s="34"/>
      <c r="BG324" s="34"/>
      <c r="BH324" s="33"/>
      <c r="BI324" s="33"/>
      <c r="BJ324" s="34"/>
      <c r="BK324" s="34"/>
      <c r="BL324" s="34"/>
      <c r="BM324" s="34"/>
      <c r="BN324" s="34"/>
      <c r="BO324" s="33"/>
      <c r="BP324" s="34"/>
      <c r="BQ324" s="34"/>
      <c r="BR324" s="34"/>
      <c r="BS324" s="33"/>
      <c r="BT324" s="34"/>
      <c r="BU324" s="33"/>
      <c r="BV324" s="34"/>
      <c r="BW324" s="33"/>
      <c r="BX324" s="33"/>
      <c r="BY324" s="34"/>
      <c r="BZ324" s="34"/>
      <c r="CA324" s="33"/>
      <c r="CB324" s="34"/>
      <c r="CC324" s="32"/>
    </row>
    <row r="325" spans="1:81" x14ac:dyDescent="0.35">
      <c r="A325" s="37" t="s">
        <v>2706</v>
      </c>
      <c r="B325" s="34">
        <v>13501</v>
      </c>
      <c r="C325" s="37" t="s">
        <v>2705</v>
      </c>
      <c r="D325" s="32">
        <v>16.2</v>
      </c>
      <c r="E325" s="32">
        <v>11</v>
      </c>
      <c r="F325" s="32">
        <v>2.7</v>
      </c>
      <c r="G325" s="32">
        <v>28.7</v>
      </c>
      <c r="H325" s="35">
        <v>1194</v>
      </c>
      <c r="I325" s="35">
        <v>1167</v>
      </c>
      <c r="J325" s="35">
        <v>278.91300000000001</v>
      </c>
      <c r="K325" s="32">
        <v>2.8</v>
      </c>
      <c r="L325" s="32">
        <v>0.7</v>
      </c>
      <c r="M325" s="32">
        <v>0.8</v>
      </c>
      <c r="N325" s="32">
        <v>0</v>
      </c>
      <c r="O325" s="31"/>
      <c r="P325" s="32">
        <v>28.7</v>
      </c>
      <c r="Q325" s="31"/>
      <c r="R325" s="36">
        <v>0.18</v>
      </c>
      <c r="S325" s="33">
        <v>0.03</v>
      </c>
      <c r="T325" s="33">
        <v>47.86</v>
      </c>
      <c r="U325" s="33">
        <v>30.7</v>
      </c>
      <c r="V325" s="34"/>
      <c r="W325" s="34"/>
      <c r="X325" s="34"/>
      <c r="Y325" s="32">
        <v>16.600000000000001</v>
      </c>
      <c r="Z325" s="32">
        <v>1.9</v>
      </c>
      <c r="AA325" s="34"/>
      <c r="AB325" s="34"/>
      <c r="AC325" s="34"/>
      <c r="AD325" s="32">
        <v>0.5</v>
      </c>
      <c r="AE325" s="34"/>
      <c r="AF325" s="34"/>
      <c r="AG325" s="34"/>
      <c r="AH325" s="34"/>
      <c r="AI325" s="34"/>
      <c r="AJ325" s="34"/>
      <c r="AK325" s="34"/>
      <c r="AL325" s="34"/>
      <c r="AM325" s="32">
        <v>0</v>
      </c>
      <c r="AN325" s="34"/>
      <c r="AO325" s="34"/>
      <c r="AP325" s="34"/>
      <c r="AQ325" s="34"/>
      <c r="AR325" s="32">
        <v>0</v>
      </c>
      <c r="AS325" s="34"/>
      <c r="AT325" s="32">
        <v>0</v>
      </c>
      <c r="AU325" s="33">
        <v>18.96</v>
      </c>
      <c r="AV325" s="36">
        <v>0.04</v>
      </c>
      <c r="AW325" s="33">
        <v>4.82</v>
      </c>
      <c r="AX325" s="33">
        <v>3.09</v>
      </c>
      <c r="AY325" s="33">
        <v>1.91</v>
      </c>
      <c r="AZ325" s="36">
        <v>4.03</v>
      </c>
      <c r="BA325" s="33">
        <v>231.7</v>
      </c>
      <c r="BB325" s="34"/>
      <c r="BC325" s="33"/>
      <c r="BD325" s="33"/>
      <c r="BE325" s="34"/>
      <c r="BF325" s="34"/>
      <c r="BG325" s="34"/>
      <c r="BH325" s="33"/>
      <c r="BI325" s="33"/>
      <c r="BJ325" s="34"/>
      <c r="BK325" s="34"/>
      <c r="BL325" s="34"/>
      <c r="BM325" s="34"/>
      <c r="BN325" s="34"/>
      <c r="BO325" s="33"/>
      <c r="BP325" s="34"/>
      <c r="BQ325" s="34"/>
      <c r="BR325" s="34"/>
      <c r="BS325" s="33"/>
      <c r="BT325" s="34"/>
      <c r="BU325" s="33"/>
      <c r="BV325" s="34"/>
      <c r="BW325" s="33"/>
      <c r="BX325" s="33"/>
      <c r="BY325" s="34"/>
      <c r="BZ325" s="34"/>
      <c r="CA325" s="33"/>
      <c r="CB325" s="34"/>
      <c r="CC325" s="32"/>
    </row>
    <row r="326" spans="1:81" ht="25" x14ac:dyDescent="0.35">
      <c r="A326" s="37" t="s">
        <v>2704</v>
      </c>
      <c r="B326" s="34">
        <v>13501</v>
      </c>
      <c r="C326" s="37" t="s">
        <v>2703</v>
      </c>
      <c r="D326" s="32">
        <v>11.5</v>
      </c>
      <c r="E326" s="32">
        <v>6</v>
      </c>
      <c r="F326" s="32">
        <v>4.8</v>
      </c>
      <c r="G326" s="32">
        <v>28.2</v>
      </c>
      <c r="H326" s="35">
        <v>961</v>
      </c>
      <c r="I326" s="35">
        <v>936</v>
      </c>
      <c r="J326" s="35">
        <v>223.70399999999998</v>
      </c>
      <c r="K326" s="32">
        <v>3.1</v>
      </c>
      <c r="L326" s="32">
        <v>0.9</v>
      </c>
      <c r="M326" s="32">
        <v>1.7</v>
      </c>
      <c r="N326" s="32">
        <v>0.2</v>
      </c>
      <c r="O326" s="31"/>
      <c r="P326" s="32">
        <v>28.2</v>
      </c>
      <c r="Q326" s="31"/>
      <c r="R326" s="36">
        <v>0.105</v>
      </c>
      <c r="S326" s="33">
        <v>0</v>
      </c>
      <c r="T326" s="33">
        <v>45.67</v>
      </c>
      <c r="U326" s="33">
        <v>36.93</v>
      </c>
      <c r="V326" s="34"/>
      <c r="W326" s="34"/>
      <c r="X326" s="34"/>
      <c r="Y326" s="32">
        <v>13</v>
      </c>
      <c r="Z326" s="32">
        <v>2.2000000000000002</v>
      </c>
      <c r="AA326" s="34"/>
      <c r="AB326" s="32">
        <v>0</v>
      </c>
      <c r="AC326" s="34"/>
      <c r="AD326" s="34"/>
      <c r="AE326" s="34"/>
      <c r="AF326" s="32">
        <v>0</v>
      </c>
      <c r="AG326" s="34"/>
      <c r="AH326" s="34"/>
      <c r="AI326" s="32">
        <v>0</v>
      </c>
      <c r="AJ326" s="32">
        <v>0</v>
      </c>
      <c r="AK326" s="34"/>
      <c r="AL326" s="32">
        <v>0</v>
      </c>
      <c r="AM326" s="32">
        <v>0</v>
      </c>
      <c r="AN326" s="34"/>
      <c r="AO326" s="34"/>
      <c r="AP326" s="32">
        <v>0</v>
      </c>
      <c r="AQ326" s="32">
        <v>0</v>
      </c>
      <c r="AR326" s="32">
        <v>0</v>
      </c>
      <c r="AS326" s="34"/>
      <c r="AT326" s="32">
        <v>0.1</v>
      </c>
      <c r="AU326" s="33">
        <v>15.38</v>
      </c>
      <c r="AV326" s="36">
        <v>8.7999999999999995E-2</v>
      </c>
      <c r="AW326" s="33">
        <v>2.58</v>
      </c>
      <c r="AX326" s="33">
        <v>2.08</v>
      </c>
      <c r="AY326" s="33">
        <v>0.87</v>
      </c>
      <c r="AZ326" s="36">
        <v>4.9390000000000001</v>
      </c>
      <c r="BA326" s="33">
        <v>119.05</v>
      </c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</row>
    <row r="327" spans="1:81" x14ac:dyDescent="0.35">
      <c r="A327" s="37" t="s">
        <v>2702</v>
      </c>
      <c r="B327" s="34">
        <v>13501</v>
      </c>
      <c r="C327" s="37" t="s">
        <v>2701</v>
      </c>
      <c r="D327" s="32">
        <v>12.8</v>
      </c>
      <c r="E327" s="32">
        <v>8.3000000000000007</v>
      </c>
      <c r="F327" s="32">
        <v>2.7</v>
      </c>
      <c r="G327" s="32">
        <v>23.1</v>
      </c>
      <c r="H327" s="35">
        <v>939</v>
      </c>
      <c r="I327" s="35">
        <v>914</v>
      </c>
      <c r="J327" s="35">
        <v>218.446</v>
      </c>
      <c r="K327" s="32">
        <v>3.1</v>
      </c>
      <c r="L327" s="32">
        <v>1</v>
      </c>
      <c r="M327" s="32">
        <v>1</v>
      </c>
      <c r="N327" s="32">
        <v>0.7</v>
      </c>
      <c r="O327" s="31"/>
      <c r="P327" s="32">
        <v>23.1</v>
      </c>
      <c r="Q327" s="31"/>
      <c r="R327" s="36">
        <v>0.105</v>
      </c>
      <c r="S327" s="33">
        <v>0</v>
      </c>
      <c r="T327" s="33">
        <v>51.66</v>
      </c>
      <c r="U327" s="33">
        <v>31.24</v>
      </c>
      <c r="V327" s="34"/>
      <c r="W327" s="34"/>
      <c r="X327" s="34"/>
      <c r="Y327" s="32">
        <v>12.4</v>
      </c>
      <c r="Z327" s="32">
        <v>1.7</v>
      </c>
      <c r="AA327" s="34"/>
      <c r="AB327" s="32">
        <v>0.1</v>
      </c>
      <c r="AC327" s="34"/>
      <c r="AD327" s="32">
        <v>0.1</v>
      </c>
      <c r="AE327" s="34"/>
      <c r="AF327" s="32">
        <v>0</v>
      </c>
      <c r="AG327" s="34"/>
      <c r="AH327" s="34"/>
      <c r="AI327" s="32">
        <v>0</v>
      </c>
      <c r="AJ327" s="32">
        <v>0</v>
      </c>
      <c r="AK327" s="34"/>
      <c r="AL327" s="32">
        <v>0</v>
      </c>
      <c r="AM327" s="32">
        <v>0</v>
      </c>
      <c r="AN327" s="34"/>
      <c r="AO327" s="34"/>
      <c r="AP327" s="34"/>
      <c r="AQ327" s="32">
        <v>0</v>
      </c>
      <c r="AR327" s="32">
        <v>0</v>
      </c>
      <c r="AS327" s="34"/>
      <c r="AT327" s="32">
        <v>0</v>
      </c>
      <c r="AU327" s="33">
        <v>14.26</v>
      </c>
      <c r="AV327" s="36">
        <v>0</v>
      </c>
      <c r="AW327" s="33">
        <v>3.94</v>
      </c>
      <c r="AX327" s="33">
        <v>2.38</v>
      </c>
      <c r="AY327" s="33">
        <v>1.0900000000000001</v>
      </c>
      <c r="AZ327" s="36">
        <v>0</v>
      </c>
      <c r="BA327" s="33">
        <v>198.14</v>
      </c>
      <c r="BB327" s="34"/>
      <c r="BC327" s="33"/>
      <c r="BD327" s="33"/>
      <c r="BE327" s="34"/>
      <c r="BF327" s="34"/>
      <c r="BG327" s="34"/>
      <c r="BH327" s="34"/>
      <c r="BI327" s="33"/>
      <c r="BJ327" s="34"/>
      <c r="BK327" s="36"/>
      <c r="BL327" s="34"/>
      <c r="BM327" s="34"/>
      <c r="BN327" s="34"/>
      <c r="BO327" s="33"/>
      <c r="BP327" s="34"/>
      <c r="BQ327" s="34"/>
      <c r="BR327" s="34"/>
      <c r="BS327" s="33"/>
      <c r="BT327" s="34"/>
      <c r="BU327" s="33"/>
      <c r="BV327" s="34"/>
      <c r="BW327" s="34"/>
      <c r="BX327" s="33"/>
      <c r="BY327" s="34"/>
      <c r="BZ327" s="36"/>
      <c r="CA327" s="33"/>
      <c r="CB327" s="34"/>
      <c r="CC327" s="32"/>
    </row>
    <row r="328" spans="1:81" ht="25" x14ac:dyDescent="0.35">
      <c r="A328" s="37" t="s">
        <v>2700</v>
      </c>
      <c r="B328" s="34">
        <v>13501</v>
      </c>
      <c r="C328" s="37" t="s">
        <v>2699</v>
      </c>
      <c r="D328" s="32">
        <v>14</v>
      </c>
      <c r="E328" s="32">
        <v>11.6</v>
      </c>
      <c r="F328" s="32">
        <v>0.9</v>
      </c>
      <c r="G328" s="32">
        <v>26.3</v>
      </c>
      <c r="H328" s="35">
        <v>1142</v>
      </c>
      <c r="I328" s="35">
        <v>1116</v>
      </c>
      <c r="J328" s="35">
        <v>266.72399999999999</v>
      </c>
      <c r="K328" s="32">
        <v>3.2</v>
      </c>
      <c r="L328" s="32">
        <v>0.4</v>
      </c>
      <c r="M328" s="32">
        <v>0.3</v>
      </c>
      <c r="N328" s="32">
        <v>0</v>
      </c>
      <c r="O328" s="31"/>
      <c r="P328" s="32">
        <v>26.3</v>
      </c>
      <c r="Q328" s="31"/>
      <c r="R328" s="36">
        <v>0.18</v>
      </c>
      <c r="S328" s="33">
        <v>0</v>
      </c>
      <c r="T328" s="33">
        <v>37.44</v>
      </c>
      <c r="U328" s="33">
        <v>46.05</v>
      </c>
      <c r="V328" s="34"/>
      <c r="W328" s="34"/>
      <c r="X328" s="34"/>
      <c r="Y328" s="32">
        <v>10.9</v>
      </c>
      <c r="Z328" s="32">
        <v>0</v>
      </c>
      <c r="AA328" s="34"/>
      <c r="AB328" s="32">
        <v>0</v>
      </c>
      <c r="AC328" s="34"/>
      <c r="AD328" s="34"/>
      <c r="AE328" s="34"/>
      <c r="AF328" s="32">
        <v>0</v>
      </c>
      <c r="AG328" s="34"/>
      <c r="AH328" s="34"/>
      <c r="AI328" s="32">
        <v>0</v>
      </c>
      <c r="AJ328" s="32">
        <v>0</v>
      </c>
      <c r="AK328" s="34"/>
      <c r="AL328" s="32">
        <v>0</v>
      </c>
      <c r="AM328" s="32">
        <v>0</v>
      </c>
      <c r="AN328" s="34"/>
      <c r="AO328" s="34"/>
      <c r="AP328" s="32">
        <v>0</v>
      </c>
      <c r="AQ328" s="32">
        <v>0</v>
      </c>
      <c r="AR328" s="32">
        <v>0</v>
      </c>
      <c r="AS328" s="34"/>
      <c r="AT328" s="32">
        <v>0</v>
      </c>
      <c r="AU328" s="33">
        <v>10.94</v>
      </c>
      <c r="AV328" s="36">
        <v>0</v>
      </c>
      <c r="AW328" s="33">
        <v>4.0999999999999996</v>
      </c>
      <c r="AX328" s="33">
        <v>5.04</v>
      </c>
      <c r="AY328" s="33">
        <v>1.2</v>
      </c>
      <c r="AZ328" s="36">
        <v>0</v>
      </c>
      <c r="BA328" s="33">
        <v>295.68</v>
      </c>
      <c r="BB328" s="34"/>
      <c r="BC328" s="33"/>
      <c r="BD328" s="33"/>
      <c r="BE328" s="34"/>
      <c r="BF328" s="34"/>
      <c r="BG328" s="34"/>
      <c r="BH328" s="34"/>
      <c r="BI328" s="33"/>
      <c r="BJ328" s="34"/>
      <c r="BK328" s="36"/>
      <c r="BL328" s="34"/>
      <c r="BM328" s="34"/>
      <c r="BN328" s="34"/>
      <c r="BO328" s="33"/>
      <c r="BP328" s="34"/>
      <c r="BQ328" s="34"/>
      <c r="BR328" s="34"/>
      <c r="BS328" s="33"/>
      <c r="BT328" s="34"/>
      <c r="BU328" s="33"/>
      <c r="BV328" s="34"/>
      <c r="BW328" s="34"/>
      <c r="BX328" s="33"/>
      <c r="BY328" s="34"/>
      <c r="BZ328" s="36"/>
      <c r="CA328" s="33"/>
      <c r="CB328" s="34"/>
      <c r="CC328" s="32"/>
    </row>
    <row r="329" spans="1:81" x14ac:dyDescent="0.35">
      <c r="A329" s="37" t="s">
        <v>2698</v>
      </c>
      <c r="B329" s="34">
        <v>13501</v>
      </c>
      <c r="C329" s="37" t="s">
        <v>2697</v>
      </c>
      <c r="D329" s="32">
        <v>12.9</v>
      </c>
      <c r="E329" s="32">
        <v>9</v>
      </c>
      <c r="F329" s="32">
        <v>2.4</v>
      </c>
      <c r="G329" s="32">
        <v>27.6</v>
      </c>
      <c r="H329" s="35">
        <v>1044</v>
      </c>
      <c r="I329" s="35">
        <v>1024</v>
      </c>
      <c r="J329" s="35">
        <v>244.73599999999999</v>
      </c>
      <c r="K329" s="32">
        <v>2.5</v>
      </c>
      <c r="L329" s="32">
        <v>0.8</v>
      </c>
      <c r="M329" s="32">
        <v>0.7</v>
      </c>
      <c r="N329" s="32">
        <v>0</v>
      </c>
      <c r="O329" s="31"/>
      <c r="P329" s="32">
        <v>27.6</v>
      </c>
      <c r="Q329" s="31"/>
      <c r="R329" s="36">
        <v>0.14000000000000001</v>
      </c>
      <c r="S329" s="33">
        <v>0</v>
      </c>
      <c r="T329" s="33">
        <v>50.9</v>
      </c>
      <c r="U329" s="33">
        <v>31.6</v>
      </c>
      <c r="V329" s="34"/>
      <c r="W329" s="34"/>
      <c r="X329" s="34"/>
      <c r="Y329" s="32">
        <v>15</v>
      </c>
      <c r="Z329" s="32">
        <v>1.9</v>
      </c>
      <c r="AA329" s="34"/>
      <c r="AB329" s="32">
        <v>0</v>
      </c>
      <c r="AC329" s="34"/>
      <c r="AD329" s="34"/>
      <c r="AE329" s="34"/>
      <c r="AF329" s="32">
        <v>0</v>
      </c>
      <c r="AG329" s="34"/>
      <c r="AH329" s="34"/>
      <c r="AI329" s="32">
        <v>0</v>
      </c>
      <c r="AJ329" s="32">
        <v>0</v>
      </c>
      <c r="AK329" s="34"/>
      <c r="AL329" s="32">
        <v>0.1</v>
      </c>
      <c r="AM329" s="32">
        <v>0</v>
      </c>
      <c r="AN329" s="34"/>
      <c r="AO329" s="34"/>
      <c r="AP329" s="32">
        <v>0</v>
      </c>
      <c r="AQ329" s="32">
        <v>0</v>
      </c>
      <c r="AR329" s="32">
        <v>0</v>
      </c>
      <c r="AS329" s="34"/>
      <c r="AT329" s="32">
        <v>0</v>
      </c>
      <c r="AU329" s="33">
        <v>17</v>
      </c>
      <c r="AV329" s="36">
        <v>0</v>
      </c>
      <c r="AW329" s="33">
        <v>4.3099999999999996</v>
      </c>
      <c r="AX329" s="33">
        <v>2.67</v>
      </c>
      <c r="AY329" s="33">
        <v>1.44</v>
      </c>
      <c r="AZ329" s="36">
        <v>0</v>
      </c>
      <c r="BA329" s="33">
        <v>228.42</v>
      </c>
      <c r="BB329" s="34"/>
      <c r="BC329" s="33"/>
      <c r="BD329" s="33"/>
      <c r="BE329" s="34"/>
      <c r="BF329" s="34"/>
      <c r="BG329" s="34"/>
      <c r="BH329" s="33"/>
      <c r="BI329" s="33"/>
      <c r="BJ329" s="34"/>
      <c r="BK329" s="34"/>
      <c r="BL329" s="34"/>
      <c r="BM329" s="34"/>
      <c r="BN329" s="34"/>
      <c r="BO329" s="33"/>
      <c r="BP329" s="34"/>
      <c r="BQ329" s="34"/>
      <c r="BR329" s="34"/>
      <c r="BS329" s="33"/>
      <c r="BT329" s="34"/>
      <c r="BU329" s="33"/>
      <c r="BV329" s="34"/>
      <c r="BW329" s="33"/>
      <c r="BX329" s="33"/>
      <c r="BY329" s="34"/>
      <c r="BZ329" s="34"/>
      <c r="CA329" s="33"/>
      <c r="CB329" s="34"/>
      <c r="CC329" s="32"/>
    </row>
    <row r="330" spans="1:81" x14ac:dyDescent="0.35">
      <c r="A330" s="37" t="s">
        <v>2696</v>
      </c>
      <c r="B330" s="34">
        <v>13501</v>
      </c>
      <c r="C330" s="37" t="s">
        <v>2695</v>
      </c>
      <c r="D330" s="32">
        <v>13</v>
      </c>
      <c r="E330" s="32">
        <v>9.8000000000000007</v>
      </c>
      <c r="F330" s="32">
        <v>0.6</v>
      </c>
      <c r="G330" s="32">
        <v>20.5</v>
      </c>
      <c r="H330" s="35">
        <v>954</v>
      </c>
      <c r="I330" s="35">
        <v>930</v>
      </c>
      <c r="J330" s="35">
        <v>222.26999999999998</v>
      </c>
      <c r="K330" s="32">
        <v>3</v>
      </c>
      <c r="L330" s="32">
        <v>0.3</v>
      </c>
      <c r="M330" s="32">
        <v>0.3</v>
      </c>
      <c r="N330" s="32">
        <v>0</v>
      </c>
      <c r="O330" s="31"/>
      <c r="P330" s="32">
        <v>20.5</v>
      </c>
      <c r="Q330" s="31"/>
      <c r="R330" s="36">
        <v>0.14000000000000001</v>
      </c>
      <c r="S330" s="33">
        <v>0</v>
      </c>
      <c r="T330" s="33">
        <v>47.86</v>
      </c>
      <c r="U330" s="33">
        <v>30.7</v>
      </c>
      <c r="V330" s="34"/>
      <c r="W330" s="34"/>
      <c r="X330" s="34"/>
      <c r="Y330" s="32">
        <v>16.600000000000001</v>
      </c>
      <c r="Z330" s="32">
        <v>1.9</v>
      </c>
      <c r="AA330" s="34"/>
      <c r="AB330" s="34"/>
      <c r="AC330" s="34"/>
      <c r="AD330" s="32">
        <v>0.5</v>
      </c>
      <c r="AE330" s="34"/>
      <c r="AF330" s="34"/>
      <c r="AG330" s="34"/>
      <c r="AH330" s="34"/>
      <c r="AI330" s="34"/>
      <c r="AJ330" s="34"/>
      <c r="AK330" s="34"/>
      <c r="AL330" s="34"/>
      <c r="AM330" s="32">
        <v>0</v>
      </c>
      <c r="AN330" s="34"/>
      <c r="AO330" s="34"/>
      <c r="AP330" s="34"/>
      <c r="AQ330" s="34"/>
      <c r="AR330" s="32">
        <v>0</v>
      </c>
      <c r="AS330" s="34"/>
      <c r="AT330" s="32">
        <v>0</v>
      </c>
      <c r="AU330" s="33">
        <v>18.96</v>
      </c>
      <c r="AV330" s="36">
        <v>0.04</v>
      </c>
      <c r="AW330" s="33">
        <v>4.3</v>
      </c>
      <c r="AX330" s="33">
        <v>2.76</v>
      </c>
      <c r="AY330" s="33">
        <v>1.7</v>
      </c>
      <c r="AZ330" s="36">
        <v>3.5950000000000002</v>
      </c>
      <c r="BA330" s="33">
        <v>206.73</v>
      </c>
      <c r="BB330" s="34"/>
      <c r="BC330" s="33"/>
      <c r="BD330" s="33"/>
      <c r="BE330" s="34"/>
      <c r="BF330" s="34"/>
      <c r="BG330" s="34"/>
      <c r="BH330" s="33"/>
      <c r="BI330" s="33"/>
      <c r="BJ330" s="34"/>
      <c r="BK330" s="34"/>
      <c r="BL330" s="34"/>
      <c r="BM330" s="34"/>
      <c r="BN330" s="34"/>
      <c r="BO330" s="33"/>
      <c r="BP330" s="34"/>
      <c r="BQ330" s="34"/>
      <c r="BR330" s="34"/>
      <c r="BS330" s="33"/>
      <c r="BT330" s="34"/>
      <c r="BU330" s="33"/>
      <c r="BV330" s="34"/>
      <c r="BW330" s="33"/>
      <c r="BX330" s="33"/>
      <c r="BY330" s="34"/>
      <c r="BZ330" s="34"/>
      <c r="CA330" s="33"/>
      <c r="CB330" s="34"/>
      <c r="CC330" s="32"/>
    </row>
    <row r="331" spans="1:81" x14ac:dyDescent="0.35">
      <c r="A331" s="37" t="s">
        <v>2694</v>
      </c>
      <c r="B331" s="34">
        <v>13501</v>
      </c>
      <c r="C331" s="37" t="s">
        <v>2693</v>
      </c>
      <c r="D331" s="32">
        <v>9.3000000000000007</v>
      </c>
      <c r="E331" s="32">
        <v>6</v>
      </c>
      <c r="F331" s="32">
        <v>2.8</v>
      </c>
      <c r="G331" s="32">
        <v>27.2</v>
      </c>
      <c r="H331" s="35">
        <v>863</v>
      </c>
      <c r="I331" s="35">
        <v>841</v>
      </c>
      <c r="J331" s="35">
        <v>200.999</v>
      </c>
      <c r="K331" s="32">
        <v>2.8</v>
      </c>
      <c r="L331" s="34"/>
      <c r="M331" s="34"/>
      <c r="N331" s="34"/>
      <c r="O331" s="31"/>
      <c r="P331" s="32">
        <v>27.2</v>
      </c>
      <c r="Q331" s="31"/>
      <c r="R331" s="36">
        <v>0.18</v>
      </c>
      <c r="S331" s="33">
        <v>0.02</v>
      </c>
      <c r="T331" s="33">
        <v>54.52</v>
      </c>
      <c r="U331" s="33">
        <v>27.64</v>
      </c>
      <c r="V331" s="34"/>
      <c r="W331" s="34"/>
      <c r="X331" s="34"/>
      <c r="Y331" s="32">
        <v>13.2</v>
      </c>
      <c r="Z331" s="32">
        <v>1.9</v>
      </c>
      <c r="AA331" s="34"/>
      <c r="AB331" s="32">
        <v>0</v>
      </c>
      <c r="AC331" s="34"/>
      <c r="AD331" s="32">
        <v>0</v>
      </c>
      <c r="AE331" s="34"/>
      <c r="AF331" s="32">
        <v>0</v>
      </c>
      <c r="AG331" s="34"/>
      <c r="AH331" s="34"/>
      <c r="AI331" s="32">
        <v>0</v>
      </c>
      <c r="AJ331" s="32">
        <v>0</v>
      </c>
      <c r="AK331" s="34"/>
      <c r="AL331" s="32">
        <v>0</v>
      </c>
      <c r="AM331" s="32">
        <v>0</v>
      </c>
      <c r="AN331" s="34"/>
      <c r="AO331" s="34"/>
      <c r="AP331" s="32">
        <v>0</v>
      </c>
      <c r="AQ331" s="32">
        <v>0</v>
      </c>
      <c r="AR331" s="32">
        <v>0</v>
      </c>
      <c r="AS331" s="34"/>
      <c r="AT331" s="32">
        <v>0</v>
      </c>
      <c r="AU331" s="33">
        <v>15.11</v>
      </c>
      <c r="AV331" s="36">
        <v>1.7000000000000001E-2</v>
      </c>
      <c r="AW331" s="33">
        <v>3.03</v>
      </c>
      <c r="AX331" s="33">
        <v>1.54</v>
      </c>
      <c r="AY331" s="33">
        <v>0.84</v>
      </c>
      <c r="AZ331" s="36">
        <v>0.92700000000000005</v>
      </c>
      <c r="BA331" s="33">
        <v>172.36</v>
      </c>
      <c r="BB331" s="34"/>
      <c r="BC331" s="33"/>
      <c r="BD331" s="33"/>
      <c r="BE331" s="34"/>
      <c r="BF331" s="34"/>
      <c r="BG331" s="34"/>
      <c r="BH331" s="33"/>
      <c r="BI331" s="33"/>
      <c r="BJ331" s="34"/>
      <c r="BK331" s="34"/>
      <c r="BL331" s="34"/>
      <c r="BM331" s="34"/>
      <c r="BN331" s="34"/>
      <c r="BO331" s="33"/>
      <c r="BP331" s="34"/>
      <c r="BQ331" s="34"/>
      <c r="BR331" s="34"/>
      <c r="BS331" s="33"/>
      <c r="BT331" s="34"/>
      <c r="BU331" s="33"/>
      <c r="BV331" s="34"/>
      <c r="BW331" s="33"/>
      <c r="BX331" s="33"/>
      <c r="BY331" s="34"/>
      <c r="BZ331" s="34"/>
      <c r="CA331" s="33"/>
      <c r="CB331" s="34"/>
      <c r="CC331" s="32"/>
    </row>
    <row r="332" spans="1:81" x14ac:dyDescent="0.35">
      <c r="A332" s="37" t="s">
        <v>2692</v>
      </c>
      <c r="B332" s="34">
        <v>12403</v>
      </c>
      <c r="C332" s="37" t="s">
        <v>2691</v>
      </c>
      <c r="D332" s="32">
        <v>11.9</v>
      </c>
      <c r="E332" s="32">
        <v>1.3</v>
      </c>
      <c r="F332" s="32">
        <v>0</v>
      </c>
      <c r="G332" s="32">
        <v>71.2</v>
      </c>
      <c r="H332" s="35">
        <v>1503</v>
      </c>
      <c r="I332" s="35">
        <v>1461</v>
      </c>
      <c r="J332" s="35">
        <v>349.17899999999997</v>
      </c>
      <c r="K332" s="32">
        <v>5.3</v>
      </c>
      <c r="L332" s="34"/>
      <c r="M332" s="34"/>
      <c r="N332" s="34"/>
      <c r="O332" s="31"/>
      <c r="P332" s="32">
        <v>71.2</v>
      </c>
      <c r="Q332" s="31"/>
      <c r="R332" s="36">
        <v>0</v>
      </c>
      <c r="S332" s="33">
        <v>0</v>
      </c>
      <c r="T332" s="33">
        <v>25.3</v>
      </c>
      <c r="U332" s="33">
        <v>25.3</v>
      </c>
      <c r="V332" s="34"/>
      <c r="W332" s="34"/>
      <c r="X332" s="34"/>
      <c r="Y332" s="32">
        <v>45.3</v>
      </c>
      <c r="Z332" s="32">
        <v>3.6</v>
      </c>
      <c r="AA332" s="34"/>
      <c r="AB332" s="32">
        <v>0</v>
      </c>
      <c r="AC332" s="34"/>
      <c r="AD332" s="34"/>
      <c r="AE332" s="34"/>
      <c r="AF332" s="32">
        <v>0.1</v>
      </c>
      <c r="AG332" s="34"/>
      <c r="AH332" s="34"/>
      <c r="AI332" s="32">
        <v>0</v>
      </c>
      <c r="AJ332" s="32">
        <v>0</v>
      </c>
      <c r="AK332" s="34"/>
      <c r="AL332" s="32">
        <v>0</v>
      </c>
      <c r="AM332" s="32">
        <v>0</v>
      </c>
      <c r="AN332" s="34"/>
      <c r="AO332" s="34"/>
      <c r="AP332" s="32">
        <v>0</v>
      </c>
      <c r="AQ332" s="32">
        <v>0</v>
      </c>
      <c r="AR332" s="32">
        <v>0</v>
      </c>
      <c r="AS332" s="34"/>
      <c r="AT332" s="32">
        <v>0</v>
      </c>
      <c r="AU332" s="33">
        <v>49</v>
      </c>
      <c r="AV332" s="36">
        <v>0</v>
      </c>
      <c r="AW332" s="33">
        <v>0.22</v>
      </c>
      <c r="AX332" s="33">
        <v>0.22</v>
      </c>
      <c r="AY332" s="33">
        <v>0.43</v>
      </c>
      <c r="AZ332" s="36">
        <v>0</v>
      </c>
      <c r="BA332" s="33">
        <v>0</v>
      </c>
      <c r="BB332" s="34"/>
      <c r="BC332" s="34"/>
      <c r="BD332" s="33"/>
      <c r="BE332" s="33"/>
      <c r="BF332" s="34"/>
      <c r="BG332" s="33"/>
      <c r="BH332" s="33"/>
      <c r="BI332" s="33"/>
      <c r="BJ332" s="34"/>
      <c r="BK332" s="34"/>
      <c r="BL332" s="33"/>
      <c r="BM332" s="33"/>
      <c r="BN332" s="33"/>
      <c r="BO332" s="33"/>
      <c r="BP332" s="33"/>
      <c r="BQ332" s="33"/>
      <c r="BR332" s="33"/>
      <c r="BS332" s="34"/>
      <c r="BT332" s="34"/>
      <c r="BU332" s="33"/>
      <c r="BV332" s="33"/>
      <c r="BW332" s="33"/>
      <c r="BX332" s="33"/>
      <c r="BY332" s="34"/>
      <c r="BZ332" s="34"/>
      <c r="CA332" s="33"/>
      <c r="CB332" s="33"/>
      <c r="CC332" s="32"/>
    </row>
    <row r="333" spans="1:81" x14ac:dyDescent="0.35">
      <c r="A333" s="37" t="s">
        <v>2690</v>
      </c>
      <c r="B333" s="34">
        <v>12403</v>
      </c>
      <c r="C333" s="37" t="s">
        <v>2689</v>
      </c>
      <c r="D333" s="32">
        <v>3.6</v>
      </c>
      <c r="E333" s="32">
        <v>0.4</v>
      </c>
      <c r="F333" s="32">
        <v>0</v>
      </c>
      <c r="G333" s="32">
        <v>21.5</v>
      </c>
      <c r="H333" s="35">
        <v>455</v>
      </c>
      <c r="I333" s="35">
        <v>442</v>
      </c>
      <c r="J333" s="35">
        <v>105.63799999999999</v>
      </c>
      <c r="K333" s="32">
        <v>1.6</v>
      </c>
      <c r="L333" s="34"/>
      <c r="M333" s="34"/>
      <c r="N333" s="34"/>
      <c r="O333" s="31"/>
      <c r="P333" s="32">
        <v>21.5</v>
      </c>
      <c r="Q333" s="31"/>
      <c r="R333" s="36">
        <v>0</v>
      </c>
      <c r="S333" s="33">
        <v>0</v>
      </c>
      <c r="T333" s="33">
        <v>25.3</v>
      </c>
      <c r="U333" s="33">
        <v>25.3</v>
      </c>
      <c r="V333" s="34"/>
      <c r="W333" s="34"/>
      <c r="X333" s="34"/>
      <c r="Y333" s="32">
        <v>45.3</v>
      </c>
      <c r="Z333" s="32">
        <v>3.6</v>
      </c>
      <c r="AA333" s="34"/>
      <c r="AB333" s="32">
        <v>0</v>
      </c>
      <c r="AC333" s="34"/>
      <c r="AD333" s="34"/>
      <c r="AE333" s="34"/>
      <c r="AF333" s="32">
        <v>0.1</v>
      </c>
      <c r="AG333" s="34"/>
      <c r="AH333" s="34"/>
      <c r="AI333" s="32">
        <v>0</v>
      </c>
      <c r="AJ333" s="32">
        <v>0</v>
      </c>
      <c r="AK333" s="34"/>
      <c r="AL333" s="32">
        <v>0</v>
      </c>
      <c r="AM333" s="32">
        <v>0</v>
      </c>
      <c r="AN333" s="34"/>
      <c r="AO333" s="34"/>
      <c r="AP333" s="32">
        <v>0</v>
      </c>
      <c r="AQ333" s="32">
        <v>0</v>
      </c>
      <c r="AR333" s="32">
        <v>0</v>
      </c>
      <c r="AS333" s="34"/>
      <c r="AT333" s="32">
        <v>0</v>
      </c>
      <c r="AU333" s="33">
        <v>49</v>
      </c>
      <c r="AV333" s="36">
        <v>0</v>
      </c>
      <c r="AW333" s="33">
        <v>7.0000000000000007E-2</v>
      </c>
      <c r="AX333" s="33">
        <v>7.0000000000000007E-2</v>
      </c>
      <c r="AY333" s="33">
        <v>0.13</v>
      </c>
      <c r="AZ333" s="36">
        <v>0</v>
      </c>
      <c r="BA333" s="33">
        <v>0</v>
      </c>
      <c r="BB333" s="34"/>
      <c r="BC333" s="34"/>
      <c r="BD333" s="33"/>
      <c r="BE333" s="33"/>
      <c r="BF333" s="34"/>
      <c r="BG333" s="33"/>
      <c r="BH333" s="33"/>
      <c r="BI333" s="33"/>
      <c r="BJ333" s="34"/>
      <c r="BK333" s="34"/>
      <c r="BL333" s="33"/>
      <c r="BM333" s="33"/>
      <c r="BN333" s="33"/>
      <c r="BO333" s="33"/>
      <c r="BP333" s="33"/>
      <c r="BQ333" s="33"/>
      <c r="BR333" s="33"/>
      <c r="BS333" s="34"/>
      <c r="BT333" s="34"/>
      <c r="BU333" s="33"/>
      <c r="BV333" s="33"/>
      <c r="BW333" s="33"/>
      <c r="BX333" s="33"/>
      <c r="BY333" s="34"/>
      <c r="BZ333" s="34"/>
      <c r="CA333" s="33"/>
      <c r="CB333" s="33"/>
      <c r="CC333" s="32"/>
    </row>
    <row r="334" spans="1:81" x14ac:dyDescent="0.35">
      <c r="A334" s="37" t="s">
        <v>2688</v>
      </c>
      <c r="B334" s="34">
        <v>12401</v>
      </c>
      <c r="C334" s="37" t="s">
        <v>2687</v>
      </c>
      <c r="D334" s="32">
        <v>6.3</v>
      </c>
      <c r="E334" s="32">
        <v>1</v>
      </c>
      <c r="F334" s="32">
        <v>0</v>
      </c>
      <c r="G334" s="32">
        <v>26.5</v>
      </c>
      <c r="H334" s="35">
        <v>608</v>
      </c>
      <c r="I334" s="35">
        <v>594</v>
      </c>
      <c r="J334" s="35">
        <v>141.96600000000001</v>
      </c>
      <c r="K334" s="32">
        <v>1.7</v>
      </c>
      <c r="L334" s="32">
        <v>0</v>
      </c>
      <c r="M334" s="32">
        <v>0</v>
      </c>
      <c r="N334" s="32">
        <v>0</v>
      </c>
      <c r="O334" s="31"/>
      <c r="P334" s="32">
        <v>26.5</v>
      </c>
      <c r="Q334" s="31"/>
      <c r="R334" s="36">
        <v>0</v>
      </c>
      <c r="S334" s="33">
        <v>0</v>
      </c>
      <c r="T334" s="33">
        <v>47.5</v>
      </c>
      <c r="U334" s="33">
        <v>39.299999999999997</v>
      </c>
      <c r="V334" s="34"/>
      <c r="W334" s="34"/>
      <c r="X334" s="34"/>
      <c r="Y334" s="32">
        <v>12.1</v>
      </c>
      <c r="Z334" s="32">
        <v>0.3</v>
      </c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2">
        <v>0</v>
      </c>
      <c r="AN334" s="34"/>
      <c r="AO334" s="34"/>
      <c r="AP334" s="34"/>
      <c r="AQ334" s="34"/>
      <c r="AR334" s="32">
        <v>0</v>
      </c>
      <c r="AS334" s="34"/>
      <c r="AT334" s="32">
        <v>0</v>
      </c>
      <c r="AU334" s="33">
        <v>12.4</v>
      </c>
      <c r="AV334" s="36">
        <v>0</v>
      </c>
      <c r="AW334" s="33">
        <v>0.44</v>
      </c>
      <c r="AX334" s="33">
        <v>0.36</v>
      </c>
      <c r="AY334" s="33">
        <v>0.11</v>
      </c>
      <c r="AZ334" s="36">
        <v>0</v>
      </c>
      <c r="BA334" s="33">
        <v>0</v>
      </c>
      <c r="BB334" s="34"/>
      <c r="BC334" s="34"/>
      <c r="BD334" s="33"/>
      <c r="BE334" s="34"/>
      <c r="BF334" s="34"/>
      <c r="BG334" s="34"/>
      <c r="BH334" s="33"/>
      <c r="BI334" s="33"/>
      <c r="BJ334" s="34"/>
      <c r="BK334" s="34"/>
      <c r="BL334" s="34"/>
      <c r="BM334" s="34"/>
      <c r="BN334" s="34"/>
      <c r="BO334" s="33"/>
      <c r="BP334" s="34"/>
      <c r="BQ334" s="34"/>
      <c r="BR334" s="34"/>
      <c r="BS334" s="34"/>
      <c r="BT334" s="34"/>
      <c r="BU334" s="33"/>
      <c r="BV334" s="34"/>
      <c r="BW334" s="33"/>
      <c r="BX334" s="33"/>
      <c r="BY334" s="34"/>
      <c r="BZ334" s="34"/>
      <c r="CA334" s="33"/>
      <c r="CB334" s="34"/>
      <c r="CC334" s="32"/>
    </row>
    <row r="335" spans="1:81" ht="25" x14ac:dyDescent="0.35">
      <c r="A335" s="37" t="s">
        <v>2686</v>
      </c>
      <c r="B335" s="34">
        <v>12402</v>
      </c>
      <c r="C335" s="37" t="s">
        <v>2685</v>
      </c>
      <c r="D335" s="32">
        <v>11</v>
      </c>
      <c r="E335" s="32">
        <v>19.100000000000001</v>
      </c>
      <c r="F335" s="32">
        <v>0.9</v>
      </c>
      <c r="G335" s="32">
        <v>54</v>
      </c>
      <c r="H335" s="35">
        <v>1842</v>
      </c>
      <c r="I335" s="35">
        <v>1812</v>
      </c>
      <c r="J335" s="35">
        <v>433.06799999999998</v>
      </c>
      <c r="K335" s="32">
        <v>3.7</v>
      </c>
      <c r="L335" s="32">
        <v>0</v>
      </c>
      <c r="M335" s="32">
        <v>0</v>
      </c>
      <c r="N335" s="32">
        <v>0.9</v>
      </c>
      <c r="O335" s="31"/>
      <c r="P335" s="32">
        <v>54</v>
      </c>
      <c r="Q335" s="31"/>
      <c r="R335" s="36">
        <v>0.4</v>
      </c>
      <c r="S335" s="33">
        <v>0</v>
      </c>
      <c r="T335" s="33">
        <v>47.5</v>
      </c>
      <c r="U335" s="33">
        <v>39.299999999999997</v>
      </c>
      <c r="V335" s="34"/>
      <c r="W335" s="34"/>
      <c r="X335" s="34"/>
      <c r="Y335" s="32">
        <v>12.1</v>
      </c>
      <c r="Z335" s="32">
        <v>0.3</v>
      </c>
      <c r="AA335" s="34"/>
      <c r="AB335" s="32">
        <v>0</v>
      </c>
      <c r="AC335" s="34"/>
      <c r="AD335" s="34"/>
      <c r="AE335" s="34"/>
      <c r="AF335" s="32">
        <v>0</v>
      </c>
      <c r="AG335" s="34"/>
      <c r="AH335" s="34"/>
      <c r="AI335" s="32">
        <v>0</v>
      </c>
      <c r="AJ335" s="32">
        <v>0</v>
      </c>
      <c r="AK335" s="34"/>
      <c r="AL335" s="32">
        <v>0</v>
      </c>
      <c r="AM335" s="32">
        <v>0</v>
      </c>
      <c r="AN335" s="34"/>
      <c r="AO335" s="34"/>
      <c r="AP335" s="32">
        <v>0</v>
      </c>
      <c r="AQ335" s="32">
        <v>0</v>
      </c>
      <c r="AR335" s="32">
        <v>0</v>
      </c>
      <c r="AS335" s="34"/>
      <c r="AT335" s="32">
        <v>0</v>
      </c>
      <c r="AU335" s="33">
        <v>12.4</v>
      </c>
      <c r="AV335" s="36">
        <v>0</v>
      </c>
      <c r="AW335" s="33">
        <v>8.35</v>
      </c>
      <c r="AX335" s="33">
        <v>6.9</v>
      </c>
      <c r="AY335" s="33">
        <v>2.1800000000000002</v>
      </c>
      <c r="AZ335" s="36">
        <v>0</v>
      </c>
      <c r="BA335" s="33">
        <v>0</v>
      </c>
      <c r="BB335" s="34"/>
      <c r="BC335" s="33"/>
      <c r="BD335" s="33"/>
      <c r="BE335" s="34"/>
      <c r="BF335" s="34"/>
      <c r="BG335" s="34"/>
      <c r="BH335" s="33"/>
      <c r="BI335" s="33"/>
      <c r="BJ335" s="34"/>
      <c r="BK335" s="34"/>
      <c r="BL335" s="34"/>
      <c r="BM335" s="34"/>
      <c r="BN335" s="34"/>
      <c r="BO335" s="33"/>
      <c r="BP335" s="34"/>
      <c r="BQ335" s="34"/>
      <c r="BR335" s="34"/>
      <c r="BS335" s="33"/>
      <c r="BT335" s="34"/>
      <c r="BU335" s="33"/>
      <c r="BV335" s="34"/>
      <c r="BW335" s="33"/>
      <c r="BX335" s="33"/>
      <c r="BY335" s="34"/>
      <c r="BZ335" s="34"/>
      <c r="CA335" s="33"/>
      <c r="CB335" s="34"/>
      <c r="CC335" s="32"/>
    </row>
    <row r="336" spans="1:81" ht="25" x14ac:dyDescent="0.35">
      <c r="A336" s="37" t="s">
        <v>2684</v>
      </c>
      <c r="B336" s="34">
        <v>12402</v>
      </c>
      <c r="C336" s="37" t="s">
        <v>2683</v>
      </c>
      <c r="D336" s="32">
        <v>3.8</v>
      </c>
      <c r="E336" s="32">
        <v>6.2</v>
      </c>
      <c r="F336" s="32">
        <v>0.3</v>
      </c>
      <c r="G336" s="32">
        <v>17.600000000000001</v>
      </c>
      <c r="H336" s="35">
        <v>601</v>
      </c>
      <c r="I336" s="35">
        <v>592</v>
      </c>
      <c r="J336" s="35">
        <v>141.488</v>
      </c>
      <c r="K336" s="32">
        <v>1.2</v>
      </c>
      <c r="L336" s="32">
        <v>0</v>
      </c>
      <c r="M336" s="32">
        <v>0</v>
      </c>
      <c r="N336" s="32">
        <v>0.3</v>
      </c>
      <c r="O336" s="31"/>
      <c r="P336" s="32">
        <v>17.600000000000001</v>
      </c>
      <c r="Q336" s="31"/>
      <c r="R336" s="36">
        <v>0.13</v>
      </c>
      <c r="S336" s="33">
        <v>0</v>
      </c>
      <c r="T336" s="33">
        <v>47.5</v>
      </c>
      <c r="U336" s="33">
        <v>39.299999999999997</v>
      </c>
      <c r="V336" s="34"/>
      <c r="W336" s="34"/>
      <c r="X336" s="34"/>
      <c r="Y336" s="32">
        <v>12.1</v>
      </c>
      <c r="Z336" s="32">
        <v>0.3</v>
      </c>
      <c r="AA336" s="34"/>
      <c r="AB336" s="32">
        <v>0</v>
      </c>
      <c r="AC336" s="34"/>
      <c r="AD336" s="34"/>
      <c r="AE336" s="34"/>
      <c r="AF336" s="32">
        <v>0</v>
      </c>
      <c r="AG336" s="34"/>
      <c r="AH336" s="34"/>
      <c r="AI336" s="32">
        <v>0</v>
      </c>
      <c r="AJ336" s="32">
        <v>0</v>
      </c>
      <c r="AK336" s="34"/>
      <c r="AL336" s="32">
        <v>0</v>
      </c>
      <c r="AM336" s="32">
        <v>0</v>
      </c>
      <c r="AN336" s="34"/>
      <c r="AO336" s="34"/>
      <c r="AP336" s="32">
        <v>0</v>
      </c>
      <c r="AQ336" s="32">
        <v>0</v>
      </c>
      <c r="AR336" s="32">
        <v>0</v>
      </c>
      <c r="AS336" s="34"/>
      <c r="AT336" s="32">
        <v>0</v>
      </c>
      <c r="AU336" s="33">
        <v>12.4</v>
      </c>
      <c r="AV336" s="36">
        <v>0</v>
      </c>
      <c r="AW336" s="33">
        <v>2.71</v>
      </c>
      <c r="AX336" s="33">
        <v>2.2400000000000002</v>
      </c>
      <c r="AY336" s="33">
        <v>0.71</v>
      </c>
      <c r="AZ336" s="36">
        <v>0</v>
      </c>
      <c r="BA336" s="33">
        <v>0</v>
      </c>
      <c r="BB336" s="34"/>
      <c r="BC336" s="33"/>
      <c r="BD336" s="33"/>
      <c r="BE336" s="34"/>
      <c r="BF336" s="34"/>
      <c r="BG336" s="34"/>
      <c r="BH336" s="33"/>
      <c r="BI336" s="33"/>
      <c r="BJ336" s="34"/>
      <c r="BK336" s="34"/>
      <c r="BL336" s="34"/>
      <c r="BM336" s="34"/>
      <c r="BN336" s="34"/>
      <c r="BO336" s="33"/>
      <c r="BP336" s="34"/>
      <c r="BQ336" s="34"/>
      <c r="BR336" s="34"/>
      <c r="BS336" s="33"/>
      <c r="BT336" s="34"/>
      <c r="BU336" s="33"/>
      <c r="BV336" s="34"/>
      <c r="BW336" s="33"/>
      <c r="BX336" s="33"/>
      <c r="BY336" s="34"/>
      <c r="BZ336" s="34"/>
      <c r="CA336" s="33"/>
      <c r="CB336" s="34"/>
      <c r="CC336" s="32"/>
    </row>
    <row r="337" spans="1:81" ht="25" x14ac:dyDescent="0.35">
      <c r="A337" s="37" t="s">
        <v>2682</v>
      </c>
      <c r="B337" s="34">
        <v>12402</v>
      </c>
      <c r="C337" s="37" t="s">
        <v>2681</v>
      </c>
      <c r="D337" s="32">
        <v>1.4</v>
      </c>
      <c r="E337" s="32">
        <v>2.2999999999999998</v>
      </c>
      <c r="F337" s="32">
        <v>0.1</v>
      </c>
      <c r="G337" s="32">
        <v>6.6</v>
      </c>
      <c r="H337" s="35">
        <v>226</v>
      </c>
      <c r="I337" s="35">
        <v>222</v>
      </c>
      <c r="J337" s="35">
        <v>53.058</v>
      </c>
      <c r="K337" s="32">
        <v>0.4</v>
      </c>
      <c r="L337" s="32">
        <v>0</v>
      </c>
      <c r="M337" s="32">
        <v>0</v>
      </c>
      <c r="N337" s="32">
        <v>0.1</v>
      </c>
      <c r="O337" s="31"/>
      <c r="P337" s="32">
        <v>6.6</v>
      </c>
      <c r="Q337" s="31"/>
      <c r="R337" s="36">
        <v>4.9000000000000002E-2</v>
      </c>
      <c r="S337" s="33">
        <v>0</v>
      </c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3">
        <v>1.02</v>
      </c>
      <c r="AX337" s="33">
        <v>0.84</v>
      </c>
      <c r="AY337" s="33">
        <v>0.26</v>
      </c>
      <c r="AZ337" s="36">
        <v>0</v>
      </c>
      <c r="BA337" s="33">
        <v>0</v>
      </c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</row>
    <row r="338" spans="1:81" x14ac:dyDescent="0.35">
      <c r="A338" s="37" t="s">
        <v>2680</v>
      </c>
      <c r="B338" s="34">
        <v>12403</v>
      </c>
      <c r="C338" s="37" t="s">
        <v>2679</v>
      </c>
      <c r="D338" s="32">
        <v>2.5</v>
      </c>
      <c r="E338" s="32">
        <v>0</v>
      </c>
      <c r="F338" s="32">
        <v>0</v>
      </c>
      <c r="G338" s="32">
        <v>26.1</v>
      </c>
      <c r="H338" s="35">
        <v>498</v>
      </c>
      <c r="I338" s="35">
        <v>486</v>
      </c>
      <c r="J338" s="35">
        <v>116.154</v>
      </c>
      <c r="K338" s="32">
        <v>0.7</v>
      </c>
      <c r="L338" s="32">
        <v>0</v>
      </c>
      <c r="M338" s="32">
        <v>0</v>
      </c>
      <c r="N338" s="32">
        <v>0</v>
      </c>
      <c r="O338" s="31"/>
      <c r="P338" s="32">
        <v>26.1</v>
      </c>
      <c r="Q338" s="31"/>
      <c r="R338" s="36">
        <v>0</v>
      </c>
      <c r="S338" s="33">
        <v>0</v>
      </c>
      <c r="T338" s="33">
        <v>0</v>
      </c>
      <c r="U338" s="33">
        <v>0</v>
      </c>
      <c r="V338" s="34"/>
      <c r="W338" s="34"/>
      <c r="X338" s="34"/>
      <c r="Y338" s="32">
        <v>0</v>
      </c>
      <c r="Z338" s="32">
        <v>0</v>
      </c>
      <c r="AA338" s="34"/>
      <c r="AB338" s="32">
        <v>0</v>
      </c>
      <c r="AC338" s="34"/>
      <c r="AD338" s="34"/>
      <c r="AE338" s="34"/>
      <c r="AF338" s="32">
        <v>0</v>
      </c>
      <c r="AG338" s="34"/>
      <c r="AH338" s="34"/>
      <c r="AI338" s="32">
        <v>0</v>
      </c>
      <c r="AJ338" s="32">
        <v>0</v>
      </c>
      <c r="AK338" s="34"/>
      <c r="AL338" s="32">
        <v>0</v>
      </c>
      <c r="AM338" s="32">
        <v>0</v>
      </c>
      <c r="AN338" s="34"/>
      <c r="AO338" s="34"/>
      <c r="AP338" s="32">
        <v>0</v>
      </c>
      <c r="AQ338" s="32">
        <v>0</v>
      </c>
      <c r="AR338" s="32">
        <v>0</v>
      </c>
      <c r="AS338" s="34"/>
      <c r="AT338" s="32">
        <v>0</v>
      </c>
      <c r="AU338" s="33">
        <v>0</v>
      </c>
      <c r="AV338" s="36">
        <v>0</v>
      </c>
      <c r="AW338" s="33">
        <v>0</v>
      </c>
      <c r="AX338" s="33">
        <v>0</v>
      </c>
      <c r="AY338" s="33">
        <v>0</v>
      </c>
      <c r="AZ338" s="36">
        <v>0</v>
      </c>
      <c r="BA338" s="33">
        <v>0</v>
      </c>
      <c r="BB338" s="34"/>
      <c r="BC338" s="33"/>
      <c r="BD338" s="33"/>
      <c r="BE338" s="34"/>
      <c r="BF338" s="34"/>
      <c r="BG338" s="34"/>
      <c r="BH338" s="33"/>
      <c r="BI338" s="33"/>
      <c r="BJ338" s="34"/>
      <c r="BK338" s="34"/>
      <c r="BL338" s="33"/>
      <c r="BM338" s="34"/>
      <c r="BN338" s="34"/>
      <c r="BO338" s="33"/>
      <c r="BP338" s="34"/>
      <c r="BQ338" s="33"/>
      <c r="BR338" s="34"/>
      <c r="BS338" s="33"/>
      <c r="BT338" s="34"/>
      <c r="BU338" s="33"/>
      <c r="BV338" s="34"/>
      <c r="BW338" s="33"/>
      <c r="BX338" s="33"/>
      <c r="BY338" s="34"/>
      <c r="BZ338" s="34"/>
      <c r="CA338" s="33"/>
      <c r="CB338" s="34"/>
      <c r="CC338" s="32"/>
    </row>
    <row r="339" spans="1:81" ht="25" x14ac:dyDescent="0.35">
      <c r="A339" s="37" t="s">
        <v>2678</v>
      </c>
      <c r="B339" s="34" t="s">
        <v>2677</v>
      </c>
      <c r="C339" s="37" t="s">
        <v>2676</v>
      </c>
      <c r="D339" s="32">
        <v>6.6</v>
      </c>
      <c r="E339" s="32">
        <v>1</v>
      </c>
      <c r="F339" s="32">
        <v>0.3</v>
      </c>
      <c r="G339" s="32">
        <v>28.2</v>
      </c>
      <c r="H339" s="35">
        <v>647</v>
      </c>
      <c r="I339" s="35">
        <v>629</v>
      </c>
      <c r="J339" s="35">
        <v>150.33099999999999</v>
      </c>
      <c r="K339" s="32">
        <v>2.2000000000000002</v>
      </c>
      <c r="L339" s="32">
        <v>0</v>
      </c>
      <c r="M339" s="32">
        <v>0</v>
      </c>
      <c r="N339" s="32">
        <v>0.1</v>
      </c>
      <c r="O339" s="31"/>
      <c r="P339" s="32">
        <v>28.2</v>
      </c>
      <c r="Q339" s="31"/>
      <c r="R339" s="36">
        <v>0.01</v>
      </c>
      <c r="S339" s="33">
        <v>2.95</v>
      </c>
      <c r="T339" s="33">
        <v>23.05</v>
      </c>
      <c r="U339" s="33">
        <v>25.5</v>
      </c>
      <c r="V339" s="34"/>
      <c r="W339" s="34"/>
      <c r="X339" s="34"/>
      <c r="Y339" s="32">
        <v>44.6</v>
      </c>
      <c r="Z339" s="32">
        <v>5</v>
      </c>
      <c r="AA339" s="34"/>
      <c r="AB339" s="32">
        <v>0</v>
      </c>
      <c r="AC339" s="34"/>
      <c r="AD339" s="32">
        <v>0</v>
      </c>
      <c r="AE339" s="34"/>
      <c r="AF339" s="32">
        <v>0.1</v>
      </c>
      <c r="AG339" s="34"/>
      <c r="AH339" s="34"/>
      <c r="AI339" s="32">
        <v>0</v>
      </c>
      <c r="AJ339" s="32">
        <v>0</v>
      </c>
      <c r="AK339" s="34"/>
      <c r="AL339" s="32">
        <v>0.4</v>
      </c>
      <c r="AM339" s="32">
        <v>0</v>
      </c>
      <c r="AN339" s="34"/>
      <c r="AO339" s="34"/>
      <c r="AP339" s="32">
        <v>0</v>
      </c>
      <c r="AQ339" s="32">
        <v>0</v>
      </c>
      <c r="AR339" s="32">
        <v>0</v>
      </c>
      <c r="AS339" s="34"/>
      <c r="AT339" s="32">
        <v>0.1</v>
      </c>
      <c r="AU339" s="33">
        <v>50.15</v>
      </c>
      <c r="AV339" s="36">
        <v>0.1</v>
      </c>
      <c r="AW339" s="33">
        <v>0.18</v>
      </c>
      <c r="AX339" s="33">
        <v>0.2</v>
      </c>
      <c r="AY339" s="33">
        <v>0.38</v>
      </c>
      <c r="AZ339" s="36">
        <v>0.76600000000000001</v>
      </c>
      <c r="BA339" s="33">
        <v>0.76</v>
      </c>
      <c r="BB339" s="34"/>
      <c r="BC339" s="33"/>
      <c r="BD339" s="33"/>
      <c r="BE339" s="34"/>
      <c r="BF339" s="34"/>
      <c r="BG339" s="34"/>
      <c r="BH339" s="33"/>
      <c r="BI339" s="33"/>
      <c r="BJ339" s="34"/>
      <c r="BK339" s="34"/>
      <c r="BL339" s="34"/>
      <c r="BM339" s="34"/>
      <c r="BN339" s="34"/>
      <c r="BO339" s="33"/>
      <c r="BP339" s="34"/>
      <c r="BQ339" s="34"/>
      <c r="BR339" s="34"/>
      <c r="BS339" s="33"/>
      <c r="BT339" s="34"/>
      <c r="BU339" s="33"/>
      <c r="BV339" s="34"/>
      <c r="BW339" s="33"/>
      <c r="BX339" s="33"/>
      <c r="BY339" s="34"/>
      <c r="BZ339" s="34"/>
      <c r="CA339" s="33"/>
      <c r="CB339" s="34"/>
      <c r="CC339" s="32"/>
    </row>
    <row r="340" spans="1:81" ht="25" x14ac:dyDescent="0.35">
      <c r="A340" s="37" t="s">
        <v>2675</v>
      </c>
      <c r="B340" s="34">
        <v>12403</v>
      </c>
      <c r="C340" s="37" t="s">
        <v>2674</v>
      </c>
      <c r="D340" s="32">
        <v>3.1</v>
      </c>
      <c r="E340" s="32">
        <v>0.7</v>
      </c>
      <c r="F340" s="32">
        <v>0</v>
      </c>
      <c r="G340" s="32">
        <v>32.4</v>
      </c>
      <c r="H340" s="35">
        <v>639</v>
      </c>
      <c r="I340" s="35">
        <v>630</v>
      </c>
      <c r="J340" s="35">
        <v>150.57</v>
      </c>
      <c r="K340" s="32">
        <v>1.2</v>
      </c>
      <c r="L340" s="32">
        <v>0</v>
      </c>
      <c r="M340" s="32">
        <v>0</v>
      </c>
      <c r="N340" s="32">
        <v>0</v>
      </c>
      <c r="O340" s="31"/>
      <c r="P340" s="32">
        <v>32.4</v>
      </c>
      <c r="Q340" s="31"/>
      <c r="R340" s="36">
        <v>0</v>
      </c>
      <c r="S340" s="33">
        <v>0</v>
      </c>
      <c r="T340" s="33">
        <v>47.9</v>
      </c>
      <c r="U340" s="33">
        <v>14.4</v>
      </c>
      <c r="V340" s="34"/>
      <c r="W340" s="34"/>
      <c r="X340" s="34"/>
      <c r="Y340" s="32">
        <v>33.299999999999997</v>
      </c>
      <c r="Z340" s="32">
        <v>0</v>
      </c>
      <c r="AA340" s="34"/>
      <c r="AB340" s="32">
        <v>0</v>
      </c>
      <c r="AC340" s="34"/>
      <c r="AD340" s="34"/>
      <c r="AE340" s="34"/>
      <c r="AF340" s="32">
        <v>0</v>
      </c>
      <c r="AG340" s="34"/>
      <c r="AH340" s="34"/>
      <c r="AI340" s="32">
        <v>0</v>
      </c>
      <c r="AJ340" s="32">
        <v>0</v>
      </c>
      <c r="AK340" s="34"/>
      <c r="AL340" s="32">
        <v>0</v>
      </c>
      <c r="AM340" s="32">
        <v>0</v>
      </c>
      <c r="AN340" s="34"/>
      <c r="AO340" s="34"/>
      <c r="AP340" s="32">
        <v>0</v>
      </c>
      <c r="AQ340" s="32">
        <v>0</v>
      </c>
      <c r="AR340" s="32">
        <v>0</v>
      </c>
      <c r="AS340" s="34"/>
      <c r="AT340" s="32">
        <v>0</v>
      </c>
      <c r="AU340" s="33">
        <v>33.299999999999997</v>
      </c>
      <c r="AV340" s="36">
        <v>0</v>
      </c>
      <c r="AW340" s="33">
        <v>0.27</v>
      </c>
      <c r="AX340" s="33">
        <v>0.08</v>
      </c>
      <c r="AY340" s="33">
        <v>0.19</v>
      </c>
      <c r="AZ340" s="36">
        <v>0</v>
      </c>
      <c r="BA340" s="33">
        <v>14.87</v>
      </c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</row>
    <row r="341" spans="1:81" ht="25" x14ac:dyDescent="0.35">
      <c r="A341" s="37" t="s">
        <v>2673</v>
      </c>
      <c r="B341" s="34" t="s">
        <v>2672</v>
      </c>
      <c r="C341" s="37" t="s">
        <v>2671</v>
      </c>
      <c r="D341" s="32">
        <v>14.4</v>
      </c>
      <c r="E341" s="32">
        <v>1.7</v>
      </c>
      <c r="F341" s="32">
        <v>1.2</v>
      </c>
      <c r="G341" s="32">
        <v>16.100000000000001</v>
      </c>
      <c r="H341" s="35">
        <v>629</v>
      </c>
      <c r="I341" s="35">
        <v>580</v>
      </c>
      <c r="J341" s="35">
        <v>138.62</v>
      </c>
      <c r="K341" s="32">
        <v>6.2</v>
      </c>
      <c r="L341" s="32">
        <v>0</v>
      </c>
      <c r="M341" s="32">
        <v>0</v>
      </c>
      <c r="N341" s="32">
        <v>1.2</v>
      </c>
      <c r="O341" s="31"/>
      <c r="P341" s="32">
        <v>16.100000000000001</v>
      </c>
      <c r="Q341" s="31"/>
      <c r="R341" s="36">
        <v>0.04</v>
      </c>
      <c r="S341" s="33">
        <v>0</v>
      </c>
      <c r="T341" s="33">
        <v>17.7</v>
      </c>
      <c r="U341" s="33">
        <v>19.3</v>
      </c>
      <c r="V341" s="34"/>
      <c r="W341" s="34"/>
      <c r="X341" s="34"/>
      <c r="Y341" s="32">
        <v>50.6</v>
      </c>
      <c r="Z341" s="32">
        <v>10.4</v>
      </c>
      <c r="AA341" s="34"/>
      <c r="AB341" s="32">
        <v>0</v>
      </c>
      <c r="AC341" s="34"/>
      <c r="AD341" s="32">
        <v>0</v>
      </c>
      <c r="AE341" s="34"/>
      <c r="AF341" s="32">
        <v>0</v>
      </c>
      <c r="AG341" s="34"/>
      <c r="AH341" s="34"/>
      <c r="AI341" s="32">
        <v>0</v>
      </c>
      <c r="AJ341" s="32">
        <v>0</v>
      </c>
      <c r="AK341" s="34"/>
      <c r="AL341" s="32">
        <v>0</v>
      </c>
      <c r="AM341" s="32">
        <v>0</v>
      </c>
      <c r="AN341" s="34"/>
      <c r="AO341" s="34"/>
      <c r="AP341" s="32">
        <v>0</v>
      </c>
      <c r="AQ341" s="32">
        <v>0</v>
      </c>
      <c r="AR341" s="32">
        <v>0</v>
      </c>
      <c r="AS341" s="34"/>
      <c r="AT341" s="32">
        <v>0</v>
      </c>
      <c r="AU341" s="33">
        <v>61</v>
      </c>
      <c r="AV341" s="36">
        <v>0</v>
      </c>
      <c r="AW341" s="33">
        <v>0.22</v>
      </c>
      <c r="AX341" s="33">
        <v>0.24</v>
      </c>
      <c r="AY341" s="33">
        <v>0.75</v>
      </c>
      <c r="AZ341" s="36">
        <v>0</v>
      </c>
      <c r="BA341" s="33">
        <v>1.22</v>
      </c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</row>
    <row r="342" spans="1:81" x14ac:dyDescent="0.35">
      <c r="A342" s="37" t="s">
        <v>2670</v>
      </c>
      <c r="B342" s="34">
        <v>12403</v>
      </c>
      <c r="C342" s="37" t="s">
        <v>2669</v>
      </c>
      <c r="D342" s="32">
        <v>7.5</v>
      </c>
      <c r="E342" s="32">
        <v>2.1</v>
      </c>
      <c r="F342" s="32">
        <v>0</v>
      </c>
      <c r="G342" s="32">
        <v>68.3</v>
      </c>
      <c r="H342" s="35">
        <v>1452</v>
      </c>
      <c r="I342" s="35">
        <v>1364</v>
      </c>
      <c r="J342" s="35">
        <v>325.99599999999998</v>
      </c>
      <c r="K342" s="32">
        <v>11</v>
      </c>
      <c r="L342" s="34"/>
      <c r="M342" s="34"/>
      <c r="N342" s="34"/>
      <c r="O342" s="31"/>
      <c r="P342" s="32">
        <v>68.3</v>
      </c>
      <c r="Q342" s="31"/>
      <c r="R342" s="36">
        <v>8.6999999999999994E-2</v>
      </c>
      <c r="S342" s="33">
        <v>0</v>
      </c>
      <c r="T342" s="33">
        <v>16.5</v>
      </c>
      <c r="U342" s="33">
        <v>30.9</v>
      </c>
      <c r="V342" s="34"/>
      <c r="W342" s="34"/>
      <c r="X342" s="34"/>
      <c r="Y342" s="32">
        <v>51</v>
      </c>
      <c r="Z342" s="32">
        <v>1.6</v>
      </c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2">
        <v>0</v>
      </c>
      <c r="AN342" s="34"/>
      <c r="AO342" s="34"/>
      <c r="AP342" s="34"/>
      <c r="AQ342" s="34"/>
      <c r="AR342" s="32">
        <v>0</v>
      </c>
      <c r="AS342" s="34"/>
      <c r="AT342" s="32">
        <v>0</v>
      </c>
      <c r="AU342" s="33">
        <v>52.59</v>
      </c>
      <c r="AV342" s="36">
        <v>0</v>
      </c>
      <c r="AW342" s="33">
        <v>0.28999999999999998</v>
      </c>
      <c r="AX342" s="33">
        <v>0.55000000000000004</v>
      </c>
      <c r="AY342" s="33">
        <v>0.93</v>
      </c>
      <c r="AZ342" s="36">
        <v>0</v>
      </c>
      <c r="BA342" s="33">
        <v>3</v>
      </c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</row>
    <row r="343" spans="1:81" ht="25" x14ac:dyDescent="0.35">
      <c r="A343" s="37" t="s">
        <v>2668</v>
      </c>
      <c r="B343" s="34">
        <v>12403</v>
      </c>
      <c r="C343" s="37" t="s">
        <v>2667</v>
      </c>
      <c r="D343" s="32">
        <v>2.6</v>
      </c>
      <c r="E343" s="32">
        <v>0.7</v>
      </c>
      <c r="F343" s="32">
        <v>0</v>
      </c>
      <c r="G343" s="32">
        <v>23.1</v>
      </c>
      <c r="H343" s="35">
        <v>503</v>
      </c>
      <c r="I343" s="35">
        <v>465</v>
      </c>
      <c r="J343" s="35">
        <v>111.13499999999999</v>
      </c>
      <c r="K343" s="32">
        <v>4.8</v>
      </c>
      <c r="L343" s="34"/>
      <c r="M343" s="34"/>
      <c r="N343" s="34"/>
      <c r="O343" s="31"/>
      <c r="P343" s="32">
        <v>23.1</v>
      </c>
      <c r="Q343" s="31"/>
      <c r="R343" s="36">
        <v>0.02</v>
      </c>
      <c r="S343" s="33">
        <v>0</v>
      </c>
      <c r="T343" s="33">
        <v>16.5</v>
      </c>
      <c r="U343" s="33">
        <v>30.91</v>
      </c>
      <c r="V343" s="34"/>
      <c r="W343" s="34"/>
      <c r="X343" s="34"/>
      <c r="Y343" s="32">
        <v>51.1</v>
      </c>
      <c r="Z343" s="32">
        <v>1.6</v>
      </c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2">
        <v>0</v>
      </c>
      <c r="AN343" s="34"/>
      <c r="AO343" s="34"/>
      <c r="AP343" s="34"/>
      <c r="AQ343" s="34"/>
      <c r="AR343" s="32">
        <v>0</v>
      </c>
      <c r="AS343" s="34"/>
      <c r="AT343" s="32">
        <v>0</v>
      </c>
      <c r="AU343" s="33">
        <v>52.75</v>
      </c>
      <c r="AV343" s="36">
        <v>0</v>
      </c>
      <c r="AW343" s="33">
        <v>0.1</v>
      </c>
      <c r="AX343" s="33">
        <v>0.19</v>
      </c>
      <c r="AY343" s="33">
        <v>0.33</v>
      </c>
      <c r="AZ343" s="36">
        <v>0</v>
      </c>
      <c r="BA343" s="33">
        <v>1.05</v>
      </c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</row>
    <row r="344" spans="1:81" x14ac:dyDescent="0.35">
      <c r="A344" s="37" t="s">
        <v>2666</v>
      </c>
      <c r="B344" s="34">
        <v>12401</v>
      </c>
      <c r="C344" s="37" t="s">
        <v>2665</v>
      </c>
      <c r="D344" s="32">
        <v>12.7</v>
      </c>
      <c r="E344" s="32">
        <v>1.4</v>
      </c>
      <c r="F344" s="32">
        <v>0</v>
      </c>
      <c r="G344" s="32">
        <v>68.5</v>
      </c>
      <c r="H344" s="35">
        <v>1458</v>
      </c>
      <c r="I344" s="35">
        <v>1433</v>
      </c>
      <c r="J344" s="35">
        <v>342.48699999999997</v>
      </c>
      <c r="K344" s="32">
        <v>3.2</v>
      </c>
      <c r="L344" s="32">
        <v>0</v>
      </c>
      <c r="M344" s="32">
        <v>0</v>
      </c>
      <c r="N344" s="32">
        <v>0</v>
      </c>
      <c r="O344" s="31"/>
      <c r="P344" s="32">
        <v>68.5</v>
      </c>
      <c r="Q344" s="31"/>
      <c r="R344" s="36">
        <v>0.06</v>
      </c>
      <c r="S344" s="33">
        <v>0</v>
      </c>
      <c r="T344" s="33">
        <v>25.14</v>
      </c>
      <c r="U344" s="33">
        <v>14.74</v>
      </c>
      <c r="V344" s="34"/>
      <c r="W344" s="34"/>
      <c r="X344" s="34"/>
      <c r="Y344" s="32">
        <v>57.3</v>
      </c>
      <c r="Z344" s="32">
        <v>3.4</v>
      </c>
      <c r="AA344" s="34"/>
      <c r="AB344" s="32">
        <v>0</v>
      </c>
      <c r="AC344" s="34"/>
      <c r="AD344" s="32">
        <v>0.1</v>
      </c>
      <c r="AE344" s="34"/>
      <c r="AF344" s="34"/>
      <c r="AG344" s="34"/>
      <c r="AH344" s="34"/>
      <c r="AI344" s="32">
        <v>0</v>
      </c>
      <c r="AJ344" s="34"/>
      <c r="AK344" s="34"/>
      <c r="AL344" s="32">
        <v>0</v>
      </c>
      <c r="AM344" s="32">
        <v>0</v>
      </c>
      <c r="AN344" s="34"/>
      <c r="AO344" s="34"/>
      <c r="AP344" s="34"/>
      <c r="AQ344" s="32">
        <v>0</v>
      </c>
      <c r="AR344" s="32">
        <v>0</v>
      </c>
      <c r="AS344" s="34"/>
      <c r="AT344" s="32">
        <v>0</v>
      </c>
      <c r="AU344" s="33">
        <v>60.8</v>
      </c>
      <c r="AV344" s="36">
        <v>2.5000000000000001E-2</v>
      </c>
      <c r="AW344" s="33">
        <v>0.24</v>
      </c>
      <c r="AX344" s="33">
        <v>0.14000000000000001</v>
      </c>
      <c r="AY344" s="33">
        <v>0.57999999999999996</v>
      </c>
      <c r="AZ344" s="36">
        <v>0.23799999999999999</v>
      </c>
      <c r="BA344" s="33">
        <v>1.62</v>
      </c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</row>
    <row r="345" spans="1:81" ht="25" x14ac:dyDescent="0.35">
      <c r="A345" s="37" t="s">
        <v>2664</v>
      </c>
      <c r="B345" s="34">
        <v>12401</v>
      </c>
      <c r="C345" s="37" t="s">
        <v>2663</v>
      </c>
      <c r="D345" s="32">
        <v>5.3</v>
      </c>
      <c r="E345" s="32">
        <v>0.4</v>
      </c>
      <c r="F345" s="32">
        <v>0.2</v>
      </c>
      <c r="G345" s="32">
        <v>26.2</v>
      </c>
      <c r="H345" s="35">
        <v>572</v>
      </c>
      <c r="I345" s="35">
        <v>547</v>
      </c>
      <c r="J345" s="35">
        <v>130.733</v>
      </c>
      <c r="K345" s="32">
        <v>2.2000000000000002</v>
      </c>
      <c r="L345" s="32">
        <v>0</v>
      </c>
      <c r="M345" s="32">
        <v>0</v>
      </c>
      <c r="N345" s="32">
        <v>0.1</v>
      </c>
      <c r="O345" s="31"/>
      <c r="P345" s="32">
        <v>26.2</v>
      </c>
      <c r="Q345" s="31"/>
      <c r="R345" s="36">
        <v>1.2999999999999999E-2</v>
      </c>
      <c r="S345" s="33">
        <v>0</v>
      </c>
      <c r="T345" s="33">
        <v>25.1</v>
      </c>
      <c r="U345" s="33">
        <v>14.98</v>
      </c>
      <c r="V345" s="34"/>
      <c r="W345" s="34"/>
      <c r="X345" s="34"/>
      <c r="Y345" s="32">
        <v>56.8</v>
      </c>
      <c r="Z345" s="32">
        <v>3.4</v>
      </c>
      <c r="AA345" s="34"/>
      <c r="AB345" s="32">
        <v>0</v>
      </c>
      <c r="AC345" s="34"/>
      <c r="AD345" s="32">
        <v>0.1</v>
      </c>
      <c r="AE345" s="34"/>
      <c r="AF345" s="32">
        <v>0</v>
      </c>
      <c r="AG345" s="34"/>
      <c r="AH345" s="34"/>
      <c r="AI345" s="32">
        <v>0</v>
      </c>
      <c r="AJ345" s="32">
        <v>0</v>
      </c>
      <c r="AK345" s="34"/>
      <c r="AL345" s="32">
        <v>0</v>
      </c>
      <c r="AM345" s="32">
        <v>0</v>
      </c>
      <c r="AN345" s="34"/>
      <c r="AO345" s="34"/>
      <c r="AP345" s="32">
        <v>0</v>
      </c>
      <c r="AQ345" s="32">
        <v>0</v>
      </c>
      <c r="AR345" s="32">
        <v>0</v>
      </c>
      <c r="AS345" s="34"/>
      <c r="AT345" s="32">
        <v>0</v>
      </c>
      <c r="AU345" s="33">
        <v>60.28</v>
      </c>
      <c r="AV345" s="36">
        <v>0.02</v>
      </c>
      <c r="AW345" s="33">
        <v>0.06</v>
      </c>
      <c r="AX345" s="33">
        <v>0.04</v>
      </c>
      <c r="AY345" s="33">
        <v>0.14000000000000001</v>
      </c>
      <c r="AZ345" s="36">
        <v>4.7E-2</v>
      </c>
      <c r="BA345" s="33">
        <v>0.85</v>
      </c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</row>
    <row r="346" spans="1:81" ht="25" x14ac:dyDescent="0.35">
      <c r="A346" s="37" t="s">
        <v>2662</v>
      </c>
      <c r="B346" s="34">
        <v>12401</v>
      </c>
      <c r="C346" s="37" t="s">
        <v>2661</v>
      </c>
      <c r="D346" s="32">
        <v>10.5</v>
      </c>
      <c r="E346" s="32">
        <v>3.4</v>
      </c>
      <c r="F346" s="32">
        <v>0.9</v>
      </c>
      <c r="G346" s="32">
        <v>49.4</v>
      </c>
      <c r="H346" s="35">
        <v>1168</v>
      </c>
      <c r="I346" s="35">
        <v>1141</v>
      </c>
      <c r="J346" s="35">
        <v>272.69900000000001</v>
      </c>
      <c r="K346" s="32">
        <v>3.3</v>
      </c>
      <c r="L346" s="34"/>
      <c r="M346" s="34"/>
      <c r="N346" s="34"/>
      <c r="O346" s="31"/>
      <c r="P346" s="32">
        <v>49.4</v>
      </c>
      <c r="Q346" s="31"/>
      <c r="R346" s="36">
        <v>0.11</v>
      </c>
      <c r="S346" s="33">
        <v>0</v>
      </c>
      <c r="T346" s="33">
        <v>16.100000000000001</v>
      </c>
      <c r="U346" s="33">
        <v>42.1</v>
      </c>
      <c r="V346" s="34"/>
      <c r="W346" s="34"/>
      <c r="X346" s="34"/>
      <c r="Y346" s="32">
        <v>30.3</v>
      </c>
      <c r="Z346" s="32">
        <v>6.2</v>
      </c>
      <c r="AA346" s="34"/>
      <c r="AB346" s="34"/>
      <c r="AC346" s="34"/>
      <c r="AD346" s="32">
        <v>0</v>
      </c>
      <c r="AE346" s="34"/>
      <c r="AF346" s="34"/>
      <c r="AG346" s="34"/>
      <c r="AH346" s="34"/>
      <c r="AI346" s="34"/>
      <c r="AJ346" s="34"/>
      <c r="AK346" s="34"/>
      <c r="AL346" s="34"/>
      <c r="AM346" s="32">
        <v>0</v>
      </c>
      <c r="AN346" s="34"/>
      <c r="AO346" s="34"/>
      <c r="AP346" s="34"/>
      <c r="AQ346" s="34"/>
      <c r="AR346" s="32">
        <v>0</v>
      </c>
      <c r="AS346" s="34"/>
      <c r="AT346" s="32">
        <v>0.1</v>
      </c>
      <c r="AU346" s="33">
        <v>36.6</v>
      </c>
      <c r="AV346" s="36">
        <v>0.1</v>
      </c>
      <c r="AW346" s="33">
        <v>0.4</v>
      </c>
      <c r="AX346" s="33">
        <v>1.06</v>
      </c>
      <c r="AY346" s="33">
        <v>0.92</v>
      </c>
      <c r="AZ346" s="36">
        <v>2.512</v>
      </c>
      <c r="BA346" s="33">
        <v>128.13999999999999</v>
      </c>
      <c r="BB346" s="34"/>
      <c r="BC346" s="34"/>
      <c r="BD346" s="33"/>
      <c r="BE346" s="33"/>
      <c r="BF346" s="34"/>
      <c r="BG346" s="33"/>
      <c r="BH346" s="33"/>
      <c r="BI346" s="33"/>
      <c r="BJ346" s="34"/>
      <c r="BK346" s="34"/>
      <c r="BL346" s="33"/>
      <c r="BM346" s="33"/>
      <c r="BN346" s="33"/>
      <c r="BO346" s="33"/>
      <c r="BP346" s="33"/>
      <c r="BQ346" s="33"/>
      <c r="BR346" s="33"/>
      <c r="BS346" s="34"/>
      <c r="BT346" s="34"/>
      <c r="BU346" s="33"/>
      <c r="BV346" s="33"/>
      <c r="BW346" s="33"/>
      <c r="BX346" s="33"/>
      <c r="BY346" s="34"/>
      <c r="BZ346" s="34"/>
      <c r="CA346" s="33"/>
      <c r="CB346" s="33"/>
      <c r="CC346" s="32"/>
    </row>
    <row r="347" spans="1:81" ht="25" x14ac:dyDescent="0.35">
      <c r="A347" s="37" t="s">
        <v>2660</v>
      </c>
      <c r="B347" s="34">
        <v>12401</v>
      </c>
      <c r="C347" s="37" t="s">
        <v>2659</v>
      </c>
      <c r="D347" s="32">
        <v>5.9</v>
      </c>
      <c r="E347" s="32">
        <v>3</v>
      </c>
      <c r="F347" s="32">
        <v>1.1000000000000001</v>
      </c>
      <c r="G347" s="32">
        <v>27.1</v>
      </c>
      <c r="H347" s="35">
        <v>691</v>
      </c>
      <c r="I347" s="35">
        <v>669</v>
      </c>
      <c r="J347" s="35">
        <v>159.89099999999999</v>
      </c>
      <c r="K347" s="32">
        <v>2.7</v>
      </c>
      <c r="L347" s="32">
        <v>0</v>
      </c>
      <c r="M347" s="32">
        <v>0</v>
      </c>
      <c r="N347" s="32">
        <v>0</v>
      </c>
      <c r="O347" s="31"/>
      <c r="P347" s="32">
        <v>27.1</v>
      </c>
      <c r="Q347" s="31"/>
      <c r="R347" s="36">
        <v>0.05</v>
      </c>
      <c r="S347" s="33">
        <v>0</v>
      </c>
      <c r="T347" s="33">
        <v>16.100000000000001</v>
      </c>
      <c r="U347" s="33">
        <v>42.1</v>
      </c>
      <c r="V347" s="34"/>
      <c r="W347" s="34"/>
      <c r="X347" s="34"/>
      <c r="Y347" s="32">
        <v>30.3</v>
      </c>
      <c r="Z347" s="32">
        <v>6.2</v>
      </c>
      <c r="AA347" s="34"/>
      <c r="AB347" s="34"/>
      <c r="AC347" s="34"/>
      <c r="AD347" s="32">
        <v>0</v>
      </c>
      <c r="AE347" s="34"/>
      <c r="AF347" s="34"/>
      <c r="AG347" s="34"/>
      <c r="AH347" s="34"/>
      <c r="AI347" s="34"/>
      <c r="AJ347" s="34"/>
      <c r="AK347" s="34"/>
      <c r="AL347" s="34"/>
      <c r="AM347" s="32">
        <v>0</v>
      </c>
      <c r="AN347" s="34"/>
      <c r="AO347" s="34"/>
      <c r="AP347" s="34"/>
      <c r="AQ347" s="34"/>
      <c r="AR347" s="32">
        <v>0</v>
      </c>
      <c r="AS347" s="34"/>
      <c r="AT347" s="32">
        <v>0.1</v>
      </c>
      <c r="AU347" s="33">
        <v>36.6</v>
      </c>
      <c r="AV347" s="36">
        <v>0.1</v>
      </c>
      <c r="AW347" s="33">
        <v>0.36</v>
      </c>
      <c r="AX347" s="33">
        <v>0.93</v>
      </c>
      <c r="AY347" s="33">
        <v>0.81</v>
      </c>
      <c r="AZ347" s="36">
        <v>2.2120000000000002</v>
      </c>
      <c r="BA347" s="33">
        <v>112.84</v>
      </c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</row>
    <row r="348" spans="1:81" x14ac:dyDescent="0.35">
      <c r="A348" s="37" t="s">
        <v>2658</v>
      </c>
      <c r="B348" s="34">
        <v>12401</v>
      </c>
      <c r="C348" s="37" t="s">
        <v>2657</v>
      </c>
      <c r="D348" s="32">
        <v>10.6</v>
      </c>
      <c r="E348" s="32">
        <v>1.6</v>
      </c>
      <c r="F348" s="32">
        <v>1.9</v>
      </c>
      <c r="G348" s="32">
        <v>74.400000000000006</v>
      </c>
      <c r="H348" s="35">
        <v>1522</v>
      </c>
      <c r="I348" s="35">
        <v>1504</v>
      </c>
      <c r="J348" s="35">
        <v>359.45599999999996</v>
      </c>
      <c r="K348" s="32">
        <v>2.2000000000000002</v>
      </c>
      <c r="L348" s="34"/>
      <c r="M348" s="32">
        <v>0</v>
      </c>
      <c r="N348" s="32">
        <v>0.7</v>
      </c>
      <c r="O348" s="31"/>
      <c r="P348" s="32">
        <v>74.400000000000006</v>
      </c>
      <c r="Q348" s="31"/>
      <c r="R348" s="36">
        <v>1.6E-2</v>
      </c>
      <c r="S348" s="33">
        <v>0.22</v>
      </c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3">
        <v>0.26</v>
      </c>
      <c r="AX348" s="33">
        <v>0.25</v>
      </c>
      <c r="AY348" s="33">
        <v>0.61</v>
      </c>
      <c r="AZ348" s="36">
        <v>4.258</v>
      </c>
      <c r="BA348" s="33">
        <v>1.25</v>
      </c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</row>
    <row r="349" spans="1:81" ht="25" x14ac:dyDescent="0.35">
      <c r="A349" s="37" t="s">
        <v>2656</v>
      </c>
      <c r="B349" s="34">
        <v>12401</v>
      </c>
      <c r="C349" s="37" t="s">
        <v>2655</v>
      </c>
      <c r="D349" s="32">
        <v>7.5</v>
      </c>
      <c r="E349" s="32">
        <v>1.4</v>
      </c>
      <c r="F349" s="32">
        <v>0.6</v>
      </c>
      <c r="G349" s="32">
        <v>29.1</v>
      </c>
      <c r="H349" s="35">
        <v>694</v>
      </c>
      <c r="I349" s="35">
        <v>673</v>
      </c>
      <c r="J349" s="35">
        <v>160.84699999999998</v>
      </c>
      <c r="K349" s="32">
        <v>2.6</v>
      </c>
      <c r="L349" s="32">
        <v>0</v>
      </c>
      <c r="M349" s="32">
        <v>0</v>
      </c>
      <c r="N349" s="32">
        <v>0.2</v>
      </c>
      <c r="O349" s="31"/>
      <c r="P349" s="32">
        <v>29.1</v>
      </c>
      <c r="Q349" s="31"/>
      <c r="R349" s="36">
        <v>0</v>
      </c>
      <c r="S349" s="33">
        <v>2.95</v>
      </c>
      <c r="T349" s="33">
        <v>20.399999999999999</v>
      </c>
      <c r="U349" s="33">
        <v>26.7</v>
      </c>
      <c r="V349" s="34"/>
      <c r="W349" s="34"/>
      <c r="X349" s="34"/>
      <c r="Y349" s="32">
        <v>42</v>
      </c>
      <c r="Z349" s="32">
        <v>7.6</v>
      </c>
      <c r="AA349" s="34"/>
      <c r="AB349" s="32">
        <v>0</v>
      </c>
      <c r="AC349" s="34"/>
      <c r="AD349" s="32">
        <v>0</v>
      </c>
      <c r="AE349" s="34"/>
      <c r="AF349" s="32">
        <v>0.1</v>
      </c>
      <c r="AG349" s="34"/>
      <c r="AH349" s="34"/>
      <c r="AI349" s="32">
        <v>0</v>
      </c>
      <c r="AJ349" s="32">
        <v>0</v>
      </c>
      <c r="AK349" s="34"/>
      <c r="AL349" s="32">
        <v>0.3</v>
      </c>
      <c r="AM349" s="32">
        <v>0</v>
      </c>
      <c r="AN349" s="34"/>
      <c r="AO349" s="34"/>
      <c r="AP349" s="32">
        <v>0</v>
      </c>
      <c r="AQ349" s="32">
        <v>0</v>
      </c>
      <c r="AR349" s="32">
        <v>0</v>
      </c>
      <c r="AS349" s="34"/>
      <c r="AT349" s="32">
        <v>0.2</v>
      </c>
      <c r="AU349" s="33">
        <v>50.2</v>
      </c>
      <c r="AV349" s="36">
        <v>0.2</v>
      </c>
      <c r="AW349" s="33">
        <v>0.21</v>
      </c>
      <c r="AX349" s="33">
        <v>0.28000000000000003</v>
      </c>
      <c r="AY349" s="33">
        <v>0.53</v>
      </c>
      <c r="AZ349" s="36">
        <v>2.1</v>
      </c>
      <c r="BA349" s="33">
        <v>1.05</v>
      </c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</row>
    <row r="350" spans="1:81" x14ac:dyDescent="0.35">
      <c r="A350" s="37" t="s">
        <v>2654</v>
      </c>
      <c r="B350" s="34">
        <v>12401</v>
      </c>
      <c r="C350" s="37" t="s">
        <v>2653</v>
      </c>
      <c r="D350" s="32">
        <v>11.9</v>
      </c>
      <c r="E350" s="32">
        <v>1.3</v>
      </c>
      <c r="F350" s="32">
        <v>2.7</v>
      </c>
      <c r="G350" s="32">
        <v>73.099999999999994</v>
      </c>
      <c r="H350" s="35">
        <v>1525</v>
      </c>
      <c r="I350" s="35">
        <v>1490</v>
      </c>
      <c r="J350" s="35">
        <v>356.11</v>
      </c>
      <c r="K350" s="32">
        <v>4.4000000000000004</v>
      </c>
      <c r="L350" s="32">
        <v>0.2</v>
      </c>
      <c r="M350" s="32">
        <v>0.9</v>
      </c>
      <c r="N350" s="32">
        <v>0.4</v>
      </c>
      <c r="O350" s="31"/>
      <c r="P350" s="32">
        <v>73.099999999999994</v>
      </c>
      <c r="Q350" s="31"/>
      <c r="R350" s="36">
        <v>0.08</v>
      </c>
      <c r="S350" s="33">
        <v>0</v>
      </c>
      <c r="T350" s="33">
        <v>25</v>
      </c>
      <c r="U350" s="33">
        <v>12.1</v>
      </c>
      <c r="V350" s="34"/>
      <c r="W350" s="34"/>
      <c r="X350" s="34"/>
      <c r="Y350" s="32">
        <v>56.7</v>
      </c>
      <c r="Z350" s="32">
        <v>5.8</v>
      </c>
      <c r="AA350" s="34"/>
      <c r="AB350" s="34"/>
      <c r="AC350" s="34"/>
      <c r="AD350" s="34"/>
      <c r="AE350" s="34"/>
      <c r="AF350" s="34"/>
      <c r="AG350" s="34"/>
      <c r="AH350" s="34"/>
      <c r="AI350" s="32">
        <v>0.3</v>
      </c>
      <c r="AJ350" s="34"/>
      <c r="AK350" s="34"/>
      <c r="AL350" s="32">
        <v>0</v>
      </c>
      <c r="AM350" s="32">
        <v>0</v>
      </c>
      <c r="AN350" s="34"/>
      <c r="AO350" s="34"/>
      <c r="AP350" s="34"/>
      <c r="AQ350" s="34"/>
      <c r="AR350" s="32">
        <v>0</v>
      </c>
      <c r="AS350" s="34"/>
      <c r="AT350" s="32">
        <v>0</v>
      </c>
      <c r="AU350" s="33">
        <v>62.8</v>
      </c>
      <c r="AV350" s="36">
        <v>0</v>
      </c>
      <c r="AW350" s="33">
        <v>0.22</v>
      </c>
      <c r="AX350" s="33">
        <v>0.1</v>
      </c>
      <c r="AY350" s="33">
        <v>0.55000000000000004</v>
      </c>
      <c r="AZ350" s="36">
        <v>0</v>
      </c>
      <c r="BA350" s="33">
        <v>1.48</v>
      </c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</row>
    <row r="351" spans="1:81" ht="25" x14ac:dyDescent="0.35">
      <c r="A351" s="37" t="s">
        <v>2652</v>
      </c>
      <c r="B351" s="34">
        <v>12401</v>
      </c>
      <c r="C351" s="37" t="s">
        <v>2651</v>
      </c>
      <c r="D351" s="32">
        <v>3.8</v>
      </c>
      <c r="E351" s="32">
        <v>0.4</v>
      </c>
      <c r="F351" s="32">
        <v>0.2</v>
      </c>
      <c r="G351" s="32">
        <v>27.3</v>
      </c>
      <c r="H351" s="35">
        <v>554</v>
      </c>
      <c r="I351" s="35">
        <v>543</v>
      </c>
      <c r="J351" s="35">
        <v>129.77699999999999</v>
      </c>
      <c r="K351" s="32">
        <v>1.4</v>
      </c>
      <c r="L351" s="32">
        <v>0</v>
      </c>
      <c r="M351" s="32">
        <v>0</v>
      </c>
      <c r="N351" s="32">
        <v>0</v>
      </c>
      <c r="O351" s="31"/>
      <c r="P351" s="32">
        <v>27.3</v>
      </c>
      <c r="Q351" s="31"/>
      <c r="R351" s="36">
        <v>0.02</v>
      </c>
      <c r="S351" s="33">
        <v>0</v>
      </c>
      <c r="T351" s="33">
        <v>24.1</v>
      </c>
      <c r="U351" s="33">
        <v>15.2</v>
      </c>
      <c r="V351" s="34"/>
      <c r="W351" s="34"/>
      <c r="X351" s="34"/>
      <c r="Y351" s="32">
        <v>52.3</v>
      </c>
      <c r="Z351" s="32">
        <v>8.3000000000000007</v>
      </c>
      <c r="AA351" s="34"/>
      <c r="AB351" s="34"/>
      <c r="AC351" s="34"/>
      <c r="AD351" s="34"/>
      <c r="AE351" s="34"/>
      <c r="AF351" s="34"/>
      <c r="AG351" s="34"/>
      <c r="AH351" s="34"/>
      <c r="AI351" s="32">
        <v>0.2</v>
      </c>
      <c r="AJ351" s="34"/>
      <c r="AK351" s="34"/>
      <c r="AL351" s="32">
        <v>0</v>
      </c>
      <c r="AM351" s="32">
        <v>0</v>
      </c>
      <c r="AN351" s="34"/>
      <c r="AO351" s="34"/>
      <c r="AP351" s="34"/>
      <c r="AQ351" s="34"/>
      <c r="AR351" s="32">
        <v>0</v>
      </c>
      <c r="AS351" s="34"/>
      <c r="AT351" s="32">
        <v>0</v>
      </c>
      <c r="AU351" s="33">
        <v>60.8</v>
      </c>
      <c r="AV351" s="36">
        <v>0</v>
      </c>
      <c r="AW351" s="33">
        <v>0.06</v>
      </c>
      <c r="AX351" s="33">
        <v>0.04</v>
      </c>
      <c r="AY351" s="33">
        <v>0.16</v>
      </c>
      <c r="AZ351" s="36">
        <v>0</v>
      </c>
      <c r="BA351" s="33">
        <v>0.46</v>
      </c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</row>
    <row r="352" spans="1:81" x14ac:dyDescent="0.35">
      <c r="A352" s="37" t="s">
        <v>2650</v>
      </c>
      <c r="B352" s="34">
        <v>12401</v>
      </c>
      <c r="C352" s="37" t="s">
        <v>2649</v>
      </c>
      <c r="D352" s="32">
        <v>12.5</v>
      </c>
      <c r="E352" s="32">
        <v>2.2000000000000002</v>
      </c>
      <c r="F352" s="32">
        <v>0</v>
      </c>
      <c r="G352" s="32">
        <v>60.6</v>
      </c>
      <c r="H352" s="35">
        <v>1404</v>
      </c>
      <c r="I352" s="35">
        <v>1324</v>
      </c>
      <c r="J352" s="35">
        <v>316.43599999999998</v>
      </c>
      <c r="K352" s="32">
        <v>9.9</v>
      </c>
      <c r="L352" s="32">
        <v>0</v>
      </c>
      <c r="M352" s="32">
        <v>0</v>
      </c>
      <c r="N352" s="32">
        <v>0</v>
      </c>
      <c r="O352" s="31"/>
      <c r="P352" s="32">
        <v>60.6</v>
      </c>
      <c r="Q352" s="31"/>
      <c r="R352" s="36">
        <v>0.12</v>
      </c>
      <c r="S352" s="33">
        <v>0</v>
      </c>
      <c r="T352" s="33">
        <v>20.7</v>
      </c>
      <c r="U352" s="33">
        <v>17</v>
      </c>
      <c r="V352" s="34"/>
      <c r="W352" s="34"/>
      <c r="X352" s="34"/>
      <c r="Y352" s="32">
        <v>58.6</v>
      </c>
      <c r="Z352" s="32">
        <v>3.6</v>
      </c>
      <c r="AA352" s="34"/>
      <c r="AB352" s="34"/>
      <c r="AC352" s="34"/>
      <c r="AD352" s="34"/>
      <c r="AE352" s="34"/>
      <c r="AF352" s="34"/>
      <c r="AG352" s="34"/>
      <c r="AH352" s="34"/>
      <c r="AI352" s="32">
        <v>0</v>
      </c>
      <c r="AJ352" s="34"/>
      <c r="AK352" s="34"/>
      <c r="AL352" s="32">
        <v>0</v>
      </c>
      <c r="AM352" s="32">
        <v>0</v>
      </c>
      <c r="AN352" s="34"/>
      <c r="AO352" s="34"/>
      <c r="AP352" s="34"/>
      <c r="AQ352" s="34"/>
      <c r="AR352" s="32">
        <v>0</v>
      </c>
      <c r="AS352" s="34"/>
      <c r="AT352" s="32">
        <v>0</v>
      </c>
      <c r="AU352" s="33">
        <v>62.2</v>
      </c>
      <c r="AV352" s="36">
        <v>0</v>
      </c>
      <c r="AW352" s="33">
        <v>0.33</v>
      </c>
      <c r="AX352" s="33">
        <v>0.27</v>
      </c>
      <c r="AY352" s="33">
        <v>0.98</v>
      </c>
      <c r="AZ352" s="36">
        <v>0</v>
      </c>
      <c r="BA352" s="33">
        <v>2.69</v>
      </c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</row>
    <row r="353" spans="1:81" ht="25" x14ac:dyDescent="0.35">
      <c r="A353" s="37" t="s">
        <v>2648</v>
      </c>
      <c r="B353" s="34">
        <v>12401</v>
      </c>
      <c r="C353" s="37" t="s">
        <v>2647</v>
      </c>
      <c r="D353" s="32">
        <v>5.4</v>
      </c>
      <c r="E353" s="32">
        <v>0.8</v>
      </c>
      <c r="F353" s="32">
        <v>0</v>
      </c>
      <c r="G353" s="32">
        <v>24.6</v>
      </c>
      <c r="H353" s="35">
        <v>586</v>
      </c>
      <c r="I353" s="35">
        <v>540</v>
      </c>
      <c r="J353" s="35">
        <v>129.06</v>
      </c>
      <c r="K353" s="32">
        <v>5.7</v>
      </c>
      <c r="L353" s="32">
        <v>0</v>
      </c>
      <c r="M353" s="32">
        <v>0</v>
      </c>
      <c r="N353" s="32">
        <v>0</v>
      </c>
      <c r="O353" s="31"/>
      <c r="P353" s="32">
        <v>24.6</v>
      </c>
      <c r="Q353" s="31"/>
      <c r="R353" s="36">
        <v>7.0000000000000007E-2</v>
      </c>
      <c r="S353" s="33">
        <v>0</v>
      </c>
      <c r="T353" s="33">
        <v>19.899999999999999</v>
      </c>
      <c r="U353" s="33">
        <v>17</v>
      </c>
      <c r="V353" s="34"/>
      <c r="W353" s="34"/>
      <c r="X353" s="34"/>
      <c r="Y353" s="32">
        <v>59.4</v>
      </c>
      <c r="Z353" s="32">
        <v>3.6</v>
      </c>
      <c r="AA353" s="34"/>
      <c r="AB353" s="34"/>
      <c r="AC353" s="34"/>
      <c r="AD353" s="34"/>
      <c r="AE353" s="34"/>
      <c r="AF353" s="34"/>
      <c r="AG353" s="34"/>
      <c r="AH353" s="34"/>
      <c r="AI353" s="32">
        <v>0</v>
      </c>
      <c r="AJ353" s="34"/>
      <c r="AK353" s="34"/>
      <c r="AL353" s="32">
        <v>0</v>
      </c>
      <c r="AM353" s="32">
        <v>0</v>
      </c>
      <c r="AN353" s="34"/>
      <c r="AO353" s="34"/>
      <c r="AP353" s="34"/>
      <c r="AQ353" s="34"/>
      <c r="AR353" s="32">
        <v>0</v>
      </c>
      <c r="AS353" s="34"/>
      <c r="AT353" s="32">
        <v>0</v>
      </c>
      <c r="AU353" s="33">
        <v>63</v>
      </c>
      <c r="AV353" s="36">
        <v>0</v>
      </c>
      <c r="AW353" s="33">
        <v>0.11</v>
      </c>
      <c r="AX353" s="33">
        <v>0.1</v>
      </c>
      <c r="AY353" s="33">
        <v>0.36</v>
      </c>
      <c r="AZ353" s="36">
        <v>0</v>
      </c>
      <c r="BA353" s="33">
        <v>0.98</v>
      </c>
      <c r="BB353" s="34"/>
      <c r="BC353" s="34"/>
      <c r="BD353" s="34"/>
      <c r="BE353" s="33"/>
      <c r="BF353" s="34"/>
      <c r="BG353" s="33"/>
      <c r="BH353" s="34"/>
      <c r="BI353" s="34"/>
      <c r="BJ353" s="34"/>
      <c r="BK353" s="34"/>
      <c r="BL353" s="33"/>
      <c r="BM353" s="33"/>
      <c r="BN353" s="33"/>
      <c r="BO353" s="34"/>
      <c r="BP353" s="33"/>
      <c r="BQ353" s="33"/>
      <c r="BR353" s="33"/>
      <c r="BS353" s="34"/>
      <c r="BT353" s="34"/>
      <c r="BU353" s="34"/>
      <c r="BV353" s="33"/>
      <c r="BW353" s="34"/>
      <c r="BX353" s="34"/>
      <c r="BY353" s="34"/>
      <c r="BZ353" s="34"/>
      <c r="CA353" s="34"/>
      <c r="CB353" s="33"/>
      <c r="CC353" s="32"/>
    </row>
    <row r="354" spans="1:81" ht="25" x14ac:dyDescent="0.35">
      <c r="A354" s="37" t="s">
        <v>2646</v>
      </c>
      <c r="B354" s="34">
        <v>13509</v>
      </c>
      <c r="C354" s="37" t="s">
        <v>2645</v>
      </c>
      <c r="D354" s="32">
        <v>6.6</v>
      </c>
      <c r="E354" s="32">
        <v>6.6</v>
      </c>
      <c r="F354" s="32">
        <v>1.6</v>
      </c>
      <c r="G354" s="32">
        <v>11.8</v>
      </c>
      <c r="H354" s="35">
        <v>572</v>
      </c>
      <c r="I354" s="35">
        <v>555</v>
      </c>
      <c r="J354" s="35">
        <v>132.64499999999998</v>
      </c>
      <c r="K354" s="32">
        <v>2.1</v>
      </c>
      <c r="L354" s="32">
        <v>0.7</v>
      </c>
      <c r="M354" s="32">
        <v>0.5</v>
      </c>
      <c r="N354" s="32">
        <v>0.4</v>
      </c>
      <c r="O354" s="31"/>
      <c r="P354" s="32">
        <v>11.8</v>
      </c>
      <c r="Q354" s="31"/>
      <c r="R354" s="36">
        <v>0.1</v>
      </c>
      <c r="S354" s="33">
        <v>0</v>
      </c>
      <c r="T354" s="33">
        <v>55.9</v>
      </c>
      <c r="U354" s="33">
        <v>35.200000000000003</v>
      </c>
      <c r="V354" s="34"/>
      <c r="W354" s="34"/>
      <c r="X354" s="34"/>
      <c r="Y354" s="32">
        <v>7.7</v>
      </c>
      <c r="Z354" s="32">
        <v>1.2</v>
      </c>
      <c r="AA354" s="34"/>
      <c r="AB354" s="32">
        <v>0</v>
      </c>
      <c r="AC354" s="34"/>
      <c r="AD354" s="34"/>
      <c r="AE354" s="34"/>
      <c r="AF354" s="32">
        <v>0</v>
      </c>
      <c r="AG354" s="34"/>
      <c r="AH354" s="34"/>
      <c r="AI354" s="32">
        <v>0</v>
      </c>
      <c r="AJ354" s="32">
        <v>0</v>
      </c>
      <c r="AK354" s="34"/>
      <c r="AL354" s="32">
        <v>0</v>
      </c>
      <c r="AM354" s="32">
        <v>0</v>
      </c>
      <c r="AN354" s="34"/>
      <c r="AO354" s="34"/>
      <c r="AP354" s="32">
        <v>0</v>
      </c>
      <c r="AQ354" s="32">
        <v>0</v>
      </c>
      <c r="AR354" s="32">
        <v>0</v>
      </c>
      <c r="AS354" s="34"/>
      <c r="AT354" s="32">
        <v>0</v>
      </c>
      <c r="AU354" s="33">
        <v>8.9</v>
      </c>
      <c r="AV354" s="36">
        <v>0</v>
      </c>
      <c r="AW354" s="33">
        <v>3.47</v>
      </c>
      <c r="AX354" s="33">
        <v>2.1800000000000002</v>
      </c>
      <c r="AY354" s="33">
        <v>0.55000000000000004</v>
      </c>
      <c r="AZ354" s="36">
        <v>0</v>
      </c>
      <c r="BA354" s="33">
        <v>174.95</v>
      </c>
      <c r="BB354" s="34"/>
      <c r="BC354" s="34"/>
      <c r="BD354" s="34"/>
      <c r="BE354" s="33"/>
      <c r="BF354" s="34"/>
      <c r="BG354" s="33"/>
      <c r="BH354" s="34"/>
      <c r="BI354" s="34"/>
      <c r="BJ354" s="34"/>
      <c r="BK354" s="34"/>
      <c r="BL354" s="33"/>
      <c r="BM354" s="33"/>
      <c r="BN354" s="33"/>
      <c r="BO354" s="34"/>
      <c r="BP354" s="33"/>
      <c r="BQ354" s="33"/>
      <c r="BR354" s="33"/>
      <c r="BS354" s="34"/>
      <c r="BT354" s="34"/>
      <c r="BU354" s="34"/>
      <c r="BV354" s="33"/>
      <c r="BW354" s="34"/>
      <c r="BX354" s="34"/>
      <c r="BY354" s="34"/>
      <c r="BZ354" s="34"/>
      <c r="CA354" s="34"/>
      <c r="CB354" s="33"/>
      <c r="CC354" s="32"/>
    </row>
    <row r="355" spans="1:81" x14ac:dyDescent="0.35">
      <c r="A355" s="37" t="s">
        <v>2644</v>
      </c>
      <c r="B355" s="34">
        <v>13509</v>
      </c>
      <c r="C355" s="37" t="s">
        <v>2643</v>
      </c>
      <c r="D355" s="32">
        <v>9.9</v>
      </c>
      <c r="E355" s="32">
        <v>8</v>
      </c>
      <c r="F355" s="32">
        <v>3</v>
      </c>
      <c r="G355" s="32">
        <v>16.2</v>
      </c>
      <c r="H355" s="35">
        <v>751</v>
      </c>
      <c r="I355" s="35">
        <v>740</v>
      </c>
      <c r="J355" s="35">
        <v>176.85999999999999</v>
      </c>
      <c r="K355" s="32">
        <v>1.4</v>
      </c>
      <c r="L355" s="32">
        <v>0.8</v>
      </c>
      <c r="M355" s="32">
        <v>0.8</v>
      </c>
      <c r="N355" s="32">
        <v>0.3</v>
      </c>
      <c r="O355" s="31"/>
      <c r="P355" s="32">
        <v>16.2</v>
      </c>
      <c r="Q355" s="31"/>
      <c r="R355" s="36">
        <v>0.106</v>
      </c>
      <c r="S355" s="33">
        <v>0.59</v>
      </c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3">
        <v>4.3899999999999997</v>
      </c>
      <c r="AX355" s="33">
        <v>2.2400000000000002</v>
      </c>
      <c r="AY355" s="33">
        <v>0.41</v>
      </c>
      <c r="AZ355" s="36">
        <v>9.3160000000000007</v>
      </c>
      <c r="BA355" s="33">
        <v>166.14</v>
      </c>
      <c r="BB355" s="34"/>
      <c r="BC355" s="34"/>
      <c r="BD355" s="34"/>
      <c r="BE355" s="33"/>
      <c r="BF355" s="34"/>
      <c r="BG355" s="33"/>
      <c r="BH355" s="34"/>
      <c r="BI355" s="34"/>
      <c r="BJ355" s="34"/>
      <c r="BK355" s="34"/>
      <c r="BL355" s="33"/>
      <c r="BM355" s="33"/>
      <c r="BN355" s="33"/>
      <c r="BO355" s="34"/>
      <c r="BP355" s="33"/>
      <c r="BQ355" s="33"/>
      <c r="BR355" s="33"/>
      <c r="BS355" s="34"/>
      <c r="BT355" s="34"/>
      <c r="BU355" s="34"/>
      <c r="BV355" s="33"/>
      <c r="BW355" s="34"/>
      <c r="BX355" s="34"/>
      <c r="BY355" s="34"/>
      <c r="BZ355" s="34"/>
      <c r="CA355" s="34"/>
      <c r="CB355" s="33"/>
      <c r="CC355" s="32"/>
    </row>
    <row r="356" spans="1:81" ht="25" x14ac:dyDescent="0.35">
      <c r="A356" s="37" t="s">
        <v>2642</v>
      </c>
      <c r="B356" s="34">
        <v>13509</v>
      </c>
      <c r="C356" s="37" t="s">
        <v>2641</v>
      </c>
      <c r="D356" s="32">
        <v>6.4</v>
      </c>
      <c r="E356" s="32">
        <v>5.4</v>
      </c>
      <c r="F356" s="32">
        <v>1</v>
      </c>
      <c r="G356" s="32">
        <v>21.5</v>
      </c>
      <c r="H356" s="35">
        <v>697</v>
      </c>
      <c r="I356" s="35">
        <v>678</v>
      </c>
      <c r="J356" s="35">
        <v>162.042</v>
      </c>
      <c r="K356" s="32">
        <v>1.7</v>
      </c>
      <c r="L356" s="32">
        <v>0</v>
      </c>
      <c r="M356" s="32">
        <v>0</v>
      </c>
      <c r="N356" s="32">
        <v>0.1</v>
      </c>
      <c r="O356" s="31"/>
      <c r="P356" s="32">
        <v>21.5</v>
      </c>
      <c r="Q356" s="31"/>
      <c r="R356" s="36">
        <v>6.6000000000000003E-2</v>
      </c>
      <c r="S356" s="33">
        <v>0.02</v>
      </c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3">
        <v>3.47</v>
      </c>
      <c r="AX356" s="33">
        <v>1.21</v>
      </c>
      <c r="AY356" s="33">
        <v>0.28999999999999998</v>
      </c>
      <c r="AZ356" s="36">
        <v>7.1710000000000003</v>
      </c>
      <c r="BA356" s="33">
        <v>214.3</v>
      </c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</row>
    <row r="357" spans="1:81" x14ac:dyDescent="0.35">
      <c r="A357" s="37" t="s">
        <v>2640</v>
      </c>
      <c r="B357" s="34">
        <v>13509</v>
      </c>
      <c r="C357" s="37" t="s">
        <v>2639</v>
      </c>
      <c r="D357" s="32">
        <v>13.1</v>
      </c>
      <c r="E357" s="32">
        <v>3.1</v>
      </c>
      <c r="F357" s="32">
        <v>9.3000000000000007</v>
      </c>
      <c r="G357" s="32">
        <v>69.7</v>
      </c>
      <c r="H357" s="35">
        <v>1546</v>
      </c>
      <c r="I357" s="35">
        <v>1518</v>
      </c>
      <c r="J357" s="35">
        <v>362.80199999999996</v>
      </c>
      <c r="K357" s="32">
        <v>3.6</v>
      </c>
      <c r="L357" s="32">
        <v>0</v>
      </c>
      <c r="M357" s="32">
        <v>0</v>
      </c>
      <c r="N357" s="32">
        <v>0.6</v>
      </c>
      <c r="O357" s="31"/>
      <c r="P357" s="32">
        <v>69.7</v>
      </c>
      <c r="Q357" s="31"/>
      <c r="R357" s="36">
        <v>0.18</v>
      </c>
      <c r="S357" s="33">
        <v>0</v>
      </c>
      <c r="T357" s="33">
        <v>55.9</v>
      </c>
      <c r="U357" s="33">
        <v>18.8</v>
      </c>
      <c r="V357" s="34"/>
      <c r="W357" s="34"/>
      <c r="X357" s="34"/>
      <c r="Y357" s="32">
        <v>21.4</v>
      </c>
      <c r="Z357" s="32">
        <v>1.5</v>
      </c>
      <c r="AA357" s="34"/>
      <c r="AB357" s="32">
        <v>0</v>
      </c>
      <c r="AC357" s="34"/>
      <c r="AD357" s="32">
        <v>0</v>
      </c>
      <c r="AE357" s="34"/>
      <c r="AF357" s="32">
        <v>0</v>
      </c>
      <c r="AG357" s="34"/>
      <c r="AH357" s="34"/>
      <c r="AI357" s="32">
        <v>0</v>
      </c>
      <c r="AJ357" s="32">
        <v>0</v>
      </c>
      <c r="AK357" s="34"/>
      <c r="AL357" s="32">
        <v>0</v>
      </c>
      <c r="AM357" s="32">
        <v>0</v>
      </c>
      <c r="AN357" s="34"/>
      <c r="AO357" s="34"/>
      <c r="AP357" s="32">
        <v>0</v>
      </c>
      <c r="AQ357" s="32">
        <v>0</v>
      </c>
      <c r="AR357" s="32">
        <v>0</v>
      </c>
      <c r="AS357" s="34"/>
      <c r="AT357" s="32">
        <v>0</v>
      </c>
      <c r="AU357" s="33">
        <v>22.9</v>
      </c>
      <c r="AV357" s="36">
        <v>0</v>
      </c>
      <c r="AW357" s="33">
        <v>1.65</v>
      </c>
      <c r="AX357" s="33">
        <v>0.55000000000000004</v>
      </c>
      <c r="AY357" s="33">
        <v>0.67</v>
      </c>
      <c r="AZ357" s="36">
        <v>0</v>
      </c>
      <c r="BA357" s="33">
        <v>47.12</v>
      </c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</row>
    <row r="358" spans="1:81" ht="25" x14ac:dyDescent="0.35">
      <c r="A358" s="37" t="s">
        <v>2638</v>
      </c>
      <c r="B358" s="34" t="s">
        <v>2637</v>
      </c>
      <c r="C358" s="37" t="s">
        <v>2636</v>
      </c>
      <c r="D358" s="32">
        <v>5.6</v>
      </c>
      <c r="E358" s="32">
        <v>2.6</v>
      </c>
      <c r="F358" s="32">
        <v>5.0999999999999996</v>
      </c>
      <c r="G358" s="32">
        <v>23.6</v>
      </c>
      <c r="H358" s="35">
        <v>599</v>
      </c>
      <c r="I358" s="35">
        <v>590</v>
      </c>
      <c r="J358" s="35">
        <v>141.01</v>
      </c>
      <c r="K358" s="32">
        <v>1.1000000000000001</v>
      </c>
      <c r="L358" s="32">
        <v>0</v>
      </c>
      <c r="M358" s="32">
        <v>0</v>
      </c>
      <c r="N358" s="32">
        <v>0.2</v>
      </c>
      <c r="O358" s="31"/>
      <c r="P358" s="32">
        <v>23.6</v>
      </c>
      <c r="Q358" s="31"/>
      <c r="R358" s="36">
        <v>0.13</v>
      </c>
      <c r="S358" s="33">
        <v>0.14000000000000001</v>
      </c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3">
        <v>1.1200000000000001</v>
      </c>
      <c r="AX358" s="33">
        <v>0.61</v>
      </c>
      <c r="AY358" s="33">
        <v>0.68</v>
      </c>
      <c r="AZ358" s="36">
        <v>0</v>
      </c>
      <c r="BA358" s="33">
        <v>28.82</v>
      </c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</row>
    <row r="359" spans="1:81" ht="25" x14ac:dyDescent="0.35">
      <c r="A359" s="37" t="s">
        <v>2635</v>
      </c>
      <c r="B359" s="34">
        <v>13509</v>
      </c>
      <c r="C359" s="37" t="s">
        <v>2634</v>
      </c>
      <c r="D359" s="32">
        <v>2.5</v>
      </c>
      <c r="E359" s="32">
        <v>0</v>
      </c>
      <c r="F359" s="32">
        <v>4</v>
      </c>
      <c r="G359" s="32">
        <v>10.7</v>
      </c>
      <c r="H359" s="35">
        <v>227</v>
      </c>
      <c r="I359" s="35">
        <v>220</v>
      </c>
      <c r="J359" s="35">
        <v>52.58</v>
      </c>
      <c r="K359" s="32">
        <v>0.8</v>
      </c>
      <c r="L359" s="32">
        <v>1.3</v>
      </c>
      <c r="M359" s="32">
        <v>1.2</v>
      </c>
      <c r="N359" s="32">
        <v>1.5</v>
      </c>
      <c r="O359" s="31"/>
      <c r="P359" s="32">
        <v>10.7</v>
      </c>
      <c r="Q359" s="31"/>
      <c r="R359" s="36">
        <v>0</v>
      </c>
      <c r="S359" s="33">
        <v>0</v>
      </c>
      <c r="T359" s="33">
        <v>35.200000000000003</v>
      </c>
      <c r="U359" s="33">
        <v>23.8</v>
      </c>
      <c r="V359" s="34"/>
      <c r="W359" s="34"/>
      <c r="X359" s="34"/>
      <c r="Y359" s="32">
        <v>36.6</v>
      </c>
      <c r="Z359" s="32">
        <v>4.0999999999999996</v>
      </c>
      <c r="AA359" s="34"/>
      <c r="AB359" s="34"/>
      <c r="AC359" s="34"/>
      <c r="AD359" s="34"/>
      <c r="AE359" s="34"/>
      <c r="AF359" s="34"/>
      <c r="AG359" s="34"/>
      <c r="AH359" s="34"/>
      <c r="AI359" s="32">
        <v>0</v>
      </c>
      <c r="AJ359" s="34"/>
      <c r="AK359" s="34"/>
      <c r="AL359" s="32">
        <v>0</v>
      </c>
      <c r="AM359" s="32">
        <v>0</v>
      </c>
      <c r="AN359" s="34"/>
      <c r="AO359" s="34"/>
      <c r="AP359" s="34"/>
      <c r="AQ359" s="34"/>
      <c r="AR359" s="32">
        <v>0</v>
      </c>
      <c r="AS359" s="34"/>
      <c r="AT359" s="32">
        <v>0</v>
      </c>
      <c r="AU359" s="33">
        <v>40.700000000000003</v>
      </c>
      <c r="AV359" s="36">
        <v>0</v>
      </c>
      <c r="AW359" s="33">
        <v>0</v>
      </c>
      <c r="AX359" s="33">
        <v>0</v>
      </c>
      <c r="AY359" s="33">
        <v>0</v>
      </c>
      <c r="AZ359" s="36">
        <v>0</v>
      </c>
      <c r="BA359" s="33">
        <v>0</v>
      </c>
      <c r="BB359" s="34"/>
      <c r="BC359" s="34"/>
      <c r="BD359" s="33"/>
      <c r="BE359" s="34"/>
      <c r="BF359" s="34"/>
      <c r="BG359" s="34"/>
      <c r="BH359" s="33"/>
      <c r="BI359" s="33"/>
      <c r="BJ359" s="34"/>
      <c r="BK359" s="34"/>
      <c r="BL359" s="34"/>
      <c r="BM359" s="34"/>
      <c r="BN359" s="34"/>
      <c r="BO359" s="33"/>
      <c r="BP359" s="34"/>
      <c r="BQ359" s="34"/>
      <c r="BR359" s="34"/>
      <c r="BS359" s="34"/>
      <c r="BT359" s="34"/>
      <c r="BU359" s="33"/>
      <c r="BV359" s="34"/>
      <c r="BW359" s="33"/>
      <c r="BX359" s="33"/>
      <c r="BY359" s="34"/>
      <c r="BZ359" s="34"/>
      <c r="CA359" s="33"/>
      <c r="CB359" s="34"/>
      <c r="CC359" s="32"/>
    </row>
    <row r="360" spans="1:81" ht="25" x14ac:dyDescent="0.35">
      <c r="A360" s="37" t="s">
        <v>2633</v>
      </c>
      <c r="B360" s="34">
        <v>13509</v>
      </c>
      <c r="C360" s="37" t="s">
        <v>2632</v>
      </c>
      <c r="D360" s="32">
        <v>2.5</v>
      </c>
      <c r="E360" s="32">
        <v>0</v>
      </c>
      <c r="F360" s="32">
        <v>4</v>
      </c>
      <c r="G360" s="32">
        <v>10.7</v>
      </c>
      <c r="H360" s="35">
        <v>227</v>
      </c>
      <c r="I360" s="35">
        <v>220</v>
      </c>
      <c r="J360" s="35">
        <v>52.58</v>
      </c>
      <c r="K360" s="32">
        <v>0.8</v>
      </c>
      <c r="L360" s="32">
        <v>1.3</v>
      </c>
      <c r="M360" s="32">
        <v>1.2</v>
      </c>
      <c r="N360" s="32">
        <v>1.5</v>
      </c>
      <c r="O360" s="31"/>
      <c r="P360" s="32">
        <v>10.7</v>
      </c>
      <c r="Q360" s="31"/>
      <c r="R360" s="36">
        <v>0</v>
      </c>
      <c r="S360" s="33">
        <v>0</v>
      </c>
      <c r="T360" s="33">
        <v>35.200000000000003</v>
      </c>
      <c r="U360" s="33">
        <v>23.8</v>
      </c>
      <c r="V360" s="34"/>
      <c r="W360" s="34"/>
      <c r="X360" s="34"/>
      <c r="Y360" s="32">
        <v>36.6</v>
      </c>
      <c r="Z360" s="32">
        <v>4.0999999999999996</v>
      </c>
      <c r="AA360" s="34"/>
      <c r="AB360" s="34"/>
      <c r="AC360" s="34"/>
      <c r="AD360" s="34"/>
      <c r="AE360" s="34"/>
      <c r="AF360" s="34"/>
      <c r="AG360" s="34"/>
      <c r="AH360" s="34"/>
      <c r="AI360" s="32">
        <v>0</v>
      </c>
      <c r="AJ360" s="34"/>
      <c r="AK360" s="34"/>
      <c r="AL360" s="32">
        <v>0</v>
      </c>
      <c r="AM360" s="32">
        <v>0</v>
      </c>
      <c r="AN360" s="34"/>
      <c r="AO360" s="34"/>
      <c r="AP360" s="34"/>
      <c r="AQ360" s="34"/>
      <c r="AR360" s="32">
        <v>0</v>
      </c>
      <c r="AS360" s="34"/>
      <c r="AT360" s="32">
        <v>0</v>
      </c>
      <c r="AU360" s="33">
        <v>40.700000000000003</v>
      </c>
      <c r="AV360" s="36">
        <v>0</v>
      </c>
      <c r="AW360" s="33">
        <v>0</v>
      </c>
      <c r="AX360" s="33">
        <v>0</v>
      </c>
      <c r="AY360" s="33">
        <v>0</v>
      </c>
      <c r="AZ360" s="36">
        <v>0</v>
      </c>
      <c r="BA360" s="33">
        <v>0</v>
      </c>
      <c r="BB360" s="34"/>
      <c r="BC360" s="34"/>
      <c r="BD360" s="33"/>
      <c r="BE360" s="33"/>
      <c r="BF360" s="34"/>
      <c r="BG360" s="33"/>
      <c r="BH360" s="33"/>
      <c r="BI360" s="33"/>
      <c r="BJ360" s="34"/>
      <c r="BK360" s="34"/>
      <c r="BL360" s="33"/>
      <c r="BM360" s="33"/>
      <c r="BN360" s="33"/>
      <c r="BO360" s="33"/>
      <c r="BP360" s="33"/>
      <c r="BQ360" s="33"/>
      <c r="BR360" s="33"/>
      <c r="BS360" s="34"/>
      <c r="BT360" s="34"/>
      <c r="BU360" s="33"/>
      <c r="BV360" s="33"/>
      <c r="BW360" s="33"/>
      <c r="BX360" s="33"/>
      <c r="BY360" s="34"/>
      <c r="BZ360" s="34"/>
      <c r="CA360" s="33"/>
      <c r="CB360" s="33"/>
      <c r="CC360" s="32"/>
    </row>
    <row r="361" spans="1:81" x14ac:dyDescent="0.35">
      <c r="A361" s="37" t="s">
        <v>2631</v>
      </c>
      <c r="B361" s="34">
        <v>13401</v>
      </c>
      <c r="C361" s="37" t="s">
        <v>2630</v>
      </c>
      <c r="D361" s="32">
        <v>10</v>
      </c>
      <c r="E361" s="32">
        <v>19.100000000000001</v>
      </c>
      <c r="F361" s="32">
        <v>5.0999999999999996</v>
      </c>
      <c r="G361" s="32">
        <v>35.6</v>
      </c>
      <c r="H361" s="35">
        <v>1505</v>
      </c>
      <c r="I361" s="35">
        <v>1478</v>
      </c>
      <c r="J361" s="35">
        <v>353.24199999999996</v>
      </c>
      <c r="K361" s="32">
        <v>2.7</v>
      </c>
      <c r="L361" s="32">
        <v>2.6</v>
      </c>
      <c r="M361" s="32">
        <v>1.5</v>
      </c>
      <c r="N361" s="32">
        <v>0.5</v>
      </c>
      <c r="O361" s="31"/>
      <c r="P361" s="32">
        <v>35.6</v>
      </c>
      <c r="Q361" s="31"/>
      <c r="R361" s="36">
        <v>0.09</v>
      </c>
      <c r="S361" s="33">
        <v>0</v>
      </c>
      <c r="T361" s="33">
        <v>66.430000000000007</v>
      </c>
      <c r="U361" s="33">
        <v>24.1</v>
      </c>
      <c r="V361" s="34"/>
      <c r="W361" s="34"/>
      <c r="X361" s="34"/>
      <c r="Y361" s="32">
        <v>3.3</v>
      </c>
      <c r="Z361" s="32">
        <v>0.8</v>
      </c>
      <c r="AA361" s="34"/>
      <c r="AB361" s="32">
        <v>0.2</v>
      </c>
      <c r="AC361" s="34"/>
      <c r="AD361" s="32">
        <v>0.3</v>
      </c>
      <c r="AE361" s="34"/>
      <c r="AF361" s="32">
        <v>0</v>
      </c>
      <c r="AG361" s="34"/>
      <c r="AH361" s="34"/>
      <c r="AI361" s="32">
        <v>0</v>
      </c>
      <c r="AJ361" s="32">
        <v>0</v>
      </c>
      <c r="AK361" s="34"/>
      <c r="AL361" s="32">
        <v>0</v>
      </c>
      <c r="AM361" s="32">
        <v>0</v>
      </c>
      <c r="AN361" s="34"/>
      <c r="AO361" s="34"/>
      <c r="AP361" s="34"/>
      <c r="AQ361" s="32">
        <v>0</v>
      </c>
      <c r="AR361" s="32">
        <v>0</v>
      </c>
      <c r="AS361" s="34"/>
      <c r="AT361" s="32">
        <v>0</v>
      </c>
      <c r="AU361" s="33">
        <v>4.66</v>
      </c>
      <c r="AV361" s="36">
        <v>4.1000000000000002E-2</v>
      </c>
      <c r="AW361" s="33">
        <v>12</v>
      </c>
      <c r="AX361" s="33">
        <v>4.3499999999999996</v>
      </c>
      <c r="AY361" s="33">
        <v>0.84</v>
      </c>
      <c r="AZ361" s="36">
        <v>7.44</v>
      </c>
      <c r="BA361" s="33">
        <v>919.72</v>
      </c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</row>
    <row r="362" spans="1:81" x14ac:dyDescent="0.35">
      <c r="A362" s="37" t="s">
        <v>2629</v>
      </c>
      <c r="B362" s="34">
        <v>13401</v>
      </c>
      <c r="C362" s="37" t="s">
        <v>2628</v>
      </c>
      <c r="D362" s="32">
        <v>10.199999999999999</v>
      </c>
      <c r="E362" s="32">
        <v>3.8</v>
      </c>
      <c r="F362" s="32">
        <v>1.3</v>
      </c>
      <c r="G362" s="32">
        <v>55.8</v>
      </c>
      <c r="H362" s="35">
        <v>1283</v>
      </c>
      <c r="I362" s="35">
        <v>1263</v>
      </c>
      <c r="J362" s="35">
        <v>301.85699999999997</v>
      </c>
      <c r="K362" s="32">
        <v>2.5</v>
      </c>
      <c r="L362" s="32">
        <v>0</v>
      </c>
      <c r="M362" s="32">
        <v>0</v>
      </c>
      <c r="N362" s="32">
        <v>0</v>
      </c>
      <c r="O362" s="31"/>
      <c r="P362" s="32">
        <v>55.8</v>
      </c>
      <c r="Q362" s="31"/>
      <c r="R362" s="36">
        <v>0.02</v>
      </c>
      <c r="S362" s="33">
        <v>0</v>
      </c>
      <c r="T362" s="33">
        <v>20.45</v>
      </c>
      <c r="U362" s="33">
        <v>33.75</v>
      </c>
      <c r="V362" s="34"/>
      <c r="W362" s="34"/>
      <c r="X362" s="34"/>
      <c r="Y362" s="32">
        <v>40.299999999999997</v>
      </c>
      <c r="Z362" s="32">
        <v>4.7</v>
      </c>
      <c r="AA362" s="34"/>
      <c r="AB362" s="32">
        <v>0</v>
      </c>
      <c r="AC362" s="34"/>
      <c r="AD362" s="32">
        <v>0</v>
      </c>
      <c r="AE362" s="34"/>
      <c r="AF362" s="32">
        <v>0</v>
      </c>
      <c r="AG362" s="34"/>
      <c r="AH362" s="34"/>
      <c r="AI362" s="32">
        <v>0</v>
      </c>
      <c r="AJ362" s="32">
        <v>0</v>
      </c>
      <c r="AK362" s="34"/>
      <c r="AL362" s="32">
        <v>0</v>
      </c>
      <c r="AM362" s="32">
        <v>0</v>
      </c>
      <c r="AN362" s="34"/>
      <c r="AO362" s="34"/>
      <c r="AP362" s="34"/>
      <c r="AQ362" s="32">
        <v>0</v>
      </c>
      <c r="AR362" s="32">
        <v>0</v>
      </c>
      <c r="AS362" s="34"/>
      <c r="AT362" s="32">
        <v>0</v>
      </c>
      <c r="AU362" s="33">
        <v>45.05</v>
      </c>
      <c r="AV362" s="36">
        <v>0</v>
      </c>
      <c r="AW362" s="33">
        <v>0.53</v>
      </c>
      <c r="AX362" s="33">
        <v>0.87</v>
      </c>
      <c r="AY362" s="33">
        <v>1.1599999999999999</v>
      </c>
      <c r="AZ362" s="36">
        <v>0</v>
      </c>
      <c r="BA362" s="33">
        <v>21.92</v>
      </c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</row>
    <row r="363" spans="1:81" x14ac:dyDescent="0.35">
      <c r="A363" s="37" t="s">
        <v>2627</v>
      </c>
      <c r="B363" s="34">
        <v>13401</v>
      </c>
      <c r="C363" s="37" t="s">
        <v>2626</v>
      </c>
      <c r="D363" s="32">
        <v>12.2</v>
      </c>
      <c r="E363" s="32">
        <v>3.1</v>
      </c>
      <c r="F363" s="32">
        <v>2.1</v>
      </c>
      <c r="G363" s="32">
        <v>75.099999999999994</v>
      </c>
      <c r="H363" s="35">
        <v>1631</v>
      </c>
      <c r="I363" s="35">
        <v>1597</v>
      </c>
      <c r="J363" s="35">
        <v>381.68299999999999</v>
      </c>
      <c r="K363" s="32">
        <v>4.3</v>
      </c>
      <c r="L363" s="32">
        <v>0</v>
      </c>
      <c r="M363" s="32">
        <v>0.1</v>
      </c>
      <c r="N363" s="32">
        <v>0.1</v>
      </c>
      <c r="O363" s="31"/>
      <c r="P363" s="32">
        <v>75.099999999999994</v>
      </c>
      <c r="Q363" s="31"/>
      <c r="R363" s="36">
        <v>0.02</v>
      </c>
      <c r="S363" s="33">
        <v>0</v>
      </c>
      <c r="T363" s="33">
        <v>20.45</v>
      </c>
      <c r="U363" s="33">
        <v>33.75</v>
      </c>
      <c r="V363" s="34"/>
      <c r="W363" s="34"/>
      <c r="X363" s="34"/>
      <c r="Y363" s="32">
        <v>40.299999999999997</v>
      </c>
      <c r="Z363" s="32">
        <v>4.7</v>
      </c>
      <c r="AA363" s="34"/>
      <c r="AB363" s="32">
        <v>0</v>
      </c>
      <c r="AC363" s="34"/>
      <c r="AD363" s="32">
        <v>0</v>
      </c>
      <c r="AE363" s="34"/>
      <c r="AF363" s="32">
        <v>0</v>
      </c>
      <c r="AG363" s="34"/>
      <c r="AH363" s="34"/>
      <c r="AI363" s="32">
        <v>0</v>
      </c>
      <c r="AJ363" s="32">
        <v>0</v>
      </c>
      <c r="AK363" s="34"/>
      <c r="AL363" s="32">
        <v>0</v>
      </c>
      <c r="AM363" s="32">
        <v>0</v>
      </c>
      <c r="AN363" s="34"/>
      <c r="AO363" s="34"/>
      <c r="AP363" s="34"/>
      <c r="AQ363" s="32">
        <v>0</v>
      </c>
      <c r="AR363" s="32">
        <v>0</v>
      </c>
      <c r="AS363" s="34"/>
      <c r="AT363" s="32">
        <v>0</v>
      </c>
      <c r="AU363" s="33">
        <v>45.05</v>
      </c>
      <c r="AV363" s="36">
        <v>0</v>
      </c>
      <c r="AW363" s="33">
        <v>0.42</v>
      </c>
      <c r="AX363" s="33">
        <v>0.7</v>
      </c>
      <c r="AY363" s="33">
        <v>0.94</v>
      </c>
      <c r="AZ363" s="36">
        <v>0</v>
      </c>
      <c r="BA363" s="33">
        <v>17.649999999999999</v>
      </c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</row>
    <row r="364" spans="1:81" ht="25" x14ac:dyDescent="0.35">
      <c r="A364" s="37" t="s">
        <v>2625</v>
      </c>
      <c r="B364" s="34">
        <v>13401</v>
      </c>
      <c r="C364" s="37" t="s">
        <v>2624</v>
      </c>
      <c r="D364" s="32">
        <v>5.5</v>
      </c>
      <c r="E364" s="32">
        <v>19</v>
      </c>
      <c r="F364" s="32">
        <v>1</v>
      </c>
      <c r="G364" s="32">
        <v>32.9</v>
      </c>
      <c r="H364" s="35">
        <v>1383</v>
      </c>
      <c r="I364" s="35">
        <v>1356</v>
      </c>
      <c r="J364" s="35">
        <v>324.084</v>
      </c>
      <c r="K364" s="32">
        <v>3.4</v>
      </c>
      <c r="L364" s="32">
        <v>0</v>
      </c>
      <c r="M364" s="32">
        <v>0</v>
      </c>
      <c r="N364" s="32">
        <v>0.1</v>
      </c>
      <c r="O364" s="31"/>
      <c r="P364" s="32">
        <v>32.9</v>
      </c>
      <c r="Q364" s="31"/>
      <c r="R364" s="36">
        <v>0.02</v>
      </c>
      <c r="S364" s="33">
        <v>0</v>
      </c>
      <c r="T364" s="33">
        <v>66.099999999999994</v>
      </c>
      <c r="U364" s="33">
        <v>25.77</v>
      </c>
      <c r="V364" s="34"/>
      <c r="W364" s="34"/>
      <c r="X364" s="34"/>
      <c r="Y364" s="32">
        <v>2.7</v>
      </c>
      <c r="Z364" s="32">
        <v>0.9</v>
      </c>
      <c r="AA364" s="34"/>
      <c r="AB364" s="32">
        <v>0</v>
      </c>
      <c r="AC364" s="34"/>
      <c r="AD364" s="34"/>
      <c r="AE364" s="34"/>
      <c r="AF364" s="32">
        <v>0</v>
      </c>
      <c r="AG364" s="34"/>
      <c r="AH364" s="34"/>
      <c r="AI364" s="32">
        <v>0</v>
      </c>
      <c r="AJ364" s="32">
        <v>0</v>
      </c>
      <c r="AK364" s="34"/>
      <c r="AL364" s="32">
        <v>0</v>
      </c>
      <c r="AM364" s="32">
        <v>0</v>
      </c>
      <c r="AN364" s="34"/>
      <c r="AO364" s="34"/>
      <c r="AP364" s="32">
        <v>0</v>
      </c>
      <c r="AQ364" s="32">
        <v>0</v>
      </c>
      <c r="AR364" s="32">
        <v>0</v>
      </c>
      <c r="AS364" s="34"/>
      <c r="AT364" s="32">
        <v>0</v>
      </c>
      <c r="AU364" s="33">
        <v>3.62</v>
      </c>
      <c r="AV364" s="36">
        <v>0</v>
      </c>
      <c r="AW364" s="33">
        <v>11.9</v>
      </c>
      <c r="AX364" s="33">
        <v>4.6399999999999997</v>
      </c>
      <c r="AY364" s="33">
        <v>0.65</v>
      </c>
      <c r="AZ364" s="36">
        <v>0</v>
      </c>
      <c r="BA364" s="33">
        <v>797.5</v>
      </c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</row>
    <row r="365" spans="1:81" ht="25" x14ac:dyDescent="0.35">
      <c r="A365" s="37" t="s">
        <v>2623</v>
      </c>
      <c r="B365" s="34">
        <v>13401</v>
      </c>
      <c r="C365" s="37" t="s">
        <v>2622</v>
      </c>
      <c r="D365" s="32">
        <v>7.1</v>
      </c>
      <c r="E365" s="32">
        <v>24.7</v>
      </c>
      <c r="F365" s="32">
        <v>1.3</v>
      </c>
      <c r="G365" s="32">
        <v>42.7</v>
      </c>
      <c r="H365" s="35">
        <v>1796</v>
      </c>
      <c r="I365" s="35">
        <v>1761</v>
      </c>
      <c r="J365" s="35">
        <v>420.87899999999996</v>
      </c>
      <c r="K365" s="32">
        <v>4.4000000000000004</v>
      </c>
      <c r="L365" s="32">
        <v>0</v>
      </c>
      <c r="M365" s="32">
        <v>0</v>
      </c>
      <c r="N365" s="32">
        <v>0.1</v>
      </c>
      <c r="O365" s="31"/>
      <c r="P365" s="32">
        <v>42.7</v>
      </c>
      <c r="Q365" s="31"/>
      <c r="R365" s="36">
        <v>2.3E-2</v>
      </c>
      <c r="S365" s="33">
        <v>0</v>
      </c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3">
        <v>15.45</v>
      </c>
      <c r="AX365" s="33">
        <v>6.02</v>
      </c>
      <c r="AY365" s="33">
        <v>0.85</v>
      </c>
      <c r="AZ365" s="36">
        <v>0</v>
      </c>
      <c r="BA365" s="33">
        <v>1035.71</v>
      </c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</row>
    <row r="366" spans="1:81" ht="25" x14ac:dyDescent="0.35">
      <c r="A366" s="37" t="s">
        <v>2621</v>
      </c>
      <c r="B366" s="34">
        <v>13401</v>
      </c>
      <c r="C366" s="37" t="s">
        <v>2620</v>
      </c>
      <c r="D366" s="32">
        <v>5.5</v>
      </c>
      <c r="E366" s="32">
        <v>16.399999999999999</v>
      </c>
      <c r="F366" s="32">
        <v>1</v>
      </c>
      <c r="G366" s="32">
        <v>35</v>
      </c>
      <c r="H366" s="35">
        <v>1321</v>
      </c>
      <c r="I366" s="35">
        <v>1294</v>
      </c>
      <c r="J366" s="35">
        <v>309.26599999999996</v>
      </c>
      <c r="K366" s="32">
        <v>3.4</v>
      </c>
      <c r="L366" s="32">
        <v>0</v>
      </c>
      <c r="M366" s="32">
        <v>0</v>
      </c>
      <c r="N366" s="32">
        <v>0.1</v>
      </c>
      <c r="O366" s="31"/>
      <c r="P366" s="32">
        <v>35</v>
      </c>
      <c r="Q366" s="31"/>
      <c r="R366" s="36">
        <v>0.02</v>
      </c>
      <c r="S366" s="33">
        <v>0</v>
      </c>
      <c r="T366" s="33">
        <v>47.81</v>
      </c>
      <c r="U366" s="33">
        <v>35.869999999999997</v>
      </c>
      <c r="V366" s="34"/>
      <c r="W366" s="34"/>
      <c r="X366" s="34"/>
      <c r="Y366" s="32">
        <v>5.6</v>
      </c>
      <c r="Z366" s="32">
        <v>0.5</v>
      </c>
      <c r="AA366" s="34"/>
      <c r="AB366" s="32">
        <v>0</v>
      </c>
      <c r="AC366" s="34"/>
      <c r="AD366" s="32">
        <v>0</v>
      </c>
      <c r="AE366" s="34"/>
      <c r="AF366" s="32">
        <v>0</v>
      </c>
      <c r="AG366" s="34"/>
      <c r="AH366" s="34"/>
      <c r="AI366" s="32">
        <v>0</v>
      </c>
      <c r="AJ366" s="32">
        <v>0</v>
      </c>
      <c r="AK366" s="34"/>
      <c r="AL366" s="32">
        <v>0</v>
      </c>
      <c r="AM366" s="32">
        <v>0</v>
      </c>
      <c r="AN366" s="34"/>
      <c r="AO366" s="34"/>
      <c r="AP366" s="34"/>
      <c r="AQ366" s="32">
        <v>0</v>
      </c>
      <c r="AR366" s="32">
        <v>0</v>
      </c>
      <c r="AS366" s="34"/>
      <c r="AT366" s="32">
        <v>0</v>
      </c>
      <c r="AU366" s="33">
        <v>6.19</v>
      </c>
      <c r="AV366" s="36">
        <v>0</v>
      </c>
      <c r="AW366" s="33">
        <v>7.5</v>
      </c>
      <c r="AX366" s="33">
        <v>5.63</v>
      </c>
      <c r="AY366" s="33">
        <v>0.97</v>
      </c>
      <c r="AZ366" s="36">
        <v>0</v>
      </c>
      <c r="BA366" s="33">
        <v>1600.3</v>
      </c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3"/>
      <c r="BW366" s="34"/>
      <c r="BX366" s="34"/>
      <c r="BY366" s="34"/>
      <c r="BZ366" s="34"/>
      <c r="CA366" s="34"/>
      <c r="CB366" s="34"/>
      <c r="CC366" s="32"/>
    </row>
    <row r="367" spans="1:81" ht="25" x14ac:dyDescent="0.35">
      <c r="A367" s="37" t="s">
        <v>2619</v>
      </c>
      <c r="B367" s="34">
        <v>13401</v>
      </c>
      <c r="C367" s="37" t="s">
        <v>2618</v>
      </c>
      <c r="D367" s="32">
        <v>7</v>
      </c>
      <c r="E367" s="32">
        <v>21</v>
      </c>
      <c r="F367" s="32">
        <v>1.3</v>
      </c>
      <c r="G367" s="32">
        <v>44.9</v>
      </c>
      <c r="H367" s="35">
        <v>1694</v>
      </c>
      <c r="I367" s="35">
        <v>1659</v>
      </c>
      <c r="J367" s="35">
        <v>396.50099999999998</v>
      </c>
      <c r="K367" s="32">
        <v>4.4000000000000004</v>
      </c>
      <c r="L367" s="32">
        <v>0</v>
      </c>
      <c r="M367" s="32">
        <v>0</v>
      </c>
      <c r="N367" s="32">
        <v>0.1</v>
      </c>
      <c r="O367" s="31"/>
      <c r="P367" s="32">
        <v>44.9</v>
      </c>
      <c r="Q367" s="31"/>
      <c r="R367" s="36">
        <v>2.3E-2</v>
      </c>
      <c r="S367" s="33">
        <v>0</v>
      </c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3">
        <v>9.6199999999999992</v>
      </c>
      <c r="AX367" s="33">
        <v>7.21</v>
      </c>
      <c r="AY367" s="33">
        <v>1.24</v>
      </c>
      <c r="AZ367" s="36">
        <v>0</v>
      </c>
      <c r="BA367" s="33">
        <v>2051.67</v>
      </c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</row>
    <row r="368" spans="1:81" ht="25" x14ac:dyDescent="0.35">
      <c r="A368" s="37" t="s">
        <v>2617</v>
      </c>
      <c r="B368" s="34">
        <v>13401</v>
      </c>
      <c r="C368" s="37" t="s">
        <v>2616</v>
      </c>
      <c r="D368" s="32">
        <v>5.5</v>
      </c>
      <c r="E368" s="32">
        <v>23.8</v>
      </c>
      <c r="F368" s="32">
        <v>7.5</v>
      </c>
      <c r="G368" s="32">
        <v>42</v>
      </c>
      <c r="H368" s="35">
        <v>1685</v>
      </c>
      <c r="I368" s="35">
        <v>1679</v>
      </c>
      <c r="J368" s="35">
        <v>401.28100000000001</v>
      </c>
      <c r="K368" s="32">
        <v>0.8</v>
      </c>
      <c r="L368" s="32">
        <v>0</v>
      </c>
      <c r="M368" s="32">
        <v>0</v>
      </c>
      <c r="N368" s="32">
        <v>6.5</v>
      </c>
      <c r="O368" s="31"/>
      <c r="P368" s="32">
        <v>42</v>
      </c>
      <c r="Q368" s="31"/>
      <c r="R368" s="36">
        <v>0</v>
      </c>
      <c r="S368" s="33">
        <v>0</v>
      </c>
      <c r="T368" s="33">
        <v>45.8</v>
      </c>
      <c r="U368" s="33">
        <v>40.67</v>
      </c>
      <c r="V368" s="34"/>
      <c r="W368" s="34"/>
      <c r="X368" s="34"/>
      <c r="Y368" s="32">
        <v>7.9</v>
      </c>
      <c r="Z368" s="32">
        <v>1.1000000000000001</v>
      </c>
      <c r="AA368" s="34"/>
      <c r="AB368" s="32">
        <v>0</v>
      </c>
      <c r="AC368" s="34"/>
      <c r="AD368" s="32">
        <v>0.2</v>
      </c>
      <c r="AE368" s="34"/>
      <c r="AF368" s="32">
        <v>0</v>
      </c>
      <c r="AG368" s="34"/>
      <c r="AH368" s="34"/>
      <c r="AI368" s="32">
        <v>0</v>
      </c>
      <c r="AJ368" s="32">
        <v>0</v>
      </c>
      <c r="AK368" s="34"/>
      <c r="AL368" s="32">
        <v>0</v>
      </c>
      <c r="AM368" s="32">
        <v>0</v>
      </c>
      <c r="AN368" s="34"/>
      <c r="AO368" s="34"/>
      <c r="AP368" s="34"/>
      <c r="AQ368" s="32">
        <v>0</v>
      </c>
      <c r="AR368" s="32">
        <v>0</v>
      </c>
      <c r="AS368" s="34"/>
      <c r="AT368" s="32">
        <v>0</v>
      </c>
      <c r="AU368" s="33">
        <v>9.25</v>
      </c>
      <c r="AV368" s="36">
        <v>0</v>
      </c>
      <c r="AW368" s="33">
        <v>10.41</v>
      </c>
      <c r="AX368" s="33">
        <v>9.24</v>
      </c>
      <c r="AY368" s="33">
        <v>2.1</v>
      </c>
      <c r="AZ368" s="36">
        <v>0</v>
      </c>
      <c r="BA368" s="33">
        <v>1006.54</v>
      </c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</row>
    <row r="369" spans="1:81" ht="25" x14ac:dyDescent="0.35">
      <c r="A369" s="37" t="s">
        <v>2615</v>
      </c>
      <c r="B369" s="34">
        <v>13401</v>
      </c>
      <c r="C369" s="37" t="s">
        <v>2614</v>
      </c>
      <c r="D369" s="32">
        <v>6.6</v>
      </c>
      <c r="E369" s="32">
        <v>27.5</v>
      </c>
      <c r="F369" s="32">
        <v>9.6</v>
      </c>
      <c r="G369" s="32">
        <v>55.6</v>
      </c>
      <c r="H369" s="35">
        <v>2080</v>
      </c>
      <c r="I369" s="35">
        <v>2066</v>
      </c>
      <c r="J369" s="35">
        <v>493.774</v>
      </c>
      <c r="K369" s="32">
        <v>1.8</v>
      </c>
      <c r="L369" s="32">
        <v>0</v>
      </c>
      <c r="M369" s="32">
        <v>0</v>
      </c>
      <c r="N369" s="32">
        <v>7.9</v>
      </c>
      <c r="O369" s="31"/>
      <c r="P369" s="32">
        <v>55.6</v>
      </c>
      <c r="Q369" s="31"/>
      <c r="R369" s="36">
        <v>0</v>
      </c>
      <c r="S369" s="33">
        <v>0</v>
      </c>
      <c r="T369" s="33">
        <v>45.8</v>
      </c>
      <c r="U369" s="33">
        <v>40.67</v>
      </c>
      <c r="V369" s="34"/>
      <c r="W369" s="34"/>
      <c r="X369" s="34"/>
      <c r="Y369" s="32">
        <v>7.9</v>
      </c>
      <c r="Z369" s="32">
        <v>1.1000000000000001</v>
      </c>
      <c r="AA369" s="34"/>
      <c r="AB369" s="32">
        <v>0</v>
      </c>
      <c r="AC369" s="34"/>
      <c r="AD369" s="32">
        <v>0.2</v>
      </c>
      <c r="AE369" s="34"/>
      <c r="AF369" s="32">
        <v>0</v>
      </c>
      <c r="AG369" s="34"/>
      <c r="AH369" s="34"/>
      <c r="AI369" s="32">
        <v>0</v>
      </c>
      <c r="AJ369" s="32">
        <v>0</v>
      </c>
      <c r="AK369" s="34"/>
      <c r="AL369" s="32">
        <v>0</v>
      </c>
      <c r="AM369" s="32">
        <v>0</v>
      </c>
      <c r="AN369" s="34"/>
      <c r="AO369" s="34"/>
      <c r="AP369" s="34"/>
      <c r="AQ369" s="32">
        <v>0</v>
      </c>
      <c r="AR369" s="32">
        <v>0</v>
      </c>
      <c r="AS369" s="34"/>
      <c r="AT369" s="32">
        <v>0</v>
      </c>
      <c r="AU369" s="33">
        <v>9.25</v>
      </c>
      <c r="AV369" s="36">
        <v>0</v>
      </c>
      <c r="AW369" s="33">
        <v>12.04</v>
      </c>
      <c r="AX369" s="33">
        <v>10.69</v>
      </c>
      <c r="AY369" s="33">
        <v>2.4300000000000002</v>
      </c>
      <c r="AZ369" s="36">
        <v>0</v>
      </c>
      <c r="BA369" s="33">
        <v>1164.6500000000001</v>
      </c>
      <c r="BB369" s="34"/>
      <c r="BC369" s="33"/>
      <c r="BD369" s="33"/>
      <c r="BE369" s="33"/>
      <c r="BF369" s="34"/>
      <c r="BG369" s="33"/>
      <c r="BH369" s="33"/>
      <c r="BI369" s="33"/>
      <c r="BJ369" s="34"/>
      <c r="BK369" s="36"/>
      <c r="BL369" s="33"/>
      <c r="BM369" s="33"/>
      <c r="BN369" s="33"/>
      <c r="BO369" s="33"/>
      <c r="BP369" s="33"/>
      <c r="BQ369" s="33"/>
      <c r="BR369" s="33"/>
      <c r="BS369" s="33"/>
      <c r="BT369" s="34"/>
      <c r="BU369" s="33"/>
      <c r="BV369" s="33"/>
      <c r="BW369" s="33"/>
      <c r="BX369" s="33"/>
      <c r="BY369" s="34"/>
      <c r="BZ369" s="36"/>
      <c r="CA369" s="33"/>
      <c r="CB369" s="33"/>
      <c r="CC369" s="32"/>
    </row>
    <row r="370" spans="1:81" ht="25" x14ac:dyDescent="0.35">
      <c r="A370" s="37" t="s">
        <v>2613</v>
      </c>
      <c r="B370" s="34">
        <v>13405</v>
      </c>
      <c r="C370" s="37" t="s">
        <v>2612</v>
      </c>
      <c r="D370" s="32">
        <v>9.4</v>
      </c>
      <c r="E370" s="32">
        <v>16.399999999999999</v>
      </c>
      <c r="F370" s="32">
        <v>2.7</v>
      </c>
      <c r="G370" s="32">
        <v>24.7</v>
      </c>
      <c r="H370" s="35">
        <v>1214</v>
      </c>
      <c r="I370" s="35">
        <v>1194</v>
      </c>
      <c r="J370" s="35">
        <v>285.36599999999999</v>
      </c>
      <c r="K370" s="32">
        <v>2.5</v>
      </c>
      <c r="L370" s="32">
        <v>0</v>
      </c>
      <c r="M370" s="32">
        <v>0.9</v>
      </c>
      <c r="N370" s="32">
        <v>0.5</v>
      </c>
      <c r="O370" s="31"/>
      <c r="P370" s="32">
        <v>24.7</v>
      </c>
      <c r="Q370" s="31"/>
      <c r="R370" s="36">
        <v>0.16</v>
      </c>
      <c r="S370" s="33">
        <v>0.03</v>
      </c>
      <c r="T370" s="33">
        <v>53.3</v>
      </c>
      <c r="U370" s="33">
        <v>38.299999999999997</v>
      </c>
      <c r="V370" s="34"/>
      <c r="W370" s="34"/>
      <c r="X370" s="34"/>
      <c r="Y370" s="32">
        <v>7.2</v>
      </c>
      <c r="Z370" s="32">
        <v>0.9</v>
      </c>
      <c r="AA370" s="34"/>
      <c r="AB370" s="32">
        <v>0</v>
      </c>
      <c r="AC370" s="34"/>
      <c r="AD370" s="34"/>
      <c r="AE370" s="34"/>
      <c r="AF370" s="32">
        <v>0</v>
      </c>
      <c r="AG370" s="34"/>
      <c r="AH370" s="34"/>
      <c r="AI370" s="32">
        <v>0</v>
      </c>
      <c r="AJ370" s="32">
        <v>0</v>
      </c>
      <c r="AK370" s="34"/>
      <c r="AL370" s="32">
        <v>0</v>
      </c>
      <c r="AM370" s="32">
        <v>0.3</v>
      </c>
      <c r="AN370" s="34"/>
      <c r="AO370" s="34"/>
      <c r="AP370" s="32">
        <v>0</v>
      </c>
      <c r="AQ370" s="32">
        <v>0</v>
      </c>
      <c r="AR370" s="32">
        <v>0</v>
      </c>
      <c r="AS370" s="34"/>
      <c r="AT370" s="32">
        <v>0</v>
      </c>
      <c r="AU370" s="33">
        <v>8.4</v>
      </c>
      <c r="AV370" s="36">
        <v>0.3</v>
      </c>
      <c r="AW370" s="33">
        <v>8.3000000000000007</v>
      </c>
      <c r="AX370" s="33">
        <v>5.97</v>
      </c>
      <c r="AY370" s="33">
        <v>1.31</v>
      </c>
      <c r="AZ370" s="36">
        <v>46.74</v>
      </c>
      <c r="BA370" s="33">
        <v>275.77</v>
      </c>
      <c r="BB370" s="34"/>
      <c r="BC370" s="33"/>
      <c r="BD370" s="34"/>
      <c r="BE370" s="33"/>
      <c r="BF370" s="34"/>
      <c r="BG370" s="34"/>
      <c r="BH370" s="34"/>
      <c r="BI370" s="33"/>
      <c r="BJ370" s="34"/>
      <c r="BK370" s="36"/>
      <c r="BL370" s="34"/>
      <c r="BM370" s="34"/>
      <c r="BN370" s="34"/>
      <c r="BO370" s="33"/>
      <c r="BP370" s="34"/>
      <c r="BQ370" s="34"/>
      <c r="BR370" s="34"/>
      <c r="BS370" s="33"/>
      <c r="BT370" s="34"/>
      <c r="BU370" s="34"/>
      <c r="BV370" s="33"/>
      <c r="BW370" s="34"/>
      <c r="BX370" s="33"/>
      <c r="BY370" s="34"/>
      <c r="BZ370" s="36"/>
      <c r="CA370" s="33"/>
      <c r="CB370" s="34"/>
      <c r="CC370" s="32"/>
    </row>
    <row r="371" spans="1:81" ht="25" x14ac:dyDescent="0.35">
      <c r="A371" s="37" t="s">
        <v>2611</v>
      </c>
      <c r="B371" s="34">
        <v>13405</v>
      </c>
      <c r="C371" s="37" t="s">
        <v>2610</v>
      </c>
      <c r="D371" s="32">
        <v>8.9</v>
      </c>
      <c r="E371" s="32">
        <v>11.2</v>
      </c>
      <c r="F371" s="32">
        <v>1.3</v>
      </c>
      <c r="G371" s="32">
        <v>21.2</v>
      </c>
      <c r="H371" s="35">
        <v>943</v>
      </c>
      <c r="I371" s="35">
        <v>924</v>
      </c>
      <c r="J371" s="35">
        <v>220.83599999999998</v>
      </c>
      <c r="K371" s="32">
        <v>2.4</v>
      </c>
      <c r="L371" s="32">
        <v>0</v>
      </c>
      <c r="M371" s="32">
        <v>0</v>
      </c>
      <c r="N371" s="32">
        <v>0.4</v>
      </c>
      <c r="O371" s="31"/>
      <c r="P371" s="32">
        <v>21.2</v>
      </c>
      <c r="Q371" s="31"/>
      <c r="R371" s="36">
        <v>0.08</v>
      </c>
      <c r="S371" s="33">
        <v>0.88</v>
      </c>
      <c r="T371" s="33">
        <v>51.92</v>
      </c>
      <c r="U371" s="33">
        <v>33.78</v>
      </c>
      <c r="V371" s="34"/>
      <c r="W371" s="34"/>
      <c r="X371" s="34"/>
      <c r="Y371" s="32">
        <v>8</v>
      </c>
      <c r="Z371" s="32">
        <v>0.6</v>
      </c>
      <c r="AA371" s="34"/>
      <c r="AB371" s="32">
        <v>0</v>
      </c>
      <c r="AC371" s="34"/>
      <c r="AD371" s="32">
        <v>0.4</v>
      </c>
      <c r="AE371" s="34"/>
      <c r="AF371" s="32">
        <v>0</v>
      </c>
      <c r="AG371" s="34"/>
      <c r="AH371" s="34"/>
      <c r="AI371" s="32">
        <v>0</v>
      </c>
      <c r="AJ371" s="32">
        <v>0</v>
      </c>
      <c r="AK371" s="34"/>
      <c r="AL371" s="32">
        <v>0.1</v>
      </c>
      <c r="AM371" s="32">
        <v>0</v>
      </c>
      <c r="AN371" s="34"/>
      <c r="AO371" s="34"/>
      <c r="AP371" s="32">
        <v>0</v>
      </c>
      <c r="AQ371" s="32">
        <v>0</v>
      </c>
      <c r="AR371" s="32">
        <v>0.1</v>
      </c>
      <c r="AS371" s="34"/>
      <c r="AT371" s="32">
        <v>0</v>
      </c>
      <c r="AU371" s="33">
        <v>9.17</v>
      </c>
      <c r="AV371" s="36">
        <v>8.3000000000000004E-2</v>
      </c>
      <c r="AW371" s="33">
        <v>5.55</v>
      </c>
      <c r="AX371" s="33">
        <v>3.61</v>
      </c>
      <c r="AY371" s="33">
        <v>0.98</v>
      </c>
      <c r="AZ371" s="36">
        <v>8.9109999999999996</v>
      </c>
      <c r="BA371" s="33">
        <v>563.23</v>
      </c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</row>
    <row r="372" spans="1:81" ht="25" x14ac:dyDescent="0.35">
      <c r="A372" s="37" t="s">
        <v>2609</v>
      </c>
      <c r="B372" s="34">
        <v>13405</v>
      </c>
      <c r="C372" s="37" t="s">
        <v>2608</v>
      </c>
      <c r="D372" s="32">
        <v>8.6</v>
      </c>
      <c r="E372" s="32">
        <v>11.3</v>
      </c>
      <c r="F372" s="32">
        <v>0</v>
      </c>
      <c r="G372" s="32">
        <v>19.3</v>
      </c>
      <c r="H372" s="35">
        <v>909</v>
      </c>
      <c r="I372" s="35">
        <v>893</v>
      </c>
      <c r="J372" s="35">
        <v>213.42699999999999</v>
      </c>
      <c r="K372" s="32">
        <v>2</v>
      </c>
      <c r="L372" s="32">
        <v>0</v>
      </c>
      <c r="M372" s="32">
        <v>0</v>
      </c>
      <c r="N372" s="32">
        <v>0</v>
      </c>
      <c r="O372" s="31"/>
      <c r="P372" s="32">
        <v>19.3</v>
      </c>
      <c r="Q372" s="31"/>
      <c r="R372" s="36">
        <v>2.5000000000000001E-2</v>
      </c>
      <c r="S372" s="33">
        <v>0.88</v>
      </c>
      <c r="T372" s="33">
        <v>50.79</v>
      </c>
      <c r="U372" s="33">
        <v>38.49</v>
      </c>
      <c r="V372" s="34"/>
      <c r="W372" s="34"/>
      <c r="X372" s="34"/>
      <c r="Y372" s="32">
        <v>6</v>
      </c>
      <c r="Z372" s="32">
        <v>0.7</v>
      </c>
      <c r="AA372" s="34"/>
      <c r="AB372" s="32">
        <v>0.1</v>
      </c>
      <c r="AC372" s="34"/>
      <c r="AD372" s="32">
        <v>0.3</v>
      </c>
      <c r="AE372" s="34"/>
      <c r="AF372" s="32">
        <v>0</v>
      </c>
      <c r="AG372" s="34"/>
      <c r="AH372" s="34"/>
      <c r="AI372" s="32">
        <v>0</v>
      </c>
      <c r="AJ372" s="32">
        <v>0</v>
      </c>
      <c r="AK372" s="34"/>
      <c r="AL372" s="32">
        <v>0</v>
      </c>
      <c r="AM372" s="32">
        <v>0</v>
      </c>
      <c r="AN372" s="34"/>
      <c r="AO372" s="34"/>
      <c r="AP372" s="32">
        <v>0</v>
      </c>
      <c r="AQ372" s="32">
        <v>0</v>
      </c>
      <c r="AR372" s="32">
        <v>0</v>
      </c>
      <c r="AS372" s="34"/>
      <c r="AT372" s="32">
        <v>0</v>
      </c>
      <c r="AU372" s="33">
        <v>7.17</v>
      </c>
      <c r="AV372" s="36">
        <v>4.2999999999999997E-2</v>
      </c>
      <c r="AW372" s="33">
        <v>5.49</v>
      </c>
      <c r="AX372" s="33">
        <v>4.16</v>
      </c>
      <c r="AY372" s="33">
        <v>0.78</v>
      </c>
      <c r="AZ372" s="36">
        <v>4.6559999999999997</v>
      </c>
      <c r="BA372" s="33">
        <v>506.78</v>
      </c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</row>
    <row r="373" spans="1:81" x14ac:dyDescent="0.35">
      <c r="A373" s="37" t="s">
        <v>2607</v>
      </c>
      <c r="B373" s="34">
        <v>13405</v>
      </c>
      <c r="C373" s="37" t="s">
        <v>2606</v>
      </c>
      <c r="D373" s="32">
        <v>9.6999999999999993</v>
      </c>
      <c r="E373" s="32">
        <v>14.3</v>
      </c>
      <c r="F373" s="32">
        <v>2.8</v>
      </c>
      <c r="G373" s="32">
        <v>27.2</v>
      </c>
      <c r="H373" s="35">
        <v>1179</v>
      </c>
      <c r="I373" s="35">
        <v>1155</v>
      </c>
      <c r="J373" s="35">
        <v>276.04500000000002</v>
      </c>
      <c r="K373" s="32">
        <v>3</v>
      </c>
      <c r="L373" s="32">
        <v>0.2</v>
      </c>
      <c r="M373" s="32">
        <v>0.2</v>
      </c>
      <c r="N373" s="32">
        <v>0.4</v>
      </c>
      <c r="O373" s="31"/>
      <c r="P373" s="32">
        <v>27.2</v>
      </c>
      <c r="Q373" s="31"/>
      <c r="R373" s="36">
        <v>0.09</v>
      </c>
      <c r="S373" s="33">
        <v>1.5</v>
      </c>
      <c r="T373" s="33">
        <v>57.59</v>
      </c>
      <c r="U373" s="33">
        <v>29.14</v>
      </c>
      <c r="V373" s="34"/>
      <c r="W373" s="34"/>
      <c r="X373" s="34"/>
      <c r="Y373" s="32">
        <v>5.9</v>
      </c>
      <c r="Z373" s="32">
        <v>0.6</v>
      </c>
      <c r="AA373" s="34"/>
      <c r="AB373" s="32">
        <v>0.1</v>
      </c>
      <c r="AC373" s="34"/>
      <c r="AD373" s="32">
        <v>0.2</v>
      </c>
      <c r="AE373" s="34"/>
      <c r="AF373" s="32">
        <v>0</v>
      </c>
      <c r="AG373" s="34"/>
      <c r="AH373" s="34"/>
      <c r="AI373" s="32">
        <v>0</v>
      </c>
      <c r="AJ373" s="32">
        <v>0</v>
      </c>
      <c r="AK373" s="34"/>
      <c r="AL373" s="32">
        <v>0</v>
      </c>
      <c r="AM373" s="32">
        <v>0</v>
      </c>
      <c r="AN373" s="34"/>
      <c r="AO373" s="34"/>
      <c r="AP373" s="34"/>
      <c r="AQ373" s="32">
        <v>0</v>
      </c>
      <c r="AR373" s="32">
        <v>0</v>
      </c>
      <c r="AS373" s="34"/>
      <c r="AT373" s="32">
        <v>0</v>
      </c>
      <c r="AU373" s="33">
        <v>6.9</v>
      </c>
      <c r="AV373" s="36">
        <v>0</v>
      </c>
      <c r="AW373" s="33">
        <v>7.89</v>
      </c>
      <c r="AX373" s="33">
        <v>3.99</v>
      </c>
      <c r="AY373" s="33">
        <v>0.95</v>
      </c>
      <c r="AZ373" s="36">
        <v>0</v>
      </c>
      <c r="BA373" s="33">
        <v>886.56</v>
      </c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</row>
    <row r="374" spans="1:81" x14ac:dyDescent="0.35">
      <c r="A374" s="37" t="s">
        <v>2605</v>
      </c>
      <c r="B374" s="34">
        <v>13405</v>
      </c>
      <c r="C374" s="37" t="s">
        <v>2604</v>
      </c>
      <c r="D374" s="32">
        <v>10</v>
      </c>
      <c r="E374" s="32">
        <v>7.7</v>
      </c>
      <c r="F374" s="32">
        <v>0.6</v>
      </c>
      <c r="G374" s="32">
        <v>13.6</v>
      </c>
      <c r="H374" s="35">
        <v>693</v>
      </c>
      <c r="I374" s="35">
        <v>686</v>
      </c>
      <c r="J374" s="35">
        <v>163.95399999999998</v>
      </c>
      <c r="K374" s="32">
        <v>0.9</v>
      </c>
      <c r="L374" s="32">
        <v>0</v>
      </c>
      <c r="M374" s="32">
        <v>0</v>
      </c>
      <c r="N374" s="32">
        <v>0</v>
      </c>
      <c r="O374" s="31"/>
      <c r="P374" s="32">
        <v>13.6</v>
      </c>
      <c r="Q374" s="31"/>
      <c r="R374" s="36">
        <v>0.1</v>
      </c>
      <c r="S374" s="33">
        <v>0.28000000000000003</v>
      </c>
      <c r="T374" s="33">
        <v>52.7</v>
      </c>
      <c r="U374" s="33">
        <v>38.6</v>
      </c>
      <c r="V374" s="34"/>
      <c r="W374" s="34"/>
      <c r="X374" s="34"/>
      <c r="Y374" s="32">
        <v>4.7</v>
      </c>
      <c r="Z374" s="32">
        <v>0.5</v>
      </c>
      <c r="AA374" s="34"/>
      <c r="AB374" s="32">
        <v>0</v>
      </c>
      <c r="AC374" s="34"/>
      <c r="AD374" s="34"/>
      <c r="AE374" s="34"/>
      <c r="AF374" s="32">
        <v>0</v>
      </c>
      <c r="AG374" s="34"/>
      <c r="AH374" s="34"/>
      <c r="AI374" s="32">
        <v>0</v>
      </c>
      <c r="AJ374" s="32">
        <v>0</v>
      </c>
      <c r="AK374" s="34"/>
      <c r="AL374" s="32">
        <v>0.3</v>
      </c>
      <c r="AM374" s="32">
        <v>0</v>
      </c>
      <c r="AN374" s="34"/>
      <c r="AO374" s="34"/>
      <c r="AP374" s="32">
        <v>0</v>
      </c>
      <c r="AQ374" s="32">
        <v>0</v>
      </c>
      <c r="AR374" s="32">
        <v>0.2</v>
      </c>
      <c r="AS374" s="34"/>
      <c r="AT374" s="32">
        <v>0</v>
      </c>
      <c r="AU374" s="33">
        <v>5.7</v>
      </c>
      <c r="AV374" s="36">
        <v>0.2</v>
      </c>
      <c r="AW374" s="33">
        <v>3.86</v>
      </c>
      <c r="AX374" s="33">
        <v>2.82</v>
      </c>
      <c r="AY374" s="33">
        <v>0.42</v>
      </c>
      <c r="AZ374" s="36">
        <v>14.63</v>
      </c>
      <c r="BA374" s="33">
        <v>182.88</v>
      </c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</row>
    <row r="375" spans="1:81" x14ac:dyDescent="0.35">
      <c r="A375" s="37" t="s">
        <v>2603</v>
      </c>
      <c r="B375" s="34">
        <v>13405</v>
      </c>
      <c r="C375" s="37" t="s">
        <v>2602</v>
      </c>
      <c r="D375" s="32">
        <v>9.6999999999999993</v>
      </c>
      <c r="E375" s="32">
        <v>12.7</v>
      </c>
      <c r="F375" s="32">
        <v>2.8</v>
      </c>
      <c r="G375" s="32">
        <v>27.2</v>
      </c>
      <c r="H375" s="35">
        <v>1118</v>
      </c>
      <c r="I375" s="35">
        <v>1094</v>
      </c>
      <c r="J375" s="35">
        <v>261.46600000000001</v>
      </c>
      <c r="K375" s="32">
        <v>3</v>
      </c>
      <c r="L375" s="32">
        <v>0.2</v>
      </c>
      <c r="M375" s="32">
        <v>0.2</v>
      </c>
      <c r="N375" s="32">
        <v>0.4</v>
      </c>
      <c r="O375" s="31"/>
      <c r="P375" s="32">
        <v>27.2</v>
      </c>
      <c r="Q375" s="31"/>
      <c r="R375" s="36">
        <v>0.09</v>
      </c>
      <c r="S375" s="33">
        <v>1.5</v>
      </c>
      <c r="T375" s="33">
        <v>52.26</v>
      </c>
      <c r="U375" s="33">
        <v>34.32</v>
      </c>
      <c r="V375" s="34"/>
      <c r="W375" s="34"/>
      <c r="X375" s="34"/>
      <c r="Y375" s="32">
        <v>5.9</v>
      </c>
      <c r="Z375" s="32">
        <v>0.8</v>
      </c>
      <c r="AA375" s="34"/>
      <c r="AB375" s="32">
        <v>0.1</v>
      </c>
      <c r="AC375" s="34"/>
      <c r="AD375" s="32">
        <v>0.1</v>
      </c>
      <c r="AE375" s="34"/>
      <c r="AF375" s="32">
        <v>0</v>
      </c>
      <c r="AG375" s="34"/>
      <c r="AH375" s="34"/>
      <c r="AI375" s="32">
        <v>0</v>
      </c>
      <c r="AJ375" s="32">
        <v>0</v>
      </c>
      <c r="AK375" s="34"/>
      <c r="AL375" s="32">
        <v>0</v>
      </c>
      <c r="AM375" s="32">
        <v>0</v>
      </c>
      <c r="AN375" s="34"/>
      <c r="AO375" s="34"/>
      <c r="AP375" s="34"/>
      <c r="AQ375" s="32">
        <v>0</v>
      </c>
      <c r="AR375" s="32">
        <v>0</v>
      </c>
      <c r="AS375" s="34"/>
      <c r="AT375" s="32">
        <v>0</v>
      </c>
      <c r="AU375" s="33">
        <v>6.85</v>
      </c>
      <c r="AV375" s="36">
        <v>0</v>
      </c>
      <c r="AW375" s="33">
        <v>6.34</v>
      </c>
      <c r="AX375" s="33">
        <v>4.16</v>
      </c>
      <c r="AY375" s="33">
        <v>0.83</v>
      </c>
      <c r="AZ375" s="36">
        <v>0</v>
      </c>
      <c r="BA375" s="33">
        <v>779.29</v>
      </c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</row>
    <row r="376" spans="1:81" ht="25" x14ac:dyDescent="0.35">
      <c r="A376" s="37" t="s">
        <v>2601</v>
      </c>
      <c r="B376" s="34">
        <v>13406</v>
      </c>
      <c r="C376" s="37" t="s">
        <v>2600</v>
      </c>
      <c r="D376" s="32">
        <v>7.5</v>
      </c>
      <c r="E376" s="32">
        <v>11.7</v>
      </c>
      <c r="F376" s="32">
        <v>4.3</v>
      </c>
      <c r="G376" s="32">
        <v>27.5</v>
      </c>
      <c r="H376" s="35">
        <v>1047</v>
      </c>
      <c r="I376" s="35">
        <v>1025</v>
      </c>
      <c r="J376" s="35">
        <v>244.97499999999999</v>
      </c>
      <c r="K376" s="32">
        <v>2.8</v>
      </c>
      <c r="L376" s="32">
        <v>0.1</v>
      </c>
      <c r="M376" s="32">
        <v>3.1</v>
      </c>
      <c r="N376" s="32">
        <v>0</v>
      </c>
      <c r="O376" s="31"/>
      <c r="P376" s="32">
        <v>27.5</v>
      </c>
      <c r="Q376" s="31"/>
      <c r="R376" s="36">
        <v>0.05</v>
      </c>
      <c r="S376" s="33">
        <v>0.2</v>
      </c>
      <c r="T376" s="33">
        <v>29.16</v>
      </c>
      <c r="U376" s="33">
        <v>44.61</v>
      </c>
      <c r="V376" s="34"/>
      <c r="W376" s="34"/>
      <c r="X376" s="34"/>
      <c r="Y376" s="32">
        <v>21</v>
      </c>
      <c r="Z376" s="32">
        <v>3</v>
      </c>
      <c r="AA376" s="34"/>
      <c r="AB376" s="32">
        <v>0</v>
      </c>
      <c r="AC376" s="34"/>
      <c r="AD376" s="32">
        <v>0</v>
      </c>
      <c r="AE376" s="34"/>
      <c r="AF376" s="32">
        <v>0</v>
      </c>
      <c r="AG376" s="34"/>
      <c r="AH376" s="34"/>
      <c r="AI376" s="32">
        <v>0</v>
      </c>
      <c r="AJ376" s="32">
        <v>0</v>
      </c>
      <c r="AK376" s="34"/>
      <c r="AL376" s="32">
        <v>0</v>
      </c>
      <c r="AM376" s="32">
        <v>0</v>
      </c>
      <c r="AN376" s="34"/>
      <c r="AO376" s="34"/>
      <c r="AP376" s="32">
        <v>0</v>
      </c>
      <c r="AQ376" s="32">
        <v>0</v>
      </c>
      <c r="AR376" s="32">
        <v>0</v>
      </c>
      <c r="AS376" s="34"/>
      <c r="AT376" s="32">
        <v>0</v>
      </c>
      <c r="AU376" s="33">
        <v>24.1</v>
      </c>
      <c r="AV376" s="36">
        <v>1.7000000000000001E-2</v>
      </c>
      <c r="AW376" s="33">
        <v>3.27</v>
      </c>
      <c r="AX376" s="33">
        <v>5.01</v>
      </c>
      <c r="AY376" s="33">
        <v>2.7</v>
      </c>
      <c r="AZ376" s="36">
        <v>1.87</v>
      </c>
      <c r="BA376" s="33">
        <v>190.78</v>
      </c>
      <c r="BB376" s="34"/>
      <c r="BC376" s="33"/>
      <c r="BD376" s="34"/>
      <c r="BE376" s="33"/>
      <c r="BF376" s="34"/>
      <c r="BG376" s="33"/>
      <c r="BH376" s="34"/>
      <c r="BI376" s="34"/>
      <c r="BJ376" s="33"/>
      <c r="BK376" s="34"/>
      <c r="BL376" s="33"/>
      <c r="BM376" s="33"/>
      <c r="BN376" s="33"/>
      <c r="BO376" s="34"/>
      <c r="BP376" s="33"/>
      <c r="BQ376" s="33"/>
      <c r="BR376" s="33"/>
      <c r="BS376" s="33"/>
      <c r="BT376" s="34"/>
      <c r="BU376" s="34"/>
      <c r="BV376" s="33"/>
      <c r="BW376" s="34"/>
      <c r="BX376" s="34"/>
      <c r="BY376" s="38"/>
      <c r="BZ376" s="34"/>
      <c r="CA376" s="34"/>
      <c r="CB376" s="33"/>
      <c r="CC376" s="32"/>
    </row>
    <row r="377" spans="1:81" x14ac:dyDescent="0.35">
      <c r="A377" s="37" t="s">
        <v>2599</v>
      </c>
      <c r="B377" s="34">
        <v>13402</v>
      </c>
      <c r="C377" s="37" t="s">
        <v>2598</v>
      </c>
      <c r="D377" s="32">
        <v>3</v>
      </c>
      <c r="E377" s="32">
        <v>12.9</v>
      </c>
      <c r="F377" s="32">
        <v>15.1</v>
      </c>
      <c r="G377" s="32">
        <v>31.4</v>
      </c>
      <c r="H377" s="35">
        <v>1059</v>
      </c>
      <c r="I377" s="35">
        <v>1048</v>
      </c>
      <c r="J377" s="35">
        <v>250.47199999999998</v>
      </c>
      <c r="K377" s="32">
        <v>1.3</v>
      </c>
      <c r="L377" s="32">
        <v>2.2999999999999998</v>
      </c>
      <c r="M377" s="32">
        <v>1.3</v>
      </c>
      <c r="N377" s="32">
        <v>11.5</v>
      </c>
      <c r="O377" s="31"/>
      <c r="P377" s="32">
        <v>31.4</v>
      </c>
      <c r="Q377" s="31"/>
      <c r="R377" s="36">
        <v>0</v>
      </c>
      <c r="S377" s="33">
        <v>0</v>
      </c>
      <c r="T377" s="33">
        <v>49.97</v>
      </c>
      <c r="U377" s="33">
        <v>38.65</v>
      </c>
      <c r="V377" s="34"/>
      <c r="W377" s="34"/>
      <c r="X377" s="34"/>
      <c r="Y377" s="32">
        <v>6.3</v>
      </c>
      <c r="Z377" s="32">
        <v>0.4</v>
      </c>
      <c r="AA377" s="34"/>
      <c r="AB377" s="32">
        <v>0</v>
      </c>
      <c r="AC377" s="34"/>
      <c r="AD377" s="34"/>
      <c r="AE377" s="34"/>
      <c r="AF377" s="32">
        <v>0</v>
      </c>
      <c r="AG377" s="34"/>
      <c r="AH377" s="34"/>
      <c r="AI377" s="32">
        <v>0</v>
      </c>
      <c r="AJ377" s="32">
        <v>0</v>
      </c>
      <c r="AK377" s="34"/>
      <c r="AL377" s="32">
        <v>0</v>
      </c>
      <c r="AM377" s="32">
        <v>0</v>
      </c>
      <c r="AN377" s="34"/>
      <c r="AO377" s="34"/>
      <c r="AP377" s="32">
        <v>0</v>
      </c>
      <c r="AQ377" s="32">
        <v>0</v>
      </c>
      <c r="AR377" s="32">
        <v>0</v>
      </c>
      <c r="AS377" s="34"/>
      <c r="AT377" s="32">
        <v>0</v>
      </c>
      <c r="AU377" s="33">
        <v>6.74</v>
      </c>
      <c r="AV377" s="36">
        <v>0</v>
      </c>
      <c r="AW377" s="33">
        <v>6.18</v>
      </c>
      <c r="AX377" s="33">
        <v>4.78</v>
      </c>
      <c r="AY377" s="33">
        <v>0.83</v>
      </c>
      <c r="AZ377" s="36">
        <v>0</v>
      </c>
      <c r="BA377" s="33">
        <v>457.48</v>
      </c>
      <c r="BB377" s="34"/>
      <c r="BC377" s="33"/>
      <c r="BD377" s="34"/>
      <c r="BE377" s="33"/>
      <c r="BF377" s="34"/>
      <c r="BG377" s="34"/>
      <c r="BH377" s="34"/>
      <c r="BI377" s="34"/>
      <c r="BJ377" s="33"/>
      <c r="BK377" s="34"/>
      <c r="BL377" s="34"/>
      <c r="BM377" s="34"/>
      <c r="BN377" s="34"/>
      <c r="BO377" s="34"/>
      <c r="BP377" s="33"/>
      <c r="BQ377" s="34"/>
      <c r="BR377" s="34"/>
      <c r="BS377" s="33"/>
      <c r="BT377" s="34"/>
      <c r="BU377" s="34"/>
      <c r="BV377" s="33"/>
      <c r="BW377" s="34"/>
      <c r="BX377" s="34"/>
      <c r="BY377" s="38"/>
      <c r="BZ377" s="34"/>
      <c r="CA377" s="34"/>
      <c r="CB377" s="33"/>
      <c r="CC377" s="32"/>
    </row>
    <row r="378" spans="1:81" x14ac:dyDescent="0.35">
      <c r="A378" s="37" t="s">
        <v>2597</v>
      </c>
      <c r="B378" s="34">
        <v>13403</v>
      </c>
      <c r="C378" s="37" t="s">
        <v>2596</v>
      </c>
      <c r="D378" s="32">
        <v>6.3</v>
      </c>
      <c r="E378" s="32">
        <v>10.7</v>
      </c>
      <c r="F378" s="32">
        <v>11.4</v>
      </c>
      <c r="G378" s="32">
        <v>30.2</v>
      </c>
      <c r="H378" s="35">
        <v>1014</v>
      </c>
      <c r="I378" s="35">
        <v>1006</v>
      </c>
      <c r="J378" s="35">
        <v>240.434</v>
      </c>
      <c r="K378" s="32">
        <v>1</v>
      </c>
      <c r="L378" s="32">
        <v>0</v>
      </c>
      <c r="M378" s="32">
        <v>0</v>
      </c>
      <c r="N378" s="32">
        <v>9.9</v>
      </c>
      <c r="O378" s="31"/>
      <c r="P378" s="32">
        <v>30.2</v>
      </c>
      <c r="Q378" s="31"/>
      <c r="R378" s="36">
        <v>0.19</v>
      </c>
      <c r="S378" s="33">
        <v>0</v>
      </c>
      <c r="T378" s="33">
        <v>50.93</v>
      </c>
      <c r="U378" s="33">
        <v>36.22</v>
      </c>
      <c r="V378" s="34"/>
      <c r="W378" s="34"/>
      <c r="X378" s="34"/>
      <c r="Y378" s="32">
        <v>7.9</v>
      </c>
      <c r="Z378" s="32">
        <v>0.4</v>
      </c>
      <c r="AA378" s="34"/>
      <c r="AB378" s="32">
        <v>0</v>
      </c>
      <c r="AC378" s="34"/>
      <c r="AD378" s="34"/>
      <c r="AE378" s="34"/>
      <c r="AF378" s="32">
        <v>0</v>
      </c>
      <c r="AG378" s="34"/>
      <c r="AH378" s="34"/>
      <c r="AI378" s="32">
        <v>0</v>
      </c>
      <c r="AJ378" s="32">
        <v>0</v>
      </c>
      <c r="AK378" s="34"/>
      <c r="AL378" s="32">
        <v>0.2</v>
      </c>
      <c r="AM378" s="32">
        <v>0</v>
      </c>
      <c r="AN378" s="34"/>
      <c r="AO378" s="34"/>
      <c r="AP378" s="32">
        <v>0</v>
      </c>
      <c r="AQ378" s="32">
        <v>0</v>
      </c>
      <c r="AR378" s="32">
        <v>0</v>
      </c>
      <c r="AS378" s="34"/>
      <c r="AT378" s="32">
        <v>0</v>
      </c>
      <c r="AU378" s="33">
        <v>8.5299999999999994</v>
      </c>
      <c r="AV378" s="36">
        <v>4.7E-2</v>
      </c>
      <c r="AW378" s="33">
        <v>5.17</v>
      </c>
      <c r="AX378" s="33">
        <v>3.68</v>
      </c>
      <c r="AY378" s="33">
        <v>0.86</v>
      </c>
      <c r="AZ378" s="36">
        <v>4.7370000000000001</v>
      </c>
      <c r="BA378" s="33">
        <v>700.46</v>
      </c>
      <c r="BB378" s="34"/>
      <c r="BC378" s="33"/>
      <c r="BD378" s="34"/>
      <c r="BE378" s="33"/>
      <c r="BF378" s="34"/>
      <c r="BG378" s="34"/>
      <c r="BH378" s="34"/>
      <c r="BI378" s="34"/>
      <c r="BJ378" s="33"/>
      <c r="BK378" s="34"/>
      <c r="BL378" s="34"/>
      <c r="BM378" s="34"/>
      <c r="BN378" s="34"/>
      <c r="BO378" s="34"/>
      <c r="BP378" s="33"/>
      <c r="BQ378" s="34"/>
      <c r="BR378" s="34"/>
      <c r="BS378" s="33"/>
      <c r="BT378" s="34"/>
      <c r="BU378" s="34"/>
      <c r="BV378" s="33"/>
      <c r="BW378" s="34"/>
      <c r="BX378" s="34"/>
      <c r="BY378" s="38"/>
      <c r="BZ378" s="34"/>
      <c r="CA378" s="34"/>
      <c r="CB378" s="33"/>
      <c r="CC378" s="32"/>
    </row>
    <row r="379" spans="1:81" ht="25" x14ac:dyDescent="0.35">
      <c r="A379" s="37" t="s">
        <v>2595</v>
      </c>
      <c r="B379" s="34">
        <v>23303</v>
      </c>
      <c r="C379" s="37" t="s">
        <v>2594</v>
      </c>
      <c r="D379" s="32">
        <v>0.1</v>
      </c>
      <c r="E379" s="32">
        <v>19.600000000000001</v>
      </c>
      <c r="F379" s="32">
        <v>11.4</v>
      </c>
      <c r="G379" s="32">
        <v>11.7</v>
      </c>
      <c r="H379" s="35">
        <v>948</v>
      </c>
      <c r="I379" s="35">
        <v>948</v>
      </c>
      <c r="J379" s="35">
        <v>226.572</v>
      </c>
      <c r="K379" s="32">
        <v>0</v>
      </c>
      <c r="L379" s="32">
        <v>5.3</v>
      </c>
      <c r="M379" s="32">
        <v>6</v>
      </c>
      <c r="N379" s="32">
        <v>0.1</v>
      </c>
      <c r="O379" s="31"/>
      <c r="P379" s="32">
        <v>11.7</v>
      </c>
      <c r="Q379" s="31"/>
      <c r="R379" s="36">
        <v>7.0000000000000007E-2</v>
      </c>
      <c r="S379" s="33">
        <v>0</v>
      </c>
      <c r="T379" s="33">
        <v>10.76</v>
      </c>
      <c r="U379" s="33">
        <v>28.74</v>
      </c>
      <c r="V379" s="34"/>
      <c r="W379" s="34"/>
      <c r="X379" s="34"/>
      <c r="Y379" s="32">
        <v>59.2</v>
      </c>
      <c r="Z379" s="32">
        <v>0.2</v>
      </c>
      <c r="AA379" s="34"/>
      <c r="AB379" s="32">
        <v>0</v>
      </c>
      <c r="AC379" s="34"/>
      <c r="AD379" s="34"/>
      <c r="AE379" s="34"/>
      <c r="AF379" s="32">
        <v>0</v>
      </c>
      <c r="AG379" s="34"/>
      <c r="AH379" s="34"/>
      <c r="AI379" s="32">
        <v>0</v>
      </c>
      <c r="AJ379" s="32">
        <v>0</v>
      </c>
      <c r="AK379" s="34"/>
      <c r="AL379" s="32">
        <v>0</v>
      </c>
      <c r="AM379" s="32">
        <v>0</v>
      </c>
      <c r="AN379" s="34"/>
      <c r="AO379" s="34"/>
      <c r="AP379" s="32">
        <v>0</v>
      </c>
      <c r="AQ379" s="32">
        <v>0</v>
      </c>
      <c r="AR379" s="32">
        <v>0</v>
      </c>
      <c r="AS379" s="34"/>
      <c r="AT379" s="32">
        <v>0</v>
      </c>
      <c r="AU379" s="33">
        <v>59.41</v>
      </c>
      <c r="AV379" s="36">
        <v>0</v>
      </c>
      <c r="AW379" s="33">
        <v>2.02</v>
      </c>
      <c r="AX379" s="33">
        <v>5.39</v>
      </c>
      <c r="AY379" s="33">
        <v>11.13</v>
      </c>
      <c r="AZ379" s="36">
        <v>0</v>
      </c>
      <c r="BA379" s="33">
        <v>37.479999999999997</v>
      </c>
      <c r="BB379" s="34"/>
      <c r="BC379" s="34"/>
      <c r="BD379" s="34"/>
      <c r="BE379" s="33"/>
      <c r="BF379" s="34"/>
      <c r="BG379" s="33"/>
      <c r="BH379" s="34"/>
      <c r="BI379" s="34"/>
      <c r="BJ379" s="34"/>
      <c r="BK379" s="34"/>
      <c r="BL379" s="33"/>
      <c r="BM379" s="33"/>
      <c r="BN379" s="33"/>
      <c r="BO379" s="34"/>
      <c r="BP379" s="33"/>
      <c r="BQ379" s="34"/>
      <c r="BR379" s="33"/>
      <c r="BS379" s="34"/>
      <c r="BT379" s="34"/>
      <c r="BU379" s="34"/>
      <c r="BV379" s="33"/>
      <c r="BW379" s="34"/>
      <c r="BX379" s="34"/>
      <c r="BY379" s="34"/>
      <c r="BZ379" s="34"/>
      <c r="CA379" s="34"/>
      <c r="CB379" s="33"/>
      <c r="CC379" s="32"/>
    </row>
    <row r="380" spans="1:81" ht="25" x14ac:dyDescent="0.35">
      <c r="A380" s="37" t="s">
        <v>2593</v>
      </c>
      <c r="B380" s="34">
        <v>23301</v>
      </c>
      <c r="C380" s="37" t="s">
        <v>2592</v>
      </c>
      <c r="D380" s="32">
        <v>1</v>
      </c>
      <c r="E380" s="32">
        <v>31.8</v>
      </c>
      <c r="F380" s="32">
        <v>14.7</v>
      </c>
      <c r="G380" s="32">
        <v>16.600000000000001</v>
      </c>
      <c r="H380" s="35">
        <v>1494</v>
      </c>
      <c r="I380" s="35">
        <v>1483</v>
      </c>
      <c r="J380" s="35">
        <v>354.43700000000001</v>
      </c>
      <c r="K380" s="32">
        <v>1.4</v>
      </c>
      <c r="L380" s="32">
        <v>3.1</v>
      </c>
      <c r="M380" s="32">
        <v>3</v>
      </c>
      <c r="N380" s="32">
        <v>8.6</v>
      </c>
      <c r="O380" s="31"/>
      <c r="P380" s="32">
        <v>16.600000000000001</v>
      </c>
      <c r="Q380" s="31"/>
      <c r="R380" s="36">
        <v>0</v>
      </c>
      <c r="S380" s="33">
        <v>0</v>
      </c>
      <c r="T380" s="33">
        <v>11.1</v>
      </c>
      <c r="U380" s="33">
        <v>25.4</v>
      </c>
      <c r="V380" s="34"/>
      <c r="W380" s="34"/>
      <c r="X380" s="34"/>
      <c r="Y380" s="32">
        <v>63</v>
      </c>
      <c r="Z380" s="32">
        <v>0.3</v>
      </c>
      <c r="AA380" s="34"/>
      <c r="AB380" s="32">
        <v>0</v>
      </c>
      <c r="AC380" s="34"/>
      <c r="AD380" s="32">
        <v>0</v>
      </c>
      <c r="AE380" s="34"/>
      <c r="AF380" s="32">
        <v>0</v>
      </c>
      <c r="AG380" s="34"/>
      <c r="AH380" s="34"/>
      <c r="AI380" s="32">
        <v>0</v>
      </c>
      <c r="AJ380" s="32">
        <v>0</v>
      </c>
      <c r="AK380" s="34"/>
      <c r="AL380" s="32">
        <v>0</v>
      </c>
      <c r="AM380" s="32">
        <v>0</v>
      </c>
      <c r="AN380" s="34"/>
      <c r="AO380" s="34"/>
      <c r="AP380" s="34"/>
      <c r="AQ380" s="32">
        <v>0</v>
      </c>
      <c r="AR380" s="32">
        <v>0</v>
      </c>
      <c r="AS380" s="34"/>
      <c r="AT380" s="32">
        <v>0</v>
      </c>
      <c r="AU380" s="33">
        <v>63.3</v>
      </c>
      <c r="AV380" s="36">
        <v>0</v>
      </c>
      <c r="AW380" s="33">
        <v>3.37</v>
      </c>
      <c r="AX380" s="33">
        <v>7.72</v>
      </c>
      <c r="AY380" s="33">
        <v>19.239999999999998</v>
      </c>
      <c r="AZ380" s="36">
        <v>0</v>
      </c>
      <c r="BA380" s="33">
        <v>60.8</v>
      </c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</row>
    <row r="381" spans="1:81" x14ac:dyDescent="0.35">
      <c r="A381" s="37" t="s">
        <v>2591</v>
      </c>
      <c r="B381" s="34">
        <v>23102</v>
      </c>
      <c r="C381" s="37" t="s">
        <v>2590</v>
      </c>
      <c r="D381" s="32">
        <v>8.9</v>
      </c>
      <c r="E381" s="32">
        <v>6.2</v>
      </c>
      <c r="F381" s="32">
        <v>0.7</v>
      </c>
      <c r="G381" s="32">
        <v>54.7</v>
      </c>
      <c r="H381" s="35">
        <v>1311</v>
      </c>
      <c r="I381" s="35">
        <v>1310</v>
      </c>
      <c r="J381" s="35">
        <v>313.08999999999997</v>
      </c>
      <c r="K381" s="32">
        <v>0.1</v>
      </c>
      <c r="L381" s="32">
        <v>0</v>
      </c>
      <c r="M381" s="32">
        <v>0</v>
      </c>
      <c r="N381" s="32">
        <v>0.7</v>
      </c>
      <c r="O381" s="31"/>
      <c r="P381" s="32">
        <v>54.7</v>
      </c>
      <c r="Q381" s="31"/>
      <c r="R381" s="36">
        <v>0</v>
      </c>
      <c r="S381" s="33">
        <v>0</v>
      </c>
      <c r="T381" s="33">
        <v>48.92</v>
      </c>
      <c r="U381" s="33">
        <v>29.52</v>
      </c>
      <c r="V381" s="34"/>
      <c r="W381" s="34"/>
      <c r="X381" s="34"/>
      <c r="Y381" s="32">
        <v>19.600000000000001</v>
      </c>
      <c r="Z381" s="32">
        <v>0.8</v>
      </c>
      <c r="AA381" s="34"/>
      <c r="AB381" s="32">
        <v>0</v>
      </c>
      <c r="AC381" s="34"/>
      <c r="AD381" s="32">
        <v>0</v>
      </c>
      <c r="AE381" s="34"/>
      <c r="AF381" s="32">
        <v>0</v>
      </c>
      <c r="AG381" s="34"/>
      <c r="AH381" s="34"/>
      <c r="AI381" s="32">
        <v>0</v>
      </c>
      <c r="AJ381" s="32">
        <v>0</v>
      </c>
      <c r="AK381" s="34"/>
      <c r="AL381" s="32">
        <v>0</v>
      </c>
      <c r="AM381" s="32">
        <v>0</v>
      </c>
      <c r="AN381" s="34"/>
      <c r="AO381" s="34"/>
      <c r="AP381" s="34"/>
      <c r="AQ381" s="32">
        <v>0</v>
      </c>
      <c r="AR381" s="32">
        <v>0</v>
      </c>
      <c r="AS381" s="34"/>
      <c r="AT381" s="32">
        <v>0</v>
      </c>
      <c r="AU381" s="33">
        <v>20.41</v>
      </c>
      <c r="AV381" s="36">
        <v>0</v>
      </c>
      <c r="AW381" s="33">
        <v>2.89</v>
      </c>
      <c r="AX381" s="33">
        <v>1.74</v>
      </c>
      <c r="AY381" s="33">
        <v>1.21</v>
      </c>
      <c r="AZ381" s="36">
        <v>0</v>
      </c>
      <c r="BA381" s="33">
        <v>69.739999999999995</v>
      </c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</row>
    <row r="382" spans="1:81" ht="25" x14ac:dyDescent="0.35">
      <c r="A382" s="37" t="s">
        <v>2589</v>
      </c>
      <c r="B382" s="34">
        <v>23101</v>
      </c>
      <c r="C382" s="37" t="s">
        <v>2588</v>
      </c>
      <c r="D382" s="32">
        <v>0.7</v>
      </c>
      <c r="E382" s="32">
        <v>0.5</v>
      </c>
      <c r="F382" s="32">
        <v>0</v>
      </c>
      <c r="G382" s="32">
        <v>4.5</v>
      </c>
      <c r="H382" s="35">
        <v>109</v>
      </c>
      <c r="I382" s="35">
        <v>109</v>
      </c>
      <c r="J382" s="35">
        <v>26.050999999999998</v>
      </c>
      <c r="K382" s="32">
        <v>0</v>
      </c>
      <c r="L382" s="32">
        <v>0</v>
      </c>
      <c r="M382" s="32">
        <v>0</v>
      </c>
      <c r="N382" s="32">
        <v>0</v>
      </c>
      <c r="O382" s="31"/>
      <c r="P382" s="32">
        <v>4.5</v>
      </c>
      <c r="Q382" s="31"/>
      <c r="R382" s="36">
        <v>0</v>
      </c>
      <c r="S382" s="33">
        <v>0</v>
      </c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3">
        <v>0.24</v>
      </c>
      <c r="AX382" s="33">
        <v>0.14000000000000001</v>
      </c>
      <c r="AY382" s="33">
        <v>0.1</v>
      </c>
      <c r="AZ382" s="36">
        <v>0</v>
      </c>
      <c r="BA382" s="33">
        <v>5.78</v>
      </c>
      <c r="BB382" s="34"/>
      <c r="BC382" s="34"/>
      <c r="BD382" s="34"/>
      <c r="BE382" s="33"/>
      <c r="BF382" s="34"/>
      <c r="BG382" s="33"/>
      <c r="BH382" s="34"/>
      <c r="BI382" s="34"/>
      <c r="BJ382" s="34"/>
      <c r="BK382" s="34"/>
      <c r="BL382" s="33"/>
      <c r="BM382" s="33"/>
      <c r="BN382" s="33"/>
      <c r="BO382" s="34"/>
      <c r="BP382" s="33"/>
      <c r="BQ382" s="33"/>
      <c r="BR382" s="34"/>
      <c r="BS382" s="34"/>
      <c r="BT382" s="34"/>
      <c r="BU382" s="34"/>
      <c r="BV382" s="33"/>
      <c r="BW382" s="34"/>
      <c r="BX382" s="34"/>
      <c r="BY382" s="34"/>
      <c r="BZ382" s="34"/>
      <c r="CA382" s="34"/>
      <c r="CB382" s="33"/>
      <c r="CC382" s="32"/>
    </row>
    <row r="383" spans="1:81" ht="25" x14ac:dyDescent="0.35">
      <c r="A383" s="37" t="s">
        <v>2587</v>
      </c>
      <c r="B383" s="34">
        <v>23301</v>
      </c>
      <c r="C383" s="37" t="s">
        <v>2586</v>
      </c>
      <c r="D383" s="32">
        <v>0.8</v>
      </c>
      <c r="E383" s="32">
        <v>67.2</v>
      </c>
      <c r="F383" s="32">
        <v>7.9</v>
      </c>
      <c r="G383" s="32">
        <v>8.6999999999999993</v>
      </c>
      <c r="H383" s="35">
        <v>2651</v>
      </c>
      <c r="I383" s="35">
        <v>2647</v>
      </c>
      <c r="J383" s="35">
        <v>632.63299999999992</v>
      </c>
      <c r="K383" s="32">
        <v>0.5</v>
      </c>
      <c r="L383" s="32">
        <v>1.4</v>
      </c>
      <c r="M383" s="32">
        <v>1.4</v>
      </c>
      <c r="N383" s="32">
        <v>5.0999999999999996</v>
      </c>
      <c r="O383" s="31"/>
      <c r="P383" s="32">
        <v>8.6999999999999993</v>
      </c>
      <c r="Q383" s="31"/>
      <c r="R383" s="36">
        <v>0.02</v>
      </c>
      <c r="S383" s="33">
        <v>0.3</v>
      </c>
      <c r="T383" s="33">
        <v>12.88</v>
      </c>
      <c r="U383" s="33">
        <v>35.869999999999997</v>
      </c>
      <c r="V383" s="34"/>
      <c r="W383" s="34"/>
      <c r="X383" s="34"/>
      <c r="Y383" s="32">
        <v>46</v>
      </c>
      <c r="Z383" s="32">
        <v>4.3</v>
      </c>
      <c r="AA383" s="34"/>
      <c r="AB383" s="32">
        <v>0</v>
      </c>
      <c r="AC383" s="34"/>
      <c r="AD383" s="32">
        <v>0.1</v>
      </c>
      <c r="AE383" s="34"/>
      <c r="AF383" s="32">
        <v>0.1</v>
      </c>
      <c r="AG383" s="34"/>
      <c r="AH383" s="34"/>
      <c r="AI383" s="32">
        <v>0</v>
      </c>
      <c r="AJ383" s="32">
        <v>0</v>
      </c>
      <c r="AK383" s="34"/>
      <c r="AL383" s="32">
        <v>0</v>
      </c>
      <c r="AM383" s="32">
        <v>0</v>
      </c>
      <c r="AN383" s="34"/>
      <c r="AO383" s="34"/>
      <c r="AP383" s="32">
        <v>0</v>
      </c>
      <c r="AQ383" s="32">
        <v>0</v>
      </c>
      <c r="AR383" s="32">
        <v>0</v>
      </c>
      <c r="AS383" s="34"/>
      <c r="AT383" s="32">
        <v>0</v>
      </c>
      <c r="AU383" s="33">
        <v>50.55</v>
      </c>
      <c r="AV383" s="36">
        <v>0</v>
      </c>
      <c r="AW383" s="33">
        <v>8.2799999999999994</v>
      </c>
      <c r="AX383" s="33">
        <v>23.04</v>
      </c>
      <c r="AY383" s="33">
        <v>32.47</v>
      </c>
      <c r="AZ383" s="36">
        <v>0</v>
      </c>
      <c r="BA383" s="33">
        <v>411.16</v>
      </c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</row>
    <row r="384" spans="1:81" x14ac:dyDescent="0.35">
      <c r="A384" s="37" t="s">
        <v>2585</v>
      </c>
      <c r="B384" s="34" t="s">
        <v>2584</v>
      </c>
      <c r="C384" s="37" t="s">
        <v>2583</v>
      </c>
      <c r="D384" s="32">
        <v>6.9</v>
      </c>
      <c r="E384" s="32">
        <v>19.5</v>
      </c>
      <c r="F384" s="32">
        <v>0.8</v>
      </c>
      <c r="G384" s="32">
        <v>9.4</v>
      </c>
      <c r="H384" s="35">
        <v>1039</v>
      </c>
      <c r="I384" s="35">
        <v>1007</v>
      </c>
      <c r="J384" s="35">
        <v>240.673</v>
      </c>
      <c r="K384" s="32">
        <v>3.9</v>
      </c>
      <c r="L384" s="32">
        <v>0</v>
      </c>
      <c r="M384" s="32">
        <v>0</v>
      </c>
      <c r="N384" s="32">
        <v>0.8</v>
      </c>
      <c r="O384" s="31"/>
      <c r="P384" s="32">
        <v>9.4</v>
      </c>
      <c r="Q384" s="31"/>
      <c r="R384" s="36">
        <v>0.03</v>
      </c>
      <c r="S384" s="33">
        <v>0</v>
      </c>
      <c r="T384" s="33">
        <v>9.8000000000000007</v>
      </c>
      <c r="U384" s="33">
        <v>50</v>
      </c>
      <c r="V384" s="34"/>
      <c r="W384" s="34"/>
      <c r="X384" s="34"/>
      <c r="Y384" s="32">
        <v>31.5</v>
      </c>
      <c r="Z384" s="32">
        <v>5.4</v>
      </c>
      <c r="AA384" s="34"/>
      <c r="AB384" s="32">
        <v>0</v>
      </c>
      <c r="AC384" s="34"/>
      <c r="AD384" s="32">
        <v>0</v>
      </c>
      <c r="AE384" s="34"/>
      <c r="AF384" s="32">
        <v>0</v>
      </c>
      <c r="AG384" s="34"/>
      <c r="AH384" s="34"/>
      <c r="AI384" s="32">
        <v>0</v>
      </c>
      <c r="AJ384" s="32">
        <v>0</v>
      </c>
      <c r="AK384" s="34"/>
      <c r="AL384" s="32">
        <v>0</v>
      </c>
      <c r="AM384" s="32">
        <v>0</v>
      </c>
      <c r="AN384" s="34"/>
      <c r="AO384" s="34"/>
      <c r="AP384" s="32">
        <v>0</v>
      </c>
      <c r="AQ384" s="32">
        <v>0</v>
      </c>
      <c r="AR384" s="32">
        <v>0</v>
      </c>
      <c r="AS384" s="34"/>
      <c r="AT384" s="32">
        <v>0</v>
      </c>
      <c r="AU384" s="33">
        <v>36.9</v>
      </c>
      <c r="AV384" s="36">
        <v>0</v>
      </c>
      <c r="AW384" s="33">
        <v>1.83</v>
      </c>
      <c r="AX384" s="33">
        <v>9.32</v>
      </c>
      <c r="AY384" s="33">
        <v>6.88</v>
      </c>
      <c r="AZ384" s="36">
        <v>0</v>
      </c>
      <c r="BA384" s="33">
        <v>74.569999999999993</v>
      </c>
      <c r="BB384" s="34"/>
      <c r="BC384" s="34"/>
      <c r="BD384" s="34"/>
      <c r="BE384" s="33"/>
      <c r="BF384" s="34"/>
      <c r="BG384" s="33"/>
      <c r="BH384" s="34"/>
      <c r="BI384" s="34"/>
      <c r="BJ384" s="34"/>
      <c r="BK384" s="34"/>
      <c r="BL384" s="33"/>
      <c r="BM384" s="33"/>
      <c r="BN384" s="33"/>
      <c r="BO384" s="33"/>
      <c r="BP384" s="34"/>
      <c r="BQ384" s="34"/>
      <c r="BR384" s="34"/>
      <c r="BS384" s="34"/>
      <c r="BT384" s="34"/>
      <c r="BU384" s="34"/>
      <c r="BV384" s="33"/>
      <c r="BW384" s="34"/>
      <c r="BX384" s="34"/>
      <c r="BY384" s="34"/>
      <c r="BZ384" s="34"/>
      <c r="CA384" s="33"/>
      <c r="CB384" s="34"/>
      <c r="CC384" s="32"/>
    </row>
    <row r="385" spans="1:81" x14ac:dyDescent="0.35">
      <c r="A385" s="37" t="s">
        <v>2582</v>
      </c>
      <c r="B385" s="34">
        <v>23302</v>
      </c>
      <c r="C385" s="37" t="s">
        <v>2581</v>
      </c>
      <c r="D385" s="32">
        <v>0.5</v>
      </c>
      <c r="E385" s="32">
        <v>1.8</v>
      </c>
      <c r="F385" s="32">
        <v>20.5</v>
      </c>
      <c r="G385" s="32">
        <v>27.1</v>
      </c>
      <c r="H385" s="35">
        <v>514</v>
      </c>
      <c r="I385" s="35">
        <v>514</v>
      </c>
      <c r="J385" s="35">
        <v>122.84599999999999</v>
      </c>
      <c r="K385" s="32">
        <v>0</v>
      </c>
      <c r="L385" s="34"/>
      <c r="M385" s="34"/>
      <c r="N385" s="34"/>
      <c r="O385" s="31"/>
      <c r="P385" s="32">
        <v>27.1</v>
      </c>
      <c r="Q385" s="31"/>
      <c r="R385" s="36">
        <v>0.49</v>
      </c>
      <c r="S385" s="33">
        <v>0</v>
      </c>
      <c r="T385" s="33">
        <v>13.8</v>
      </c>
      <c r="U385" s="33">
        <v>45.7</v>
      </c>
      <c r="V385" s="34"/>
      <c r="W385" s="34"/>
      <c r="X385" s="34"/>
      <c r="Y385" s="32">
        <v>39.4</v>
      </c>
      <c r="Z385" s="32">
        <v>0.2</v>
      </c>
      <c r="AA385" s="34"/>
      <c r="AB385" s="32">
        <v>0</v>
      </c>
      <c r="AC385" s="34"/>
      <c r="AD385" s="32">
        <v>0</v>
      </c>
      <c r="AE385" s="34"/>
      <c r="AF385" s="32">
        <v>0.4</v>
      </c>
      <c r="AG385" s="34"/>
      <c r="AH385" s="34"/>
      <c r="AI385" s="32">
        <v>0</v>
      </c>
      <c r="AJ385" s="32">
        <v>0</v>
      </c>
      <c r="AK385" s="34"/>
      <c r="AL385" s="32">
        <v>0</v>
      </c>
      <c r="AM385" s="32">
        <v>0</v>
      </c>
      <c r="AN385" s="34"/>
      <c r="AO385" s="34"/>
      <c r="AP385" s="34"/>
      <c r="AQ385" s="32">
        <v>0</v>
      </c>
      <c r="AR385" s="32">
        <v>0</v>
      </c>
      <c r="AS385" s="34"/>
      <c r="AT385" s="32">
        <v>0</v>
      </c>
      <c r="AU385" s="33">
        <v>40</v>
      </c>
      <c r="AV385" s="36">
        <v>0</v>
      </c>
      <c r="AW385" s="33">
        <v>0.23</v>
      </c>
      <c r="AX385" s="33">
        <v>0.76</v>
      </c>
      <c r="AY385" s="33">
        <v>0.67</v>
      </c>
      <c r="AZ385" s="36">
        <v>0</v>
      </c>
      <c r="BA385" s="33">
        <v>10.039999999999999</v>
      </c>
      <c r="BB385" s="34"/>
      <c r="BC385" s="34"/>
      <c r="BD385" s="34"/>
      <c r="BE385" s="33"/>
      <c r="BF385" s="34"/>
      <c r="BG385" s="33"/>
      <c r="BH385" s="34"/>
      <c r="BI385" s="34"/>
      <c r="BJ385" s="34"/>
      <c r="BK385" s="34"/>
      <c r="BL385" s="33"/>
      <c r="BM385" s="33"/>
      <c r="BN385" s="33"/>
      <c r="BO385" s="34"/>
      <c r="BP385" s="33"/>
      <c r="BQ385" s="33"/>
      <c r="BR385" s="33"/>
      <c r="BS385" s="34"/>
      <c r="BT385" s="34"/>
      <c r="BU385" s="34"/>
      <c r="BV385" s="33"/>
      <c r="BW385" s="34"/>
      <c r="BX385" s="34"/>
      <c r="BY385" s="34"/>
      <c r="BZ385" s="34"/>
      <c r="CA385" s="34"/>
      <c r="CB385" s="33"/>
      <c r="CC385" s="32"/>
    </row>
    <row r="386" spans="1:81" x14ac:dyDescent="0.35">
      <c r="A386" s="37" t="s">
        <v>2580</v>
      </c>
      <c r="B386" s="34">
        <v>23103</v>
      </c>
      <c r="C386" s="37" t="s">
        <v>2579</v>
      </c>
      <c r="D386" s="32">
        <v>5.8</v>
      </c>
      <c r="E386" s="32">
        <v>3.1</v>
      </c>
      <c r="F386" s="32">
        <v>3.6</v>
      </c>
      <c r="G386" s="32">
        <v>6.2</v>
      </c>
      <c r="H386" s="35">
        <v>348</v>
      </c>
      <c r="I386" s="35">
        <v>315</v>
      </c>
      <c r="J386" s="35">
        <v>75.284999999999997</v>
      </c>
      <c r="K386" s="32">
        <v>4.0999999999999996</v>
      </c>
      <c r="L386" s="32">
        <v>1.2</v>
      </c>
      <c r="M386" s="32">
        <v>1.9</v>
      </c>
      <c r="N386" s="32">
        <v>0.5</v>
      </c>
      <c r="O386" s="31"/>
      <c r="P386" s="32">
        <v>6.2</v>
      </c>
      <c r="Q386" s="31"/>
      <c r="R386" s="36">
        <v>0.03</v>
      </c>
      <c r="S386" s="33">
        <v>0</v>
      </c>
      <c r="T386" s="33">
        <v>4.9000000000000004</v>
      </c>
      <c r="U386" s="33">
        <v>69.599999999999994</v>
      </c>
      <c r="V386" s="34"/>
      <c r="W386" s="34"/>
      <c r="X386" s="34"/>
      <c r="Y386" s="32">
        <v>14</v>
      </c>
      <c r="Z386" s="32">
        <v>11.5</v>
      </c>
      <c r="AA386" s="34"/>
      <c r="AB386" s="34"/>
      <c r="AC386" s="34"/>
      <c r="AD386" s="34"/>
      <c r="AE386" s="34"/>
      <c r="AF386" s="34"/>
      <c r="AG386" s="34"/>
      <c r="AH386" s="34"/>
      <c r="AI386" s="32">
        <v>0</v>
      </c>
      <c r="AJ386" s="34"/>
      <c r="AK386" s="34"/>
      <c r="AL386" s="32">
        <v>0</v>
      </c>
      <c r="AM386" s="32">
        <v>0</v>
      </c>
      <c r="AN386" s="34"/>
      <c r="AO386" s="34"/>
      <c r="AP386" s="34"/>
      <c r="AQ386" s="34"/>
      <c r="AR386" s="32">
        <v>0</v>
      </c>
      <c r="AS386" s="34"/>
      <c r="AT386" s="32">
        <v>0</v>
      </c>
      <c r="AU386" s="33">
        <v>25.5</v>
      </c>
      <c r="AV386" s="36">
        <v>0</v>
      </c>
      <c r="AW386" s="33">
        <v>0.14000000000000001</v>
      </c>
      <c r="AX386" s="33">
        <v>2.06</v>
      </c>
      <c r="AY386" s="33">
        <v>0.76</v>
      </c>
      <c r="AZ386" s="36">
        <v>0</v>
      </c>
      <c r="BA386" s="33">
        <v>0</v>
      </c>
      <c r="BB386" s="34"/>
      <c r="BC386" s="33"/>
      <c r="BD386" s="34"/>
      <c r="BE386" s="33"/>
      <c r="BF386" s="34"/>
      <c r="BG386" s="34"/>
      <c r="BH386" s="34"/>
      <c r="BI386" s="34"/>
      <c r="BJ386" s="33"/>
      <c r="BK386" s="34"/>
      <c r="BL386" s="34"/>
      <c r="BM386" s="34"/>
      <c r="BN386" s="34"/>
      <c r="BO386" s="34"/>
      <c r="BP386" s="33"/>
      <c r="BQ386" s="34"/>
      <c r="BR386" s="34"/>
      <c r="BS386" s="33"/>
      <c r="BT386" s="34"/>
      <c r="BU386" s="34"/>
      <c r="BV386" s="33"/>
      <c r="BW386" s="34"/>
      <c r="BX386" s="34"/>
      <c r="BY386" s="38"/>
      <c r="BZ386" s="34"/>
      <c r="CA386" s="34"/>
      <c r="CB386" s="33"/>
      <c r="CC386" s="32"/>
    </row>
    <row r="387" spans="1:81" x14ac:dyDescent="0.35">
      <c r="A387" s="37" t="s">
        <v>2578</v>
      </c>
      <c r="B387" s="34">
        <v>23109</v>
      </c>
      <c r="C387" s="37" t="s">
        <v>2577</v>
      </c>
      <c r="D387" s="32">
        <v>4.8</v>
      </c>
      <c r="E387" s="32">
        <v>26.4</v>
      </c>
      <c r="F387" s="32">
        <v>4.2</v>
      </c>
      <c r="G387" s="32">
        <v>10.199999999999999</v>
      </c>
      <c r="H387" s="35">
        <v>1287</v>
      </c>
      <c r="I387" s="35">
        <v>1244</v>
      </c>
      <c r="J387" s="35">
        <v>297.31599999999997</v>
      </c>
      <c r="K387" s="32">
        <v>5.4</v>
      </c>
      <c r="L387" s="32">
        <v>2.2999999999999998</v>
      </c>
      <c r="M387" s="32">
        <v>1.6</v>
      </c>
      <c r="N387" s="32">
        <v>0.3</v>
      </c>
      <c r="O387" s="31"/>
      <c r="P387" s="32">
        <v>10.199999999999999</v>
      </c>
      <c r="Q387" s="31"/>
      <c r="R387" s="36">
        <v>0.13</v>
      </c>
      <c r="S387" s="33">
        <v>0</v>
      </c>
      <c r="T387" s="33">
        <v>10.8</v>
      </c>
      <c r="U387" s="33">
        <v>60.6</v>
      </c>
      <c r="V387" s="34"/>
      <c r="W387" s="34"/>
      <c r="X387" s="34"/>
      <c r="Y387" s="32">
        <v>21.9</v>
      </c>
      <c r="Z387" s="32">
        <v>6.7</v>
      </c>
      <c r="AA387" s="34"/>
      <c r="AB387" s="32">
        <v>0.2</v>
      </c>
      <c r="AC387" s="34"/>
      <c r="AD387" s="34"/>
      <c r="AE387" s="34"/>
      <c r="AF387" s="32">
        <v>0</v>
      </c>
      <c r="AG387" s="34"/>
      <c r="AH387" s="34"/>
      <c r="AI387" s="32">
        <v>0</v>
      </c>
      <c r="AJ387" s="32">
        <v>0</v>
      </c>
      <c r="AK387" s="34"/>
      <c r="AL387" s="32">
        <v>0</v>
      </c>
      <c r="AM387" s="32">
        <v>0</v>
      </c>
      <c r="AN387" s="34"/>
      <c r="AO387" s="34"/>
      <c r="AP387" s="34"/>
      <c r="AQ387" s="32">
        <v>0</v>
      </c>
      <c r="AR387" s="32">
        <v>0</v>
      </c>
      <c r="AS387" s="34"/>
      <c r="AT387" s="32">
        <v>0</v>
      </c>
      <c r="AU387" s="33">
        <v>28.8</v>
      </c>
      <c r="AV387" s="36">
        <v>0</v>
      </c>
      <c r="AW387" s="33">
        <v>2.73</v>
      </c>
      <c r="AX387" s="33">
        <v>15.32</v>
      </c>
      <c r="AY387" s="33">
        <v>7.28</v>
      </c>
      <c r="AZ387" s="36">
        <v>0</v>
      </c>
      <c r="BA387" s="33">
        <v>25.29</v>
      </c>
      <c r="BB387" s="34"/>
      <c r="BC387" s="34"/>
      <c r="BD387" s="34"/>
      <c r="BE387" s="33"/>
      <c r="BF387" s="34"/>
      <c r="BG387" s="33"/>
      <c r="BH387" s="34"/>
      <c r="BI387" s="34"/>
      <c r="BJ387" s="34"/>
      <c r="BK387" s="34"/>
      <c r="BL387" s="33"/>
      <c r="BM387" s="33"/>
      <c r="BN387" s="33"/>
      <c r="BO387" s="34"/>
      <c r="BP387" s="33"/>
      <c r="BQ387" s="33"/>
      <c r="BR387" s="33"/>
      <c r="BS387" s="34"/>
      <c r="BT387" s="34"/>
      <c r="BU387" s="34"/>
      <c r="BV387" s="33"/>
      <c r="BW387" s="34"/>
      <c r="BX387" s="34"/>
      <c r="BY387" s="34"/>
      <c r="BZ387" s="34"/>
      <c r="CA387" s="34"/>
      <c r="CB387" s="33"/>
      <c r="CC387" s="32"/>
    </row>
    <row r="388" spans="1:81" x14ac:dyDescent="0.35">
      <c r="A388" s="37" t="s">
        <v>2576</v>
      </c>
      <c r="B388" s="34">
        <v>23109</v>
      </c>
      <c r="C388" s="37" t="s">
        <v>2575</v>
      </c>
      <c r="D388" s="32">
        <v>2.4</v>
      </c>
      <c r="E388" s="32">
        <v>7.9</v>
      </c>
      <c r="F388" s="32">
        <v>3.4</v>
      </c>
      <c r="G388" s="32">
        <v>6.3</v>
      </c>
      <c r="H388" s="35">
        <v>461</v>
      </c>
      <c r="I388" s="35">
        <v>437</v>
      </c>
      <c r="J388" s="35">
        <v>104.443</v>
      </c>
      <c r="K388" s="32">
        <v>3</v>
      </c>
      <c r="L388" s="32">
        <v>2.1</v>
      </c>
      <c r="M388" s="32">
        <v>0.9</v>
      </c>
      <c r="N388" s="32">
        <v>0.4</v>
      </c>
      <c r="O388" s="31"/>
      <c r="P388" s="32">
        <v>6.3</v>
      </c>
      <c r="Q388" s="31"/>
      <c r="R388" s="36">
        <v>0.1</v>
      </c>
      <c r="S388" s="33">
        <v>0</v>
      </c>
      <c r="T388" s="33">
        <v>18.399999999999999</v>
      </c>
      <c r="U388" s="33">
        <v>23.4</v>
      </c>
      <c r="V388" s="34"/>
      <c r="W388" s="34"/>
      <c r="X388" s="34"/>
      <c r="Y388" s="32">
        <v>47.3</v>
      </c>
      <c r="Z388" s="32">
        <v>4.0999999999999996</v>
      </c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2">
        <v>0.8</v>
      </c>
      <c r="AN388" s="34"/>
      <c r="AO388" s="34"/>
      <c r="AP388" s="34"/>
      <c r="AQ388" s="34"/>
      <c r="AR388" s="32">
        <v>0</v>
      </c>
      <c r="AS388" s="34"/>
      <c r="AT388" s="32">
        <v>2.4</v>
      </c>
      <c r="AU388" s="33">
        <v>54.65</v>
      </c>
      <c r="AV388" s="36">
        <v>3.25</v>
      </c>
      <c r="AW388" s="33">
        <v>1.39</v>
      </c>
      <c r="AX388" s="33">
        <v>1.77</v>
      </c>
      <c r="AY388" s="33">
        <v>4.13</v>
      </c>
      <c r="AZ388" s="36">
        <v>245.453</v>
      </c>
      <c r="BA388" s="33">
        <v>7.55</v>
      </c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</row>
    <row r="389" spans="1:81" x14ac:dyDescent="0.35">
      <c r="A389" s="37" t="s">
        <v>2574</v>
      </c>
      <c r="B389" s="34">
        <v>25201</v>
      </c>
      <c r="C389" s="37" t="s">
        <v>2573</v>
      </c>
      <c r="D389" s="32">
        <v>12.9</v>
      </c>
      <c r="E389" s="32">
        <v>5.0999999999999996</v>
      </c>
      <c r="F389" s="32">
        <v>10.4</v>
      </c>
      <c r="G389" s="32">
        <v>19.7</v>
      </c>
      <c r="H389" s="35">
        <v>766</v>
      </c>
      <c r="I389" s="35">
        <v>732</v>
      </c>
      <c r="J389" s="35">
        <v>174.94799999999998</v>
      </c>
      <c r="K389" s="32">
        <v>4.3</v>
      </c>
      <c r="L389" s="32">
        <v>0.6</v>
      </c>
      <c r="M389" s="32">
        <v>9.1999999999999993</v>
      </c>
      <c r="N389" s="32">
        <v>0.2</v>
      </c>
      <c r="O389" s="31"/>
      <c r="P389" s="32">
        <v>19.7</v>
      </c>
      <c r="Q389" s="31"/>
      <c r="R389" s="36">
        <v>0.43</v>
      </c>
      <c r="S389" s="33">
        <v>0</v>
      </c>
      <c r="T389" s="33">
        <v>18.2</v>
      </c>
      <c r="U389" s="33">
        <v>22.69</v>
      </c>
      <c r="V389" s="34"/>
      <c r="W389" s="34"/>
      <c r="X389" s="34"/>
      <c r="Y389" s="32">
        <v>51.8</v>
      </c>
      <c r="Z389" s="32">
        <v>7.2</v>
      </c>
      <c r="AA389" s="34"/>
      <c r="AB389" s="32">
        <v>0</v>
      </c>
      <c r="AC389" s="34"/>
      <c r="AD389" s="32">
        <v>0</v>
      </c>
      <c r="AE389" s="34"/>
      <c r="AF389" s="32">
        <v>0</v>
      </c>
      <c r="AG389" s="34"/>
      <c r="AH389" s="34"/>
      <c r="AI389" s="32">
        <v>0</v>
      </c>
      <c r="AJ389" s="32">
        <v>0</v>
      </c>
      <c r="AK389" s="34"/>
      <c r="AL389" s="32">
        <v>0</v>
      </c>
      <c r="AM389" s="32">
        <v>0</v>
      </c>
      <c r="AN389" s="34"/>
      <c r="AO389" s="34"/>
      <c r="AP389" s="32">
        <v>0</v>
      </c>
      <c r="AQ389" s="32">
        <v>0</v>
      </c>
      <c r="AR389" s="32">
        <v>0</v>
      </c>
      <c r="AS389" s="34"/>
      <c r="AT389" s="32">
        <v>0.3</v>
      </c>
      <c r="AU389" s="33">
        <v>59.3</v>
      </c>
      <c r="AV389" s="36">
        <v>0.3</v>
      </c>
      <c r="AW389" s="33">
        <v>0.74</v>
      </c>
      <c r="AX389" s="33">
        <v>0.92</v>
      </c>
      <c r="AY389" s="33">
        <v>2.42</v>
      </c>
      <c r="AZ389" s="36">
        <v>12.24</v>
      </c>
      <c r="BA389" s="33">
        <v>10.199999999999999</v>
      </c>
      <c r="BB389" s="34"/>
      <c r="BC389" s="34"/>
      <c r="BD389" s="34"/>
      <c r="BE389" s="33"/>
      <c r="BF389" s="34"/>
      <c r="BG389" s="33"/>
      <c r="BH389" s="34"/>
      <c r="BI389" s="34"/>
      <c r="BJ389" s="34"/>
      <c r="BK389" s="34"/>
      <c r="BL389" s="33"/>
      <c r="BM389" s="33"/>
      <c r="BN389" s="33"/>
      <c r="BO389" s="34"/>
      <c r="BP389" s="33"/>
      <c r="BQ389" s="33"/>
      <c r="BR389" s="33"/>
      <c r="BS389" s="34"/>
      <c r="BT389" s="34"/>
      <c r="BU389" s="34"/>
      <c r="BV389" s="33"/>
      <c r="BW389" s="34"/>
      <c r="BX389" s="34"/>
      <c r="BY389" s="34"/>
      <c r="BZ389" s="34"/>
      <c r="CA389" s="34"/>
      <c r="CB389" s="33"/>
      <c r="CC389" s="32"/>
    </row>
    <row r="390" spans="1:81" x14ac:dyDescent="0.35">
      <c r="A390" s="37" t="s">
        <v>2572</v>
      </c>
      <c r="B390" s="34">
        <v>15504</v>
      </c>
      <c r="C390" s="37" t="s">
        <v>2571</v>
      </c>
      <c r="D390" s="32">
        <v>21</v>
      </c>
      <c r="E390" s="32">
        <v>1</v>
      </c>
      <c r="F390" s="32">
        <v>0</v>
      </c>
      <c r="G390" s="32">
        <v>0</v>
      </c>
      <c r="H390" s="35">
        <v>394</v>
      </c>
      <c r="I390" s="35">
        <v>394</v>
      </c>
      <c r="J390" s="35">
        <v>94.165999999999997</v>
      </c>
      <c r="K390" s="32">
        <v>0</v>
      </c>
      <c r="L390" s="34"/>
      <c r="M390" s="34"/>
      <c r="N390" s="34"/>
      <c r="O390" s="31"/>
      <c r="P390" s="32">
        <v>0</v>
      </c>
      <c r="Q390" s="31"/>
      <c r="R390" s="36">
        <v>0.12</v>
      </c>
      <c r="S390" s="33">
        <v>0</v>
      </c>
      <c r="T390" s="33">
        <v>28.37</v>
      </c>
      <c r="U390" s="33">
        <v>25.44</v>
      </c>
      <c r="V390" s="34"/>
      <c r="W390" s="34"/>
      <c r="X390" s="34"/>
      <c r="Y390" s="32">
        <v>5.4</v>
      </c>
      <c r="Z390" s="32">
        <v>1.3</v>
      </c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2">
        <v>9.6999999999999993</v>
      </c>
      <c r="AN390" s="34"/>
      <c r="AO390" s="34"/>
      <c r="AP390" s="34"/>
      <c r="AQ390" s="34"/>
      <c r="AR390" s="32">
        <v>1</v>
      </c>
      <c r="AS390" s="34"/>
      <c r="AT390" s="32">
        <v>7</v>
      </c>
      <c r="AU390" s="33">
        <v>35.630000000000003</v>
      </c>
      <c r="AV390" s="36">
        <v>17.748999999999999</v>
      </c>
      <c r="AW390" s="33">
        <v>0.27</v>
      </c>
      <c r="AX390" s="33">
        <v>0.24</v>
      </c>
      <c r="AY390" s="33">
        <v>0.34</v>
      </c>
      <c r="AZ390" s="36">
        <v>167.72800000000001</v>
      </c>
      <c r="BA390" s="33">
        <v>15.04</v>
      </c>
      <c r="BB390" s="34"/>
      <c r="BC390" s="34"/>
      <c r="BD390" s="34"/>
      <c r="BE390" s="33"/>
      <c r="BF390" s="34"/>
      <c r="BG390" s="33"/>
      <c r="BH390" s="34"/>
      <c r="BI390" s="34"/>
      <c r="BJ390" s="34"/>
      <c r="BK390" s="34"/>
      <c r="BL390" s="33"/>
      <c r="BM390" s="33"/>
      <c r="BN390" s="33"/>
      <c r="BO390" s="33"/>
      <c r="BP390" s="34"/>
      <c r="BQ390" s="34"/>
      <c r="BR390" s="34"/>
      <c r="BS390" s="34"/>
      <c r="BT390" s="34"/>
      <c r="BU390" s="34"/>
      <c r="BV390" s="33"/>
      <c r="BW390" s="34"/>
      <c r="BX390" s="34"/>
      <c r="BY390" s="34"/>
      <c r="BZ390" s="34"/>
      <c r="CA390" s="33"/>
      <c r="CB390" s="34"/>
      <c r="CC390" s="32"/>
    </row>
    <row r="391" spans="1:81" x14ac:dyDescent="0.35">
      <c r="A391" s="37" t="s">
        <v>2570</v>
      </c>
      <c r="B391" s="34">
        <v>23103</v>
      </c>
      <c r="C391" s="37" t="s">
        <v>2569</v>
      </c>
      <c r="D391" s="32">
        <v>0.8</v>
      </c>
      <c r="E391" s="32">
        <v>0.1</v>
      </c>
      <c r="F391" s="32">
        <v>38.4</v>
      </c>
      <c r="G391" s="32">
        <v>42.2</v>
      </c>
      <c r="H391" s="35">
        <v>725</v>
      </c>
      <c r="I391" s="35">
        <v>718</v>
      </c>
      <c r="J391" s="35">
        <v>171.602</v>
      </c>
      <c r="K391" s="32">
        <v>0.9</v>
      </c>
      <c r="L391" s="32">
        <v>10.6</v>
      </c>
      <c r="M391" s="32">
        <v>10</v>
      </c>
      <c r="N391" s="32">
        <v>17.899999999999999</v>
      </c>
      <c r="O391" s="31"/>
      <c r="P391" s="32">
        <v>42.2</v>
      </c>
      <c r="Q391" s="31"/>
      <c r="R391" s="36">
        <v>0</v>
      </c>
      <c r="S391" s="33">
        <v>0</v>
      </c>
      <c r="T391" s="33">
        <v>0</v>
      </c>
      <c r="U391" s="33">
        <v>0</v>
      </c>
      <c r="V391" s="34"/>
      <c r="W391" s="34"/>
      <c r="X391" s="34"/>
      <c r="Y391" s="32">
        <v>0</v>
      </c>
      <c r="Z391" s="32">
        <v>0</v>
      </c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2">
        <v>0</v>
      </c>
      <c r="AN391" s="34"/>
      <c r="AO391" s="34"/>
      <c r="AP391" s="34"/>
      <c r="AQ391" s="34"/>
      <c r="AR391" s="32">
        <v>0</v>
      </c>
      <c r="AS391" s="34"/>
      <c r="AT391" s="32">
        <v>0</v>
      </c>
      <c r="AU391" s="33">
        <v>0</v>
      </c>
      <c r="AV391" s="36">
        <v>0</v>
      </c>
      <c r="AW391" s="33">
        <v>0</v>
      </c>
      <c r="AX391" s="33">
        <v>0</v>
      </c>
      <c r="AY391" s="33">
        <v>0</v>
      </c>
      <c r="AZ391" s="36">
        <v>0</v>
      </c>
      <c r="BA391" s="33">
        <v>0</v>
      </c>
      <c r="BB391" s="34"/>
      <c r="BC391" s="33"/>
      <c r="BD391" s="34"/>
      <c r="BE391" s="33"/>
      <c r="BF391" s="34"/>
      <c r="BG391" s="33"/>
      <c r="BH391" s="34"/>
      <c r="BI391" s="34"/>
      <c r="BJ391" s="33"/>
      <c r="BK391" s="34"/>
      <c r="BL391" s="33"/>
      <c r="BM391" s="33"/>
      <c r="BN391" s="33"/>
      <c r="BO391" s="34"/>
      <c r="BP391" s="33"/>
      <c r="BQ391" s="33"/>
      <c r="BR391" s="34"/>
      <c r="BS391" s="33"/>
      <c r="BT391" s="34"/>
      <c r="BU391" s="34"/>
      <c r="BV391" s="33"/>
      <c r="BW391" s="34"/>
      <c r="BX391" s="34"/>
      <c r="BY391" s="38"/>
      <c r="BZ391" s="34"/>
      <c r="CA391" s="34"/>
      <c r="CB391" s="33"/>
      <c r="CC391" s="32"/>
    </row>
    <row r="392" spans="1:81" x14ac:dyDescent="0.35">
      <c r="A392" s="37" t="s">
        <v>2568</v>
      </c>
      <c r="B392" s="34">
        <v>23107</v>
      </c>
      <c r="C392" s="37" t="s">
        <v>2567</v>
      </c>
      <c r="D392" s="32">
        <v>1.3</v>
      </c>
      <c r="E392" s="32">
        <v>7.6</v>
      </c>
      <c r="F392" s="32">
        <v>3.6</v>
      </c>
      <c r="G392" s="32">
        <v>5.8</v>
      </c>
      <c r="H392" s="35">
        <v>412</v>
      </c>
      <c r="I392" s="35">
        <v>396</v>
      </c>
      <c r="J392" s="35">
        <v>94.643999999999991</v>
      </c>
      <c r="K392" s="32">
        <v>1.9</v>
      </c>
      <c r="L392" s="32">
        <v>1.4</v>
      </c>
      <c r="M392" s="32">
        <v>1.2</v>
      </c>
      <c r="N392" s="32">
        <v>1</v>
      </c>
      <c r="O392" s="31"/>
      <c r="P392" s="32">
        <v>5.8</v>
      </c>
      <c r="Q392" s="31"/>
      <c r="R392" s="36">
        <v>0.09</v>
      </c>
      <c r="S392" s="33">
        <v>0</v>
      </c>
      <c r="T392" s="33">
        <v>43.41</v>
      </c>
      <c r="U392" s="33">
        <v>40.83</v>
      </c>
      <c r="V392" s="34"/>
      <c r="W392" s="34"/>
      <c r="X392" s="34"/>
      <c r="Y392" s="32">
        <v>11</v>
      </c>
      <c r="Z392" s="32">
        <v>2.7</v>
      </c>
      <c r="AA392" s="34"/>
      <c r="AB392" s="32">
        <v>0</v>
      </c>
      <c r="AC392" s="34"/>
      <c r="AD392" s="34"/>
      <c r="AE392" s="34"/>
      <c r="AF392" s="32">
        <v>0</v>
      </c>
      <c r="AG392" s="34"/>
      <c r="AH392" s="34"/>
      <c r="AI392" s="32">
        <v>0</v>
      </c>
      <c r="AJ392" s="32">
        <v>0</v>
      </c>
      <c r="AK392" s="34"/>
      <c r="AL392" s="32">
        <v>0</v>
      </c>
      <c r="AM392" s="32">
        <v>0</v>
      </c>
      <c r="AN392" s="34"/>
      <c r="AO392" s="34"/>
      <c r="AP392" s="32">
        <v>0</v>
      </c>
      <c r="AQ392" s="32">
        <v>0</v>
      </c>
      <c r="AR392" s="32">
        <v>0</v>
      </c>
      <c r="AS392" s="34"/>
      <c r="AT392" s="32">
        <v>0</v>
      </c>
      <c r="AU392" s="33">
        <v>13.72</v>
      </c>
      <c r="AV392" s="36">
        <v>0</v>
      </c>
      <c r="AW392" s="33">
        <v>3.13</v>
      </c>
      <c r="AX392" s="33">
        <v>2.95</v>
      </c>
      <c r="AY392" s="33">
        <v>0.99</v>
      </c>
      <c r="AZ392" s="36">
        <v>0</v>
      </c>
      <c r="BA392" s="33">
        <v>82.31</v>
      </c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</row>
    <row r="393" spans="1:81" x14ac:dyDescent="0.35">
      <c r="A393" s="37" t="s">
        <v>2566</v>
      </c>
      <c r="B393" s="34">
        <v>23103</v>
      </c>
      <c r="C393" s="37" t="s">
        <v>2565</v>
      </c>
      <c r="D393" s="32">
        <v>0</v>
      </c>
      <c r="E393" s="32">
        <v>0</v>
      </c>
      <c r="F393" s="32">
        <v>40</v>
      </c>
      <c r="G393" s="32">
        <v>40</v>
      </c>
      <c r="H393" s="35">
        <v>649</v>
      </c>
      <c r="I393" s="35">
        <v>640</v>
      </c>
      <c r="J393" s="35">
        <v>152.95999999999998</v>
      </c>
      <c r="K393" s="32">
        <v>1.1000000000000001</v>
      </c>
      <c r="L393" s="34"/>
      <c r="M393" s="34"/>
      <c r="N393" s="34"/>
      <c r="O393" s="31"/>
      <c r="P393" s="32">
        <v>40</v>
      </c>
      <c r="Q393" s="31"/>
      <c r="R393" s="36">
        <v>2.1000000000000001E-2</v>
      </c>
      <c r="S393" s="33">
        <v>0</v>
      </c>
      <c r="T393" s="33">
        <v>0</v>
      </c>
      <c r="U393" s="33">
        <v>0</v>
      </c>
      <c r="V393" s="34"/>
      <c r="W393" s="34"/>
      <c r="X393" s="34"/>
      <c r="Y393" s="32">
        <v>0</v>
      </c>
      <c r="Z393" s="32">
        <v>0</v>
      </c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2">
        <v>0</v>
      </c>
      <c r="AN393" s="34"/>
      <c r="AO393" s="34"/>
      <c r="AP393" s="34"/>
      <c r="AQ393" s="34"/>
      <c r="AR393" s="32">
        <v>0</v>
      </c>
      <c r="AS393" s="34"/>
      <c r="AT393" s="32">
        <v>0</v>
      </c>
      <c r="AU393" s="33">
        <v>0</v>
      </c>
      <c r="AV393" s="36">
        <v>0</v>
      </c>
      <c r="AW393" s="33">
        <v>0</v>
      </c>
      <c r="AX393" s="33">
        <v>0</v>
      </c>
      <c r="AY393" s="33">
        <v>0</v>
      </c>
      <c r="AZ393" s="36">
        <v>0</v>
      </c>
      <c r="BA393" s="33">
        <v>0</v>
      </c>
      <c r="BB393" s="34"/>
      <c r="BC393" s="34"/>
      <c r="BD393" s="34"/>
      <c r="BE393" s="33"/>
      <c r="BF393" s="34"/>
      <c r="BG393" s="33"/>
      <c r="BH393" s="34"/>
      <c r="BI393" s="34"/>
      <c r="BJ393" s="34"/>
      <c r="BK393" s="34"/>
      <c r="BL393" s="33"/>
      <c r="BM393" s="33"/>
      <c r="BN393" s="33"/>
      <c r="BO393" s="34"/>
      <c r="BP393" s="33"/>
      <c r="BQ393" s="33"/>
      <c r="BR393" s="34"/>
      <c r="BS393" s="34"/>
      <c r="BT393" s="34"/>
      <c r="BU393" s="34"/>
      <c r="BV393" s="33"/>
      <c r="BW393" s="34"/>
      <c r="BX393" s="34"/>
      <c r="BY393" s="34"/>
      <c r="BZ393" s="34"/>
      <c r="CA393" s="34"/>
      <c r="CB393" s="33"/>
      <c r="CC393" s="32"/>
    </row>
    <row r="394" spans="1:81" x14ac:dyDescent="0.35">
      <c r="A394" s="37" t="s">
        <v>2564</v>
      </c>
      <c r="B394" s="34">
        <v>23103</v>
      </c>
      <c r="C394" s="37" t="s">
        <v>2563</v>
      </c>
      <c r="D394" s="32">
        <v>6.8</v>
      </c>
      <c r="E394" s="32">
        <v>0.3</v>
      </c>
      <c r="F394" s="32">
        <v>4.4000000000000004</v>
      </c>
      <c r="G394" s="32">
        <v>4.4000000000000004</v>
      </c>
      <c r="H394" s="35">
        <v>213</v>
      </c>
      <c r="I394" s="35">
        <v>203</v>
      </c>
      <c r="J394" s="35">
        <v>48.516999999999996</v>
      </c>
      <c r="K394" s="32">
        <v>1.2</v>
      </c>
      <c r="L394" s="32">
        <v>0</v>
      </c>
      <c r="M394" s="32">
        <v>0.4</v>
      </c>
      <c r="N394" s="32">
        <v>3.4</v>
      </c>
      <c r="O394" s="31"/>
      <c r="P394" s="32">
        <v>4.4000000000000004</v>
      </c>
      <c r="Q394" s="31"/>
      <c r="R394" s="36">
        <v>0.1</v>
      </c>
      <c r="S394" s="33">
        <v>0</v>
      </c>
      <c r="T394" s="33">
        <v>37.5</v>
      </c>
      <c r="U394" s="33">
        <v>25</v>
      </c>
      <c r="V394" s="34"/>
      <c r="W394" s="34"/>
      <c r="X394" s="34"/>
      <c r="Y394" s="32">
        <v>12.5</v>
      </c>
      <c r="Z394" s="32">
        <v>0</v>
      </c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2">
        <v>12.5</v>
      </c>
      <c r="AN394" s="34"/>
      <c r="AO394" s="34"/>
      <c r="AP394" s="34"/>
      <c r="AQ394" s="34"/>
      <c r="AR394" s="32">
        <v>0</v>
      </c>
      <c r="AS394" s="34"/>
      <c r="AT394" s="32">
        <v>25</v>
      </c>
      <c r="AU394" s="33">
        <v>50</v>
      </c>
      <c r="AV394" s="36">
        <v>37.5</v>
      </c>
      <c r="AW394" s="33">
        <v>0.08</v>
      </c>
      <c r="AX394" s="33">
        <v>0.05</v>
      </c>
      <c r="AY394" s="33">
        <v>0.1</v>
      </c>
      <c r="AZ394" s="36">
        <v>78.75</v>
      </c>
      <c r="BA394" s="33">
        <v>6.78</v>
      </c>
      <c r="BB394" s="34"/>
      <c r="BC394" s="34"/>
      <c r="BD394" s="34"/>
      <c r="BE394" s="33"/>
      <c r="BF394" s="34"/>
      <c r="BG394" s="33"/>
      <c r="BH394" s="34"/>
      <c r="BI394" s="34"/>
      <c r="BJ394" s="34"/>
      <c r="BK394" s="34"/>
      <c r="BL394" s="33"/>
      <c r="BM394" s="33"/>
      <c r="BN394" s="33"/>
      <c r="BO394" s="34"/>
      <c r="BP394" s="33"/>
      <c r="BQ394" s="33"/>
      <c r="BR394" s="34"/>
      <c r="BS394" s="34"/>
      <c r="BT394" s="34"/>
      <c r="BU394" s="34"/>
      <c r="BV394" s="33"/>
      <c r="BW394" s="34"/>
      <c r="BX394" s="34"/>
      <c r="BY394" s="34"/>
      <c r="BZ394" s="34"/>
      <c r="CA394" s="34"/>
      <c r="CB394" s="33"/>
      <c r="CC394" s="32"/>
    </row>
    <row r="395" spans="1:81" x14ac:dyDescent="0.35">
      <c r="A395" s="37" t="s">
        <v>2562</v>
      </c>
      <c r="B395" s="34">
        <v>23103</v>
      </c>
      <c r="C395" s="37" t="s">
        <v>2561</v>
      </c>
      <c r="D395" s="32">
        <v>1.6</v>
      </c>
      <c r="E395" s="32">
        <v>5.4</v>
      </c>
      <c r="F395" s="32">
        <v>33.5</v>
      </c>
      <c r="G395" s="32">
        <v>37.200000000000003</v>
      </c>
      <c r="H395" s="35">
        <v>922</v>
      </c>
      <c r="I395" s="35">
        <v>839</v>
      </c>
      <c r="J395" s="35">
        <v>200.52099999999999</v>
      </c>
      <c r="K395" s="32">
        <v>10.4</v>
      </c>
      <c r="L395" s="32">
        <v>9.6999999999999993</v>
      </c>
      <c r="M395" s="32">
        <v>9.9</v>
      </c>
      <c r="N395" s="32">
        <v>13.9</v>
      </c>
      <c r="O395" s="31"/>
      <c r="P395" s="32">
        <v>37.200000000000003</v>
      </c>
      <c r="Q395" s="31"/>
      <c r="R395" s="36">
        <v>0.25</v>
      </c>
      <c r="S395" s="33">
        <v>0</v>
      </c>
      <c r="T395" s="33">
        <v>16</v>
      </c>
      <c r="U395" s="33">
        <v>24</v>
      </c>
      <c r="V395" s="34"/>
      <c r="W395" s="34"/>
      <c r="X395" s="34"/>
      <c r="Y395" s="32">
        <v>52.5</v>
      </c>
      <c r="Z395" s="32">
        <v>7.4</v>
      </c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2">
        <v>0</v>
      </c>
      <c r="AN395" s="34"/>
      <c r="AO395" s="34"/>
      <c r="AP395" s="34"/>
      <c r="AQ395" s="34"/>
      <c r="AR395" s="32">
        <v>0</v>
      </c>
      <c r="AS395" s="34"/>
      <c r="AT395" s="32">
        <v>0</v>
      </c>
      <c r="AU395" s="33">
        <v>59.9</v>
      </c>
      <c r="AV395" s="36">
        <v>0</v>
      </c>
      <c r="AW395" s="33">
        <v>0.82</v>
      </c>
      <c r="AX395" s="33">
        <v>1.24</v>
      </c>
      <c r="AY395" s="33">
        <v>3.09</v>
      </c>
      <c r="AZ395" s="36">
        <v>0</v>
      </c>
      <c r="BA395" s="33">
        <v>0</v>
      </c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</row>
    <row r="396" spans="1:81" x14ac:dyDescent="0.35">
      <c r="A396" s="37" t="s">
        <v>2560</v>
      </c>
      <c r="B396" s="34">
        <v>23103</v>
      </c>
      <c r="C396" s="37" t="s">
        <v>2559</v>
      </c>
      <c r="D396" s="32">
        <v>2.8</v>
      </c>
      <c r="E396" s="32">
        <v>1</v>
      </c>
      <c r="F396" s="32">
        <v>15.6</v>
      </c>
      <c r="G396" s="32">
        <v>21</v>
      </c>
      <c r="H396" s="35">
        <v>471</v>
      </c>
      <c r="I396" s="35">
        <v>468</v>
      </c>
      <c r="J396" s="35">
        <v>111.85199999999999</v>
      </c>
      <c r="K396" s="32">
        <v>0.3</v>
      </c>
      <c r="L396" s="32">
        <v>1.6</v>
      </c>
      <c r="M396" s="32">
        <v>1.4</v>
      </c>
      <c r="N396" s="32">
        <v>12.6</v>
      </c>
      <c r="O396" s="31"/>
      <c r="P396" s="32">
        <v>21</v>
      </c>
      <c r="Q396" s="31"/>
      <c r="R396" s="36">
        <v>0.05</v>
      </c>
      <c r="S396" s="33">
        <v>0</v>
      </c>
      <c r="T396" s="33">
        <v>23.63</v>
      </c>
      <c r="U396" s="33">
        <v>40.119999999999997</v>
      </c>
      <c r="V396" s="34"/>
      <c r="W396" s="34"/>
      <c r="X396" s="34"/>
      <c r="Y396" s="32">
        <v>34.1</v>
      </c>
      <c r="Z396" s="32">
        <v>1.1000000000000001</v>
      </c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2">
        <v>0.5</v>
      </c>
      <c r="AN396" s="34"/>
      <c r="AO396" s="34"/>
      <c r="AP396" s="34"/>
      <c r="AQ396" s="34"/>
      <c r="AR396" s="32">
        <v>0</v>
      </c>
      <c r="AS396" s="34"/>
      <c r="AT396" s="32">
        <v>0.5</v>
      </c>
      <c r="AU396" s="33">
        <v>36.26</v>
      </c>
      <c r="AV396" s="36">
        <v>1.0980000000000001</v>
      </c>
      <c r="AW396" s="33">
        <v>0.16</v>
      </c>
      <c r="AX396" s="33">
        <v>0.28000000000000003</v>
      </c>
      <c r="AY396" s="33">
        <v>0.25</v>
      </c>
      <c r="AZ396" s="36">
        <v>7.6859999999999999</v>
      </c>
      <c r="BA396" s="33">
        <v>0</v>
      </c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</row>
    <row r="397" spans="1:81" ht="25" x14ac:dyDescent="0.35">
      <c r="A397" s="37" t="s">
        <v>2558</v>
      </c>
      <c r="B397" s="34">
        <v>23107</v>
      </c>
      <c r="C397" s="37" t="s">
        <v>2557</v>
      </c>
      <c r="D397" s="32">
        <v>0.8</v>
      </c>
      <c r="E397" s="32">
        <v>2.9</v>
      </c>
      <c r="F397" s="32">
        <v>3.5</v>
      </c>
      <c r="G397" s="32">
        <v>6.6</v>
      </c>
      <c r="H397" s="35">
        <v>240</v>
      </c>
      <c r="I397" s="35">
        <v>230</v>
      </c>
      <c r="J397" s="35">
        <v>54.97</v>
      </c>
      <c r="K397" s="32">
        <v>1.3</v>
      </c>
      <c r="L397" s="32">
        <v>0.9</v>
      </c>
      <c r="M397" s="32">
        <v>1.1000000000000001</v>
      </c>
      <c r="N397" s="32">
        <v>1.5</v>
      </c>
      <c r="O397" s="31"/>
      <c r="P397" s="32">
        <v>6.6</v>
      </c>
      <c r="Q397" s="31"/>
      <c r="R397" s="36">
        <v>0.05</v>
      </c>
      <c r="S397" s="33">
        <v>0</v>
      </c>
      <c r="T397" s="33">
        <v>11</v>
      </c>
      <c r="U397" s="33">
        <v>44.45</v>
      </c>
      <c r="V397" s="34"/>
      <c r="W397" s="34"/>
      <c r="X397" s="34"/>
      <c r="Y397" s="32">
        <v>34.4</v>
      </c>
      <c r="Z397" s="32">
        <v>8.3000000000000007</v>
      </c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2">
        <v>0</v>
      </c>
      <c r="AN397" s="34"/>
      <c r="AO397" s="34"/>
      <c r="AP397" s="34"/>
      <c r="AQ397" s="34"/>
      <c r="AR397" s="32">
        <v>0</v>
      </c>
      <c r="AS397" s="34"/>
      <c r="AT397" s="32">
        <v>0</v>
      </c>
      <c r="AU397" s="33">
        <v>42.65</v>
      </c>
      <c r="AV397" s="36">
        <v>0</v>
      </c>
      <c r="AW397" s="33">
        <v>0.3</v>
      </c>
      <c r="AX397" s="33">
        <v>1.23</v>
      </c>
      <c r="AY397" s="33">
        <v>1.18</v>
      </c>
      <c r="AZ397" s="36">
        <v>0</v>
      </c>
      <c r="BA397" s="33">
        <v>62.38</v>
      </c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</row>
    <row r="398" spans="1:81" x14ac:dyDescent="0.35">
      <c r="A398" s="37" t="s">
        <v>2556</v>
      </c>
      <c r="B398" s="34">
        <v>23103</v>
      </c>
      <c r="C398" s="37" t="s">
        <v>2555</v>
      </c>
      <c r="D398" s="32">
        <v>5.3</v>
      </c>
      <c r="E398" s="32">
        <v>37.1</v>
      </c>
      <c r="F398" s="32">
        <v>2.1</v>
      </c>
      <c r="G398" s="32">
        <v>7.4</v>
      </c>
      <c r="H398" s="35">
        <v>1598</v>
      </c>
      <c r="I398" s="35">
        <v>1586</v>
      </c>
      <c r="J398" s="35">
        <v>379.05399999999997</v>
      </c>
      <c r="K398" s="32">
        <v>1.5</v>
      </c>
      <c r="L398" s="32">
        <v>0.4</v>
      </c>
      <c r="M398" s="32">
        <v>0.8</v>
      </c>
      <c r="N398" s="32">
        <v>0.9</v>
      </c>
      <c r="O398" s="31"/>
      <c r="P398" s="32">
        <v>7.4</v>
      </c>
      <c r="Q398" s="31"/>
      <c r="R398" s="36">
        <v>0.13</v>
      </c>
      <c r="S398" s="33">
        <v>0</v>
      </c>
      <c r="T398" s="33">
        <v>19.55</v>
      </c>
      <c r="U398" s="33">
        <v>61.27</v>
      </c>
      <c r="V398" s="34"/>
      <c r="W398" s="34"/>
      <c r="X398" s="34"/>
      <c r="Y398" s="32">
        <v>13.5</v>
      </c>
      <c r="Z398" s="32">
        <v>4.2</v>
      </c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2">
        <v>0</v>
      </c>
      <c r="AN398" s="34"/>
      <c r="AO398" s="34"/>
      <c r="AP398" s="34"/>
      <c r="AQ398" s="34"/>
      <c r="AR398" s="32">
        <v>0</v>
      </c>
      <c r="AS398" s="34"/>
      <c r="AT398" s="32">
        <v>0</v>
      </c>
      <c r="AU398" s="33">
        <v>17.760000000000002</v>
      </c>
      <c r="AV398" s="36">
        <v>1.7000000000000001E-2</v>
      </c>
      <c r="AW398" s="33">
        <v>6.93</v>
      </c>
      <c r="AX398" s="33">
        <v>21.73</v>
      </c>
      <c r="AY398" s="33">
        <v>6.3</v>
      </c>
      <c r="AZ398" s="36">
        <v>6.0289999999999999</v>
      </c>
      <c r="BA398" s="33">
        <v>35.82</v>
      </c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</row>
    <row r="399" spans="1:81" ht="37.5" x14ac:dyDescent="0.35">
      <c r="A399" s="37" t="s">
        <v>2554</v>
      </c>
      <c r="B399" s="34" t="s">
        <v>2553</v>
      </c>
      <c r="C399" s="37" t="s">
        <v>2552</v>
      </c>
      <c r="D399" s="32">
        <v>10</v>
      </c>
      <c r="E399" s="32">
        <v>6.2</v>
      </c>
      <c r="F399" s="32">
        <v>3.3</v>
      </c>
      <c r="G399" s="32">
        <v>3.9</v>
      </c>
      <c r="H399" s="35">
        <v>471</v>
      </c>
      <c r="I399" s="35">
        <v>462</v>
      </c>
      <c r="J399" s="35">
        <v>110.41799999999999</v>
      </c>
      <c r="K399" s="32">
        <v>1.1000000000000001</v>
      </c>
      <c r="L399" s="32">
        <v>1.3</v>
      </c>
      <c r="M399" s="32">
        <v>1.2</v>
      </c>
      <c r="N399" s="32">
        <v>0.8</v>
      </c>
      <c r="O399" s="31"/>
      <c r="P399" s="32">
        <v>3.9</v>
      </c>
      <c r="Q399" s="31"/>
      <c r="R399" s="36">
        <v>0.04</v>
      </c>
      <c r="S399" s="33">
        <v>0.96</v>
      </c>
      <c r="T399" s="33">
        <v>37.9</v>
      </c>
      <c r="U399" s="33">
        <v>52.9</v>
      </c>
      <c r="V399" s="34"/>
      <c r="W399" s="34"/>
      <c r="X399" s="34"/>
      <c r="Y399" s="32">
        <v>4.9000000000000004</v>
      </c>
      <c r="Z399" s="32">
        <v>0.6</v>
      </c>
      <c r="AA399" s="34"/>
      <c r="AB399" s="32">
        <v>0</v>
      </c>
      <c r="AC399" s="34"/>
      <c r="AD399" s="34"/>
      <c r="AE399" s="34"/>
      <c r="AF399" s="32">
        <v>0</v>
      </c>
      <c r="AG399" s="34"/>
      <c r="AH399" s="34"/>
      <c r="AI399" s="32">
        <v>0</v>
      </c>
      <c r="AJ399" s="32">
        <v>0</v>
      </c>
      <c r="AK399" s="34"/>
      <c r="AL399" s="32">
        <v>0.2</v>
      </c>
      <c r="AM399" s="32">
        <v>0</v>
      </c>
      <c r="AN399" s="34"/>
      <c r="AO399" s="34"/>
      <c r="AP399" s="32">
        <v>0</v>
      </c>
      <c r="AQ399" s="32">
        <v>0</v>
      </c>
      <c r="AR399" s="32">
        <v>0.2</v>
      </c>
      <c r="AS399" s="34"/>
      <c r="AT399" s="32">
        <v>0</v>
      </c>
      <c r="AU399" s="33">
        <v>5.9</v>
      </c>
      <c r="AV399" s="36">
        <v>0.2</v>
      </c>
      <c r="AW399" s="33">
        <v>2</v>
      </c>
      <c r="AX399" s="33">
        <v>2.79</v>
      </c>
      <c r="AY399" s="33">
        <v>0.31</v>
      </c>
      <c r="AZ399" s="36">
        <v>10.54</v>
      </c>
      <c r="BA399" s="33">
        <v>52.7</v>
      </c>
      <c r="BB399" s="34"/>
      <c r="BC399" s="34"/>
      <c r="BD399" s="34"/>
      <c r="BE399" s="33"/>
      <c r="BF399" s="34"/>
      <c r="BG399" s="33"/>
      <c r="BH399" s="34"/>
      <c r="BI399" s="34"/>
      <c r="BJ399" s="34"/>
      <c r="BK399" s="36"/>
      <c r="BL399" s="33"/>
      <c r="BM399" s="33"/>
      <c r="BN399" s="33"/>
      <c r="BO399" s="34"/>
      <c r="BP399" s="33"/>
      <c r="BQ399" s="33"/>
      <c r="BR399" s="33"/>
      <c r="BS399" s="34"/>
      <c r="BT399" s="34"/>
      <c r="BU399" s="34"/>
      <c r="BV399" s="33"/>
      <c r="BW399" s="34"/>
      <c r="BX399" s="34"/>
      <c r="BY399" s="34"/>
      <c r="BZ399" s="36"/>
      <c r="CA399" s="34"/>
      <c r="CB399" s="33"/>
      <c r="CC399" s="32"/>
    </row>
    <row r="400" spans="1:81" ht="37.5" x14ac:dyDescent="0.35">
      <c r="A400" s="37" t="s">
        <v>2551</v>
      </c>
      <c r="B400" s="34">
        <v>18701</v>
      </c>
      <c r="C400" s="37" t="s">
        <v>2550</v>
      </c>
      <c r="D400" s="32">
        <v>8.8000000000000007</v>
      </c>
      <c r="E400" s="32">
        <v>4.5</v>
      </c>
      <c r="F400" s="32">
        <v>3.2</v>
      </c>
      <c r="G400" s="32">
        <v>3.8</v>
      </c>
      <c r="H400" s="35">
        <v>388</v>
      </c>
      <c r="I400" s="35">
        <v>377</v>
      </c>
      <c r="J400" s="35">
        <v>90.102999999999994</v>
      </c>
      <c r="K400" s="32">
        <v>1.4</v>
      </c>
      <c r="L400" s="32">
        <v>1.4</v>
      </c>
      <c r="M400" s="32">
        <v>1.3</v>
      </c>
      <c r="N400" s="32">
        <v>0.5</v>
      </c>
      <c r="O400" s="31"/>
      <c r="P400" s="32">
        <v>3.8</v>
      </c>
      <c r="Q400" s="31"/>
      <c r="R400" s="36">
        <v>0.06</v>
      </c>
      <c r="S400" s="33">
        <v>0.94</v>
      </c>
      <c r="T400" s="33">
        <v>38.4</v>
      </c>
      <c r="U400" s="33">
        <v>50.6</v>
      </c>
      <c r="V400" s="34"/>
      <c r="W400" s="34"/>
      <c r="X400" s="34"/>
      <c r="Y400" s="32">
        <v>6</v>
      </c>
      <c r="Z400" s="32">
        <v>1.1000000000000001</v>
      </c>
      <c r="AA400" s="34"/>
      <c r="AB400" s="32">
        <v>0</v>
      </c>
      <c r="AC400" s="34"/>
      <c r="AD400" s="34"/>
      <c r="AE400" s="34"/>
      <c r="AF400" s="32">
        <v>0</v>
      </c>
      <c r="AG400" s="34"/>
      <c r="AH400" s="34"/>
      <c r="AI400" s="32">
        <v>0</v>
      </c>
      <c r="AJ400" s="32">
        <v>0.1</v>
      </c>
      <c r="AK400" s="34"/>
      <c r="AL400" s="32">
        <v>0.3</v>
      </c>
      <c r="AM400" s="32">
        <v>0.1</v>
      </c>
      <c r="AN400" s="34"/>
      <c r="AO400" s="34"/>
      <c r="AP400" s="32">
        <v>0</v>
      </c>
      <c r="AQ400" s="32">
        <v>0</v>
      </c>
      <c r="AR400" s="32">
        <v>0.2</v>
      </c>
      <c r="AS400" s="34"/>
      <c r="AT400" s="32">
        <v>0</v>
      </c>
      <c r="AU400" s="33">
        <v>7.8</v>
      </c>
      <c r="AV400" s="36">
        <v>0.3</v>
      </c>
      <c r="AW400" s="33">
        <v>1.47</v>
      </c>
      <c r="AX400" s="33">
        <v>1.94</v>
      </c>
      <c r="AY400" s="33">
        <v>0.3</v>
      </c>
      <c r="AZ400" s="36">
        <v>11.475</v>
      </c>
      <c r="BA400" s="33">
        <v>38.25</v>
      </c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</row>
    <row r="401" spans="1:81" ht="25" x14ac:dyDescent="0.35">
      <c r="A401" s="37" t="s">
        <v>2549</v>
      </c>
      <c r="B401" s="34">
        <v>23107</v>
      </c>
      <c r="C401" s="37" t="s">
        <v>2548</v>
      </c>
      <c r="D401" s="32">
        <v>1.4</v>
      </c>
      <c r="E401" s="32">
        <v>6.8</v>
      </c>
      <c r="F401" s="32">
        <v>2.7</v>
      </c>
      <c r="G401" s="32">
        <v>5.3</v>
      </c>
      <c r="H401" s="35">
        <v>363</v>
      </c>
      <c r="I401" s="35">
        <v>362</v>
      </c>
      <c r="J401" s="35">
        <v>86.518000000000001</v>
      </c>
      <c r="K401" s="32">
        <v>0.1</v>
      </c>
      <c r="L401" s="32">
        <v>0.4</v>
      </c>
      <c r="M401" s="32">
        <v>0.2</v>
      </c>
      <c r="N401" s="32">
        <v>1.3</v>
      </c>
      <c r="O401" s="31"/>
      <c r="P401" s="32">
        <v>5.3</v>
      </c>
      <c r="Q401" s="31"/>
      <c r="R401" s="36">
        <v>7.0000000000000007E-2</v>
      </c>
      <c r="S401" s="33">
        <v>0.02</v>
      </c>
      <c r="T401" s="33">
        <v>42.6</v>
      </c>
      <c r="U401" s="33">
        <v>38.200000000000003</v>
      </c>
      <c r="V401" s="34"/>
      <c r="W401" s="34"/>
      <c r="X401" s="34"/>
      <c r="Y401" s="32">
        <v>11.3</v>
      </c>
      <c r="Z401" s="32">
        <v>4.3</v>
      </c>
      <c r="AA401" s="34"/>
      <c r="AB401" s="32">
        <v>0</v>
      </c>
      <c r="AC401" s="34"/>
      <c r="AD401" s="32">
        <v>0</v>
      </c>
      <c r="AE401" s="34"/>
      <c r="AF401" s="32">
        <v>0.1</v>
      </c>
      <c r="AG401" s="34"/>
      <c r="AH401" s="34"/>
      <c r="AI401" s="32">
        <v>0</v>
      </c>
      <c r="AJ401" s="32">
        <v>0</v>
      </c>
      <c r="AK401" s="34"/>
      <c r="AL401" s="32">
        <v>0</v>
      </c>
      <c r="AM401" s="32">
        <v>0</v>
      </c>
      <c r="AN401" s="34"/>
      <c r="AO401" s="34"/>
      <c r="AP401" s="32">
        <v>0</v>
      </c>
      <c r="AQ401" s="32">
        <v>0</v>
      </c>
      <c r="AR401" s="32">
        <v>0</v>
      </c>
      <c r="AS401" s="34"/>
      <c r="AT401" s="32">
        <v>0</v>
      </c>
      <c r="AU401" s="33">
        <v>15.7</v>
      </c>
      <c r="AV401" s="36">
        <v>0</v>
      </c>
      <c r="AW401" s="33">
        <v>2.77</v>
      </c>
      <c r="AX401" s="33">
        <v>2.48</v>
      </c>
      <c r="AY401" s="33">
        <v>1.02</v>
      </c>
      <c r="AZ401" s="36">
        <v>0</v>
      </c>
      <c r="BA401" s="33">
        <v>45.5</v>
      </c>
      <c r="BB401" s="34"/>
      <c r="BC401" s="34"/>
      <c r="BD401" s="34"/>
      <c r="BE401" s="33"/>
      <c r="BF401" s="34"/>
      <c r="BG401" s="33"/>
      <c r="BH401" s="34"/>
      <c r="BI401" s="34"/>
      <c r="BJ401" s="34"/>
      <c r="BK401" s="34"/>
      <c r="BL401" s="33"/>
      <c r="BM401" s="33"/>
      <c r="BN401" s="33"/>
      <c r="BO401" s="34"/>
      <c r="BP401" s="33"/>
      <c r="BQ401" s="33"/>
      <c r="BR401" s="33"/>
      <c r="BS401" s="34"/>
      <c r="BT401" s="34"/>
      <c r="BU401" s="34"/>
      <c r="BV401" s="33"/>
      <c r="BW401" s="34"/>
      <c r="BX401" s="34"/>
      <c r="BY401" s="34"/>
      <c r="BZ401" s="34"/>
      <c r="CA401" s="34"/>
      <c r="CB401" s="33"/>
      <c r="CC401" s="32"/>
    </row>
    <row r="402" spans="1:81" ht="25" x14ac:dyDescent="0.35">
      <c r="A402" s="37" t="s">
        <v>2547</v>
      </c>
      <c r="B402" s="34">
        <v>23104</v>
      </c>
      <c r="C402" s="37" t="s">
        <v>2546</v>
      </c>
      <c r="D402" s="32">
        <v>1.6</v>
      </c>
      <c r="E402" s="32">
        <v>1.5</v>
      </c>
      <c r="F402" s="32">
        <v>6.2</v>
      </c>
      <c r="G402" s="32">
        <v>7.5</v>
      </c>
      <c r="H402" s="35">
        <v>226</v>
      </c>
      <c r="I402" s="35">
        <v>211</v>
      </c>
      <c r="J402" s="35">
        <v>50.428999999999995</v>
      </c>
      <c r="K402" s="32">
        <v>1.8</v>
      </c>
      <c r="L402" s="32">
        <v>2.6</v>
      </c>
      <c r="M402" s="32">
        <v>2.2999999999999998</v>
      </c>
      <c r="N402" s="32">
        <v>1.4</v>
      </c>
      <c r="O402" s="31"/>
      <c r="P402" s="32">
        <v>7.5</v>
      </c>
      <c r="Q402" s="31"/>
      <c r="R402" s="36">
        <v>4.7E-2</v>
      </c>
      <c r="S402" s="33">
        <v>0</v>
      </c>
      <c r="T402" s="33">
        <v>13.9</v>
      </c>
      <c r="U402" s="33">
        <v>63.5</v>
      </c>
      <c r="V402" s="34"/>
      <c r="W402" s="34"/>
      <c r="X402" s="34"/>
      <c r="Y402" s="32">
        <v>18</v>
      </c>
      <c r="Z402" s="32">
        <v>2.2999999999999998</v>
      </c>
      <c r="AA402" s="34"/>
      <c r="AB402" s="32">
        <v>0</v>
      </c>
      <c r="AC402" s="34"/>
      <c r="AD402" s="32">
        <v>0</v>
      </c>
      <c r="AE402" s="34"/>
      <c r="AF402" s="32">
        <v>0</v>
      </c>
      <c r="AG402" s="34"/>
      <c r="AH402" s="34"/>
      <c r="AI402" s="32">
        <v>0</v>
      </c>
      <c r="AJ402" s="32">
        <v>0</v>
      </c>
      <c r="AK402" s="34"/>
      <c r="AL402" s="32">
        <v>0</v>
      </c>
      <c r="AM402" s="32">
        <v>0</v>
      </c>
      <c r="AN402" s="34"/>
      <c r="AO402" s="34"/>
      <c r="AP402" s="32">
        <v>0</v>
      </c>
      <c r="AQ402" s="32">
        <v>0</v>
      </c>
      <c r="AR402" s="32">
        <v>0</v>
      </c>
      <c r="AS402" s="34"/>
      <c r="AT402" s="32">
        <v>0</v>
      </c>
      <c r="AU402" s="33">
        <v>20.3</v>
      </c>
      <c r="AV402" s="36">
        <v>0</v>
      </c>
      <c r="AW402" s="33">
        <v>0.17</v>
      </c>
      <c r="AX402" s="33">
        <v>0.76</v>
      </c>
      <c r="AY402" s="33">
        <v>0.24</v>
      </c>
      <c r="AZ402" s="36">
        <v>0</v>
      </c>
      <c r="BA402" s="33">
        <v>0</v>
      </c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</row>
    <row r="403" spans="1:81" x14ac:dyDescent="0.35">
      <c r="A403" s="37" t="s">
        <v>2545</v>
      </c>
      <c r="B403" s="34">
        <v>23103</v>
      </c>
      <c r="C403" s="37" t="s">
        <v>2544</v>
      </c>
      <c r="D403" s="32">
        <v>0.1</v>
      </c>
      <c r="E403" s="32">
        <v>0.8</v>
      </c>
      <c r="F403" s="32">
        <v>48.2</v>
      </c>
      <c r="G403" s="32">
        <v>56.5</v>
      </c>
      <c r="H403" s="35">
        <v>958</v>
      </c>
      <c r="I403" s="35">
        <v>953</v>
      </c>
      <c r="J403" s="35">
        <v>227.767</v>
      </c>
      <c r="K403" s="32">
        <v>0.6</v>
      </c>
      <c r="L403" s="32">
        <v>24.3</v>
      </c>
      <c r="M403" s="32">
        <v>23.9</v>
      </c>
      <c r="N403" s="32">
        <v>0</v>
      </c>
      <c r="O403" s="31"/>
      <c r="P403" s="32">
        <v>56.5</v>
      </c>
      <c r="Q403" s="31"/>
      <c r="R403" s="36">
        <v>0.05</v>
      </c>
      <c r="S403" s="33">
        <v>0</v>
      </c>
      <c r="T403" s="33">
        <v>55.3</v>
      </c>
      <c r="U403" s="33">
        <v>19.2</v>
      </c>
      <c r="V403" s="34"/>
      <c r="W403" s="34"/>
      <c r="X403" s="34"/>
      <c r="Y403" s="32">
        <v>26</v>
      </c>
      <c r="Z403" s="32">
        <v>0</v>
      </c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2">
        <v>0</v>
      </c>
      <c r="AN403" s="34"/>
      <c r="AO403" s="34"/>
      <c r="AP403" s="34"/>
      <c r="AQ403" s="34"/>
      <c r="AR403" s="32">
        <v>0</v>
      </c>
      <c r="AS403" s="34"/>
      <c r="AT403" s="32">
        <v>0</v>
      </c>
      <c r="AU403" s="33">
        <v>26</v>
      </c>
      <c r="AV403" s="36">
        <v>0</v>
      </c>
      <c r="AW403" s="33">
        <v>0.41</v>
      </c>
      <c r="AX403" s="33">
        <v>0.14000000000000001</v>
      </c>
      <c r="AY403" s="33">
        <v>0.19</v>
      </c>
      <c r="AZ403" s="36">
        <v>0</v>
      </c>
      <c r="BA403" s="33">
        <v>0</v>
      </c>
      <c r="BB403" s="34"/>
      <c r="BC403" s="33"/>
      <c r="BD403" s="34"/>
      <c r="BE403" s="33"/>
      <c r="BF403" s="34"/>
      <c r="BG403" s="34"/>
      <c r="BH403" s="34"/>
      <c r="BI403" s="34"/>
      <c r="BJ403" s="33"/>
      <c r="BK403" s="34"/>
      <c r="BL403" s="34"/>
      <c r="BM403" s="34"/>
      <c r="BN403" s="34"/>
      <c r="BO403" s="34"/>
      <c r="BP403" s="33"/>
      <c r="BQ403" s="34"/>
      <c r="BR403" s="34"/>
      <c r="BS403" s="33"/>
      <c r="BT403" s="34"/>
      <c r="BU403" s="34"/>
      <c r="BV403" s="33"/>
      <c r="BW403" s="34"/>
      <c r="BX403" s="34"/>
      <c r="BY403" s="38"/>
      <c r="BZ403" s="34"/>
      <c r="CA403" s="34"/>
      <c r="CB403" s="33"/>
      <c r="CC403" s="32"/>
    </row>
    <row r="404" spans="1:81" x14ac:dyDescent="0.35">
      <c r="A404" s="37" t="s">
        <v>2543</v>
      </c>
      <c r="B404" s="34">
        <v>23107</v>
      </c>
      <c r="C404" s="37" t="s">
        <v>2542</v>
      </c>
      <c r="D404" s="32">
        <v>1.5</v>
      </c>
      <c r="E404" s="32">
        <v>4.0999999999999996</v>
      </c>
      <c r="F404" s="32">
        <v>3.1</v>
      </c>
      <c r="G404" s="32">
        <v>6.2</v>
      </c>
      <c r="H404" s="35">
        <v>295</v>
      </c>
      <c r="I404" s="35">
        <v>280</v>
      </c>
      <c r="J404" s="35">
        <v>66.92</v>
      </c>
      <c r="K404" s="32">
        <v>1.9</v>
      </c>
      <c r="L404" s="32">
        <v>1.2</v>
      </c>
      <c r="M404" s="32">
        <v>0.9</v>
      </c>
      <c r="N404" s="32">
        <v>1</v>
      </c>
      <c r="O404" s="31"/>
      <c r="P404" s="32">
        <v>6.2</v>
      </c>
      <c r="Q404" s="31"/>
      <c r="R404" s="36">
        <v>0.11</v>
      </c>
      <c r="S404" s="33">
        <v>0</v>
      </c>
      <c r="T404" s="33">
        <v>48.4</v>
      </c>
      <c r="U404" s="33">
        <v>31.1</v>
      </c>
      <c r="V404" s="34"/>
      <c r="W404" s="34"/>
      <c r="X404" s="34"/>
      <c r="Y404" s="32">
        <v>17.899999999999999</v>
      </c>
      <c r="Z404" s="32">
        <v>2.2999999999999998</v>
      </c>
      <c r="AA404" s="34"/>
      <c r="AB404" s="32">
        <v>0</v>
      </c>
      <c r="AC404" s="34"/>
      <c r="AD404" s="34"/>
      <c r="AE404" s="34"/>
      <c r="AF404" s="32">
        <v>0</v>
      </c>
      <c r="AG404" s="34"/>
      <c r="AH404" s="34"/>
      <c r="AI404" s="32">
        <v>0</v>
      </c>
      <c r="AJ404" s="32">
        <v>0</v>
      </c>
      <c r="AK404" s="34"/>
      <c r="AL404" s="32">
        <v>0</v>
      </c>
      <c r="AM404" s="32">
        <v>0</v>
      </c>
      <c r="AN404" s="34"/>
      <c r="AO404" s="34"/>
      <c r="AP404" s="34"/>
      <c r="AQ404" s="32">
        <v>0</v>
      </c>
      <c r="AR404" s="32">
        <v>0</v>
      </c>
      <c r="AS404" s="34"/>
      <c r="AT404" s="32">
        <v>0</v>
      </c>
      <c r="AU404" s="33">
        <v>20.2</v>
      </c>
      <c r="AV404" s="36">
        <v>0</v>
      </c>
      <c r="AW404" s="33">
        <v>1.9</v>
      </c>
      <c r="AX404" s="33">
        <v>1.22</v>
      </c>
      <c r="AY404" s="33">
        <v>0.79</v>
      </c>
      <c r="AZ404" s="36">
        <v>0</v>
      </c>
      <c r="BA404" s="33">
        <v>25.2</v>
      </c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</row>
    <row r="405" spans="1:81" ht="25" x14ac:dyDescent="0.35">
      <c r="A405" s="37" t="s">
        <v>2541</v>
      </c>
      <c r="B405" s="34">
        <v>23104</v>
      </c>
      <c r="C405" s="37" t="s">
        <v>2540</v>
      </c>
      <c r="D405" s="32">
        <v>1.3</v>
      </c>
      <c r="E405" s="32">
        <v>0</v>
      </c>
      <c r="F405" s="32">
        <v>4.9000000000000004</v>
      </c>
      <c r="G405" s="32">
        <v>6.3</v>
      </c>
      <c r="H405" s="35">
        <v>146</v>
      </c>
      <c r="I405" s="35">
        <v>133</v>
      </c>
      <c r="J405" s="35">
        <v>31.786999999999999</v>
      </c>
      <c r="K405" s="32">
        <v>1.6</v>
      </c>
      <c r="L405" s="32">
        <v>2.2000000000000002</v>
      </c>
      <c r="M405" s="32">
        <v>2.2000000000000002</v>
      </c>
      <c r="N405" s="32">
        <v>0.5</v>
      </c>
      <c r="O405" s="31"/>
      <c r="P405" s="32">
        <v>6.3</v>
      </c>
      <c r="Q405" s="31"/>
      <c r="R405" s="36">
        <v>0</v>
      </c>
      <c r="S405" s="33">
        <v>0</v>
      </c>
      <c r="T405" s="33">
        <v>0</v>
      </c>
      <c r="U405" s="33">
        <v>0</v>
      </c>
      <c r="V405" s="34"/>
      <c r="W405" s="34"/>
      <c r="X405" s="34"/>
      <c r="Y405" s="32">
        <v>0</v>
      </c>
      <c r="Z405" s="32">
        <v>0</v>
      </c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2">
        <v>0</v>
      </c>
      <c r="AN405" s="34"/>
      <c r="AO405" s="34"/>
      <c r="AP405" s="34"/>
      <c r="AQ405" s="34"/>
      <c r="AR405" s="32">
        <v>0</v>
      </c>
      <c r="AS405" s="34"/>
      <c r="AT405" s="32">
        <v>0</v>
      </c>
      <c r="AU405" s="33">
        <v>0</v>
      </c>
      <c r="AV405" s="36">
        <v>0</v>
      </c>
      <c r="AW405" s="33">
        <v>0</v>
      </c>
      <c r="AX405" s="33">
        <v>0</v>
      </c>
      <c r="AY405" s="33">
        <v>0</v>
      </c>
      <c r="AZ405" s="36">
        <v>0</v>
      </c>
      <c r="BA405" s="33">
        <v>0</v>
      </c>
      <c r="BB405" s="34"/>
      <c r="BC405" s="34"/>
      <c r="BD405" s="34"/>
      <c r="BE405" s="33"/>
      <c r="BF405" s="34"/>
      <c r="BG405" s="33"/>
      <c r="BH405" s="34"/>
      <c r="BI405" s="34"/>
      <c r="BJ405" s="34"/>
      <c r="BK405" s="34"/>
      <c r="BL405" s="33"/>
      <c r="BM405" s="33"/>
      <c r="BN405" s="33"/>
      <c r="BO405" s="34"/>
      <c r="BP405" s="33"/>
      <c r="BQ405" s="34"/>
      <c r="BR405" s="33"/>
      <c r="BS405" s="34"/>
      <c r="BT405" s="34"/>
      <c r="BU405" s="34"/>
      <c r="BV405" s="33"/>
      <c r="BW405" s="34"/>
      <c r="BX405" s="34"/>
      <c r="BY405" s="34"/>
      <c r="BZ405" s="34"/>
      <c r="CA405" s="34"/>
      <c r="CB405" s="33"/>
      <c r="CC405" s="32"/>
    </row>
    <row r="406" spans="1:81" x14ac:dyDescent="0.35">
      <c r="A406" s="37" t="s">
        <v>2539</v>
      </c>
      <c r="B406" s="34">
        <v>23107</v>
      </c>
      <c r="C406" s="37" t="s">
        <v>2538</v>
      </c>
      <c r="D406" s="32">
        <v>0.8</v>
      </c>
      <c r="E406" s="32">
        <v>7.5</v>
      </c>
      <c r="F406" s="32">
        <v>3.3</v>
      </c>
      <c r="G406" s="32">
        <v>4.8</v>
      </c>
      <c r="H406" s="35">
        <v>383</v>
      </c>
      <c r="I406" s="35">
        <v>370</v>
      </c>
      <c r="J406" s="35">
        <v>88.429999999999993</v>
      </c>
      <c r="K406" s="32">
        <v>1.7</v>
      </c>
      <c r="L406" s="32">
        <v>0.9</v>
      </c>
      <c r="M406" s="32">
        <v>1</v>
      </c>
      <c r="N406" s="32">
        <v>1.4</v>
      </c>
      <c r="O406" s="31"/>
      <c r="P406" s="32">
        <v>4.8</v>
      </c>
      <c r="Q406" s="31"/>
      <c r="R406" s="36">
        <v>7.0000000000000007E-2</v>
      </c>
      <c r="S406" s="33">
        <v>0</v>
      </c>
      <c r="T406" s="33">
        <v>12.96</v>
      </c>
      <c r="U406" s="33">
        <v>30.43</v>
      </c>
      <c r="V406" s="34"/>
      <c r="W406" s="34"/>
      <c r="X406" s="34"/>
      <c r="Y406" s="32">
        <v>54.5</v>
      </c>
      <c r="Z406" s="32">
        <v>0.5</v>
      </c>
      <c r="AA406" s="34"/>
      <c r="AB406" s="32">
        <v>0</v>
      </c>
      <c r="AC406" s="34"/>
      <c r="AD406" s="34"/>
      <c r="AE406" s="34"/>
      <c r="AF406" s="32">
        <v>0</v>
      </c>
      <c r="AG406" s="34"/>
      <c r="AH406" s="34"/>
      <c r="AI406" s="32">
        <v>0</v>
      </c>
      <c r="AJ406" s="32">
        <v>0</v>
      </c>
      <c r="AK406" s="34"/>
      <c r="AL406" s="32">
        <v>0</v>
      </c>
      <c r="AM406" s="32">
        <v>0</v>
      </c>
      <c r="AN406" s="34"/>
      <c r="AO406" s="34"/>
      <c r="AP406" s="32">
        <v>0</v>
      </c>
      <c r="AQ406" s="32">
        <v>0</v>
      </c>
      <c r="AR406" s="32">
        <v>0</v>
      </c>
      <c r="AS406" s="34"/>
      <c r="AT406" s="32">
        <v>0</v>
      </c>
      <c r="AU406" s="33">
        <v>54.98</v>
      </c>
      <c r="AV406" s="36">
        <v>0</v>
      </c>
      <c r="AW406" s="33">
        <v>0.93</v>
      </c>
      <c r="AX406" s="33">
        <v>2.1800000000000002</v>
      </c>
      <c r="AY406" s="33">
        <v>3.94</v>
      </c>
      <c r="AZ406" s="36">
        <v>0</v>
      </c>
      <c r="BA406" s="33">
        <v>10.039999999999999</v>
      </c>
      <c r="BB406" s="34"/>
      <c r="BC406" s="34"/>
      <c r="BD406" s="34"/>
      <c r="BE406" s="33"/>
      <c r="BF406" s="34"/>
      <c r="BG406" s="33"/>
      <c r="BH406" s="34"/>
      <c r="BI406" s="34"/>
      <c r="BJ406" s="34"/>
      <c r="BK406" s="34"/>
      <c r="BL406" s="33"/>
      <c r="BM406" s="33"/>
      <c r="BN406" s="33"/>
      <c r="BO406" s="34"/>
      <c r="BP406" s="33"/>
      <c r="BQ406" s="34"/>
      <c r="BR406" s="33"/>
      <c r="BS406" s="34"/>
      <c r="BT406" s="34"/>
      <c r="BU406" s="34"/>
      <c r="BV406" s="33"/>
      <c r="BW406" s="34"/>
      <c r="BX406" s="34"/>
      <c r="BY406" s="34"/>
      <c r="BZ406" s="34"/>
      <c r="CA406" s="34"/>
      <c r="CB406" s="33"/>
      <c r="CC406" s="32"/>
    </row>
    <row r="407" spans="1:81" ht="25" x14ac:dyDescent="0.35">
      <c r="A407" s="37" t="s">
        <v>2537</v>
      </c>
      <c r="B407" s="34">
        <v>23107</v>
      </c>
      <c r="C407" s="37" t="s">
        <v>2536</v>
      </c>
      <c r="D407" s="32">
        <v>2.1</v>
      </c>
      <c r="E407" s="32">
        <v>6.9</v>
      </c>
      <c r="F407" s="32">
        <v>7.1</v>
      </c>
      <c r="G407" s="32">
        <v>10.7</v>
      </c>
      <c r="H407" s="35">
        <v>494</v>
      </c>
      <c r="I407" s="35">
        <v>476</v>
      </c>
      <c r="J407" s="35">
        <v>113.764</v>
      </c>
      <c r="K407" s="32">
        <v>2.2999999999999998</v>
      </c>
      <c r="L407" s="32">
        <v>2.4</v>
      </c>
      <c r="M407" s="32">
        <v>2.5</v>
      </c>
      <c r="N407" s="32">
        <v>2.2000000000000002</v>
      </c>
      <c r="O407" s="31"/>
      <c r="P407" s="32">
        <v>10.7</v>
      </c>
      <c r="Q407" s="31"/>
      <c r="R407" s="36">
        <v>0.05</v>
      </c>
      <c r="S407" s="33">
        <v>0</v>
      </c>
      <c r="T407" s="33">
        <v>48.92</v>
      </c>
      <c r="U407" s="33">
        <v>34.43</v>
      </c>
      <c r="V407" s="34"/>
      <c r="W407" s="34"/>
      <c r="X407" s="34"/>
      <c r="Y407" s="32">
        <v>11.4</v>
      </c>
      <c r="Z407" s="32">
        <v>2.4</v>
      </c>
      <c r="AA407" s="34"/>
      <c r="AB407" s="32">
        <v>0</v>
      </c>
      <c r="AC407" s="34"/>
      <c r="AD407" s="34"/>
      <c r="AE407" s="34"/>
      <c r="AF407" s="32">
        <v>0</v>
      </c>
      <c r="AG407" s="34"/>
      <c r="AH407" s="34"/>
      <c r="AI407" s="32">
        <v>0</v>
      </c>
      <c r="AJ407" s="32">
        <v>0</v>
      </c>
      <c r="AK407" s="34"/>
      <c r="AL407" s="32">
        <v>0</v>
      </c>
      <c r="AM407" s="32">
        <v>0</v>
      </c>
      <c r="AN407" s="34"/>
      <c r="AO407" s="34"/>
      <c r="AP407" s="32">
        <v>0</v>
      </c>
      <c r="AQ407" s="32">
        <v>0</v>
      </c>
      <c r="AR407" s="32">
        <v>0</v>
      </c>
      <c r="AS407" s="34"/>
      <c r="AT407" s="32">
        <v>0</v>
      </c>
      <c r="AU407" s="33">
        <v>13.88</v>
      </c>
      <c r="AV407" s="36">
        <v>0</v>
      </c>
      <c r="AW407" s="33">
        <v>3.12</v>
      </c>
      <c r="AX407" s="33">
        <v>2.2000000000000002</v>
      </c>
      <c r="AY407" s="33">
        <v>0.89</v>
      </c>
      <c r="AZ407" s="36">
        <v>0</v>
      </c>
      <c r="BA407" s="33">
        <v>56.95</v>
      </c>
      <c r="BB407" s="34"/>
      <c r="BC407" s="33"/>
      <c r="BD407" s="34"/>
      <c r="BE407" s="33"/>
      <c r="BF407" s="34"/>
      <c r="BG407" s="34"/>
      <c r="BH407" s="34"/>
      <c r="BI407" s="34"/>
      <c r="BJ407" s="33"/>
      <c r="BK407" s="34"/>
      <c r="BL407" s="34"/>
      <c r="BM407" s="34"/>
      <c r="BN407" s="34"/>
      <c r="BO407" s="34"/>
      <c r="BP407" s="33"/>
      <c r="BQ407" s="34"/>
      <c r="BR407" s="34"/>
      <c r="BS407" s="33"/>
      <c r="BT407" s="34"/>
      <c r="BU407" s="34"/>
      <c r="BV407" s="33"/>
      <c r="BW407" s="34"/>
      <c r="BX407" s="34"/>
      <c r="BY407" s="38"/>
      <c r="BZ407" s="34"/>
      <c r="CA407" s="34"/>
      <c r="CB407" s="33"/>
      <c r="CC407" s="32"/>
    </row>
    <row r="408" spans="1:81" x14ac:dyDescent="0.35">
      <c r="A408" s="37" t="s">
        <v>2535</v>
      </c>
      <c r="B408" s="34">
        <v>23103</v>
      </c>
      <c r="C408" s="37" t="s">
        <v>2534</v>
      </c>
      <c r="D408" s="32">
        <v>6.8</v>
      </c>
      <c r="E408" s="32">
        <v>0</v>
      </c>
      <c r="F408" s="32">
        <v>2.2000000000000002</v>
      </c>
      <c r="G408" s="32">
        <v>3.2</v>
      </c>
      <c r="H408" s="35">
        <v>209</v>
      </c>
      <c r="I408" s="35">
        <v>209</v>
      </c>
      <c r="J408" s="35">
        <v>49.951000000000001</v>
      </c>
      <c r="K408" s="32">
        <v>0</v>
      </c>
      <c r="L408" s="32">
        <v>0.2</v>
      </c>
      <c r="M408" s="32">
        <v>0.6</v>
      </c>
      <c r="N408" s="32">
        <v>1.4</v>
      </c>
      <c r="O408" s="31"/>
      <c r="P408" s="32">
        <v>3.2</v>
      </c>
      <c r="Q408" s="31"/>
      <c r="R408" s="36">
        <v>0.11</v>
      </c>
      <c r="S408" s="33">
        <v>0</v>
      </c>
      <c r="T408" s="33">
        <v>0</v>
      </c>
      <c r="U408" s="33">
        <v>0</v>
      </c>
      <c r="V408" s="34"/>
      <c r="W408" s="34"/>
      <c r="X408" s="34"/>
      <c r="Y408" s="32">
        <v>0</v>
      </c>
      <c r="Z408" s="32">
        <v>0</v>
      </c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2">
        <v>0</v>
      </c>
      <c r="AN408" s="34"/>
      <c r="AO408" s="34"/>
      <c r="AP408" s="34"/>
      <c r="AQ408" s="34"/>
      <c r="AR408" s="32">
        <v>0</v>
      </c>
      <c r="AS408" s="34"/>
      <c r="AT408" s="32">
        <v>0</v>
      </c>
      <c r="AU408" s="33">
        <v>0</v>
      </c>
      <c r="AV408" s="36">
        <v>0</v>
      </c>
      <c r="AW408" s="33">
        <v>0</v>
      </c>
      <c r="AX408" s="33">
        <v>0</v>
      </c>
      <c r="AY408" s="33">
        <v>0</v>
      </c>
      <c r="AZ408" s="36">
        <v>0</v>
      </c>
      <c r="BA408" s="33">
        <v>0</v>
      </c>
      <c r="BB408" s="34"/>
      <c r="BC408" s="33"/>
      <c r="BD408" s="34"/>
      <c r="BE408" s="33"/>
      <c r="BF408" s="34"/>
      <c r="BG408" s="34"/>
      <c r="BH408" s="34"/>
      <c r="BI408" s="34"/>
      <c r="BJ408" s="33"/>
      <c r="BK408" s="34"/>
      <c r="BL408" s="34"/>
      <c r="BM408" s="34"/>
      <c r="BN408" s="34"/>
      <c r="BO408" s="34"/>
      <c r="BP408" s="33"/>
      <c r="BQ408" s="34"/>
      <c r="BR408" s="34"/>
      <c r="BS408" s="33"/>
      <c r="BT408" s="34"/>
      <c r="BU408" s="34"/>
      <c r="BV408" s="33"/>
      <c r="BW408" s="34"/>
      <c r="BX408" s="34"/>
      <c r="BY408" s="38"/>
      <c r="BZ408" s="34"/>
      <c r="CA408" s="34"/>
      <c r="CB408" s="33"/>
      <c r="CC408" s="32"/>
    </row>
    <row r="409" spans="1:81" x14ac:dyDescent="0.35">
      <c r="A409" s="37" t="s">
        <v>2533</v>
      </c>
      <c r="B409" s="34">
        <v>23103</v>
      </c>
      <c r="C409" s="37" t="s">
        <v>2532</v>
      </c>
      <c r="D409" s="32">
        <v>5.4</v>
      </c>
      <c r="E409" s="32">
        <v>0</v>
      </c>
      <c r="F409" s="32">
        <v>1.7</v>
      </c>
      <c r="G409" s="32">
        <v>2.7</v>
      </c>
      <c r="H409" s="35">
        <v>162</v>
      </c>
      <c r="I409" s="35">
        <v>162</v>
      </c>
      <c r="J409" s="35">
        <v>38.717999999999996</v>
      </c>
      <c r="K409" s="32">
        <v>0</v>
      </c>
      <c r="L409" s="32">
        <v>0.3</v>
      </c>
      <c r="M409" s="32">
        <v>0.8</v>
      </c>
      <c r="N409" s="32">
        <v>0.6</v>
      </c>
      <c r="O409" s="31"/>
      <c r="P409" s="32">
        <v>2.7</v>
      </c>
      <c r="Q409" s="31"/>
      <c r="R409" s="36">
        <v>0.24</v>
      </c>
      <c r="S409" s="33">
        <v>0</v>
      </c>
      <c r="T409" s="33">
        <v>0</v>
      </c>
      <c r="U409" s="33">
        <v>0</v>
      </c>
      <c r="V409" s="34"/>
      <c r="W409" s="34"/>
      <c r="X409" s="34"/>
      <c r="Y409" s="32">
        <v>0</v>
      </c>
      <c r="Z409" s="32">
        <v>0</v>
      </c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2">
        <v>0</v>
      </c>
      <c r="AN409" s="34"/>
      <c r="AO409" s="34"/>
      <c r="AP409" s="34"/>
      <c r="AQ409" s="34"/>
      <c r="AR409" s="32">
        <v>0</v>
      </c>
      <c r="AS409" s="34"/>
      <c r="AT409" s="32">
        <v>0</v>
      </c>
      <c r="AU409" s="33">
        <v>0</v>
      </c>
      <c r="AV409" s="36">
        <v>0</v>
      </c>
      <c r="AW409" s="33">
        <v>0</v>
      </c>
      <c r="AX409" s="33">
        <v>0</v>
      </c>
      <c r="AY409" s="33">
        <v>0</v>
      </c>
      <c r="AZ409" s="36">
        <v>0</v>
      </c>
      <c r="BA409" s="33">
        <v>0</v>
      </c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</row>
    <row r="410" spans="1:81" x14ac:dyDescent="0.35">
      <c r="A410" s="37" t="s">
        <v>2531</v>
      </c>
      <c r="B410" s="34">
        <v>23103</v>
      </c>
      <c r="C410" s="37" t="s">
        <v>2530</v>
      </c>
      <c r="D410" s="32">
        <v>1.3</v>
      </c>
      <c r="E410" s="32">
        <v>0.8</v>
      </c>
      <c r="F410" s="32">
        <v>0.1</v>
      </c>
      <c r="G410" s="32">
        <v>0.1</v>
      </c>
      <c r="H410" s="35">
        <v>57</v>
      </c>
      <c r="I410" s="35">
        <v>52</v>
      </c>
      <c r="J410" s="35">
        <v>12.427999999999999</v>
      </c>
      <c r="K410" s="32">
        <v>0.6</v>
      </c>
      <c r="L410" s="34"/>
      <c r="M410" s="34"/>
      <c r="N410" s="34"/>
      <c r="O410" s="31"/>
      <c r="P410" s="32">
        <v>0.1</v>
      </c>
      <c r="Q410" s="31"/>
      <c r="R410" s="36">
        <v>8.4000000000000005E-2</v>
      </c>
      <c r="S410" s="33">
        <v>0</v>
      </c>
      <c r="T410" s="33">
        <v>20.27</v>
      </c>
      <c r="U410" s="33">
        <v>1.66</v>
      </c>
      <c r="V410" s="34"/>
      <c r="W410" s="34"/>
      <c r="X410" s="34"/>
      <c r="Y410" s="32">
        <v>70.099999999999994</v>
      </c>
      <c r="Z410" s="32">
        <v>0.6</v>
      </c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2">
        <v>0</v>
      </c>
      <c r="AN410" s="34"/>
      <c r="AO410" s="34"/>
      <c r="AP410" s="34"/>
      <c r="AQ410" s="34"/>
      <c r="AR410" s="32">
        <v>0</v>
      </c>
      <c r="AS410" s="34"/>
      <c r="AT410" s="32">
        <v>0</v>
      </c>
      <c r="AU410" s="33">
        <v>70.64</v>
      </c>
      <c r="AV410" s="36">
        <v>0</v>
      </c>
      <c r="AW410" s="33">
        <v>0.12</v>
      </c>
      <c r="AX410" s="33">
        <v>0.01</v>
      </c>
      <c r="AY410" s="33">
        <v>0.43</v>
      </c>
      <c r="AZ410" s="36">
        <v>0</v>
      </c>
      <c r="BA410" s="33">
        <v>0</v>
      </c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</row>
    <row r="411" spans="1:81" x14ac:dyDescent="0.35">
      <c r="A411" s="37" t="s">
        <v>2529</v>
      </c>
      <c r="B411" s="34">
        <v>23104</v>
      </c>
      <c r="C411" s="37" t="s">
        <v>2528</v>
      </c>
      <c r="D411" s="32">
        <v>1.3</v>
      </c>
      <c r="E411" s="32">
        <v>0</v>
      </c>
      <c r="F411" s="32">
        <v>23.7</v>
      </c>
      <c r="G411" s="32">
        <v>24.1</v>
      </c>
      <c r="H411" s="35">
        <v>437</v>
      </c>
      <c r="I411" s="35">
        <v>426</v>
      </c>
      <c r="J411" s="35">
        <v>101.81399999999999</v>
      </c>
      <c r="K411" s="32">
        <v>1.3</v>
      </c>
      <c r="L411" s="32">
        <v>4.3</v>
      </c>
      <c r="M411" s="32">
        <v>4.4000000000000004</v>
      </c>
      <c r="N411" s="32">
        <v>15</v>
      </c>
      <c r="O411" s="31"/>
      <c r="P411" s="32">
        <v>24.1</v>
      </c>
      <c r="Q411" s="31"/>
      <c r="R411" s="36">
        <v>0</v>
      </c>
      <c r="S411" s="33">
        <v>0</v>
      </c>
      <c r="T411" s="33">
        <v>0</v>
      </c>
      <c r="U411" s="33">
        <v>0</v>
      </c>
      <c r="V411" s="34"/>
      <c r="W411" s="34"/>
      <c r="X411" s="34"/>
      <c r="Y411" s="32">
        <v>0</v>
      </c>
      <c r="Z411" s="32">
        <v>0</v>
      </c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2">
        <v>0</v>
      </c>
      <c r="AN411" s="34"/>
      <c r="AO411" s="34"/>
      <c r="AP411" s="34"/>
      <c r="AQ411" s="34"/>
      <c r="AR411" s="32">
        <v>0</v>
      </c>
      <c r="AS411" s="34"/>
      <c r="AT411" s="32">
        <v>0</v>
      </c>
      <c r="AU411" s="33">
        <v>0</v>
      </c>
      <c r="AV411" s="36">
        <v>0</v>
      </c>
      <c r="AW411" s="33">
        <v>0</v>
      </c>
      <c r="AX411" s="33">
        <v>0</v>
      </c>
      <c r="AY411" s="33">
        <v>0</v>
      </c>
      <c r="AZ411" s="36">
        <v>0</v>
      </c>
      <c r="BA411" s="33">
        <v>0</v>
      </c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</row>
    <row r="412" spans="1:81" ht="25" x14ac:dyDescent="0.35">
      <c r="A412" s="37" t="s">
        <v>2527</v>
      </c>
      <c r="B412" s="34">
        <v>23104</v>
      </c>
      <c r="C412" s="37" t="s">
        <v>2526</v>
      </c>
      <c r="D412" s="32">
        <v>1.3</v>
      </c>
      <c r="E412" s="32">
        <v>0</v>
      </c>
      <c r="F412" s="32">
        <v>23.7</v>
      </c>
      <c r="G412" s="32">
        <v>24.1</v>
      </c>
      <c r="H412" s="35">
        <v>437</v>
      </c>
      <c r="I412" s="35">
        <v>426</v>
      </c>
      <c r="J412" s="35">
        <v>101.81399999999999</v>
      </c>
      <c r="K412" s="32">
        <v>1.3</v>
      </c>
      <c r="L412" s="32">
        <v>4.3</v>
      </c>
      <c r="M412" s="32">
        <v>4.4000000000000004</v>
      </c>
      <c r="N412" s="32">
        <v>15</v>
      </c>
      <c r="O412" s="31"/>
      <c r="P412" s="32">
        <v>24.1</v>
      </c>
      <c r="Q412" s="31"/>
      <c r="R412" s="36">
        <v>0</v>
      </c>
      <c r="S412" s="33">
        <v>0</v>
      </c>
      <c r="T412" s="33">
        <v>0</v>
      </c>
      <c r="U412" s="33">
        <v>0</v>
      </c>
      <c r="V412" s="34"/>
      <c r="W412" s="34"/>
      <c r="X412" s="34"/>
      <c r="Y412" s="32">
        <v>0</v>
      </c>
      <c r="Z412" s="32">
        <v>0</v>
      </c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2">
        <v>0</v>
      </c>
      <c r="AN412" s="34"/>
      <c r="AO412" s="34"/>
      <c r="AP412" s="34"/>
      <c r="AQ412" s="34"/>
      <c r="AR412" s="32">
        <v>0</v>
      </c>
      <c r="AS412" s="34"/>
      <c r="AT412" s="32">
        <v>0</v>
      </c>
      <c r="AU412" s="33">
        <v>0</v>
      </c>
      <c r="AV412" s="36">
        <v>0</v>
      </c>
      <c r="AW412" s="33">
        <v>0</v>
      </c>
      <c r="AX412" s="33">
        <v>0</v>
      </c>
      <c r="AY412" s="33">
        <v>0</v>
      </c>
      <c r="AZ412" s="36">
        <v>0</v>
      </c>
      <c r="BA412" s="33">
        <v>0</v>
      </c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</row>
    <row r="413" spans="1:81" x14ac:dyDescent="0.35">
      <c r="A413" s="37" t="s">
        <v>2525</v>
      </c>
      <c r="B413" s="34">
        <v>23108</v>
      </c>
      <c r="C413" s="37" t="s">
        <v>2524</v>
      </c>
      <c r="D413" s="32">
        <v>3.9</v>
      </c>
      <c r="E413" s="32">
        <v>13.5</v>
      </c>
      <c r="F413" s="32">
        <v>5.0999999999999996</v>
      </c>
      <c r="G413" s="32">
        <v>10.8</v>
      </c>
      <c r="H413" s="35">
        <v>748</v>
      </c>
      <c r="I413" s="35">
        <v>746</v>
      </c>
      <c r="J413" s="35">
        <v>178.29399999999998</v>
      </c>
      <c r="K413" s="32">
        <v>0.2</v>
      </c>
      <c r="L413" s="32">
        <v>0</v>
      </c>
      <c r="M413" s="32">
        <v>0</v>
      </c>
      <c r="N413" s="32">
        <v>0</v>
      </c>
      <c r="O413" s="31"/>
      <c r="P413" s="32">
        <v>10.8</v>
      </c>
      <c r="Q413" s="31"/>
      <c r="R413" s="36">
        <v>0.17199999999999999</v>
      </c>
      <c r="S413" s="33">
        <v>0.22</v>
      </c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3">
        <v>9.2100000000000009</v>
      </c>
      <c r="AX413" s="33">
        <v>2.76</v>
      </c>
      <c r="AY413" s="33">
        <v>0.32</v>
      </c>
      <c r="AZ413" s="36">
        <v>1.083</v>
      </c>
      <c r="BA413" s="33">
        <v>339.4</v>
      </c>
      <c r="BB413" s="34"/>
      <c r="BC413" s="34"/>
      <c r="BD413" s="34"/>
      <c r="BE413" s="33"/>
      <c r="BF413" s="32"/>
      <c r="BG413" s="34"/>
      <c r="BH413" s="34"/>
      <c r="BI413" s="34"/>
      <c r="BJ413" s="34"/>
      <c r="BK413" s="36"/>
      <c r="BL413" s="34"/>
      <c r="BM413" s="34"/>
      <c r="BN413" s="34"/>
      <c r="BO413" s="34"/>
      <c r="BP413" s="34"/>
      <c r="BQ413" s="34"/>
      <c r="BR413" s="34"/>
      <c r="BS413" s="34"/>
      <c r="BT413" s="32"/>
      <c r="BU413" s="34"/>
      <c r="BV413" s="33"/>
      <c r="BW413" s="34"/>
      <c r="BX413" s="34"/>
      <c r="BY413" s="34"/>
      <c r="BZ413" s="36"/>
      <c r="CA413" s="34"/>
      <c r="CB413" s="34"/>
      <c r="CC413" s="32"/>
    </row>
    <row r="414" spans="1:81" x14ac:dyDescent="0.35">
      <c r="A414" s="37" t="s">
        <v>2523</v>
      </c>
      <c r="B414" s="34">
        <v>23103</v>
      </c>
      <c r="C414" s="37" t="s">
        <v>2522</v>
      </c>
      <c r="D414" s="32">
        <v>1.3</v>
      </c>
      <c r="E414" s="32">
        <v>0.2</v>
      </c>
      <c r="F414" s="32">
        <v>16.899999999999999</v>
      </c>
      <c r="G414" s="32">
        <v>17.600000000000001</v>
      </c>
      <c r="H414" s="35">
        <v>311</v>
      </c>
      <c r="I414" s="35">
        <v>311</v>
      </c>
      <c r="J414" s="35">
        <v>74.328999999999994</v>
      </c>
      <c r="K414" s="32">
        <v>0</v>
      </c>
      <c r="L414" s="32">
        <v>6.8</v>
      </c>
      <c r="M414" s="32">
        <v>6.3</v>
      </c>
      <c r="N414" s="32">
        <v>3.8</v>
      </c>
      <c r="O414" s="31"/>
      <c r="P414" s="32">
        <v>17.600000000000001</v>
      </c>
      <c r="Q414" s="31"/>
      <c r="R414" s="36">
        <v>0.13</v>
      </c>
      <c r="S414" s="33">
        <v>0</v>
      </c>
      <c r="T414" s="33">
        <v>23.3</v>
      </c>
      <c r="U414" s="33">
        <v>42.7</v>
      </c>
      <c r="V414" s="34"/>
      <c r="W414" s="34"/>
      <c r="X414" s="34"/>
      <c r="Y414" s="32">
        <v>22</v>
      </c>
      <c r="Z414" s="32">
        <v>2.6</v>
      </c>
      <c r="AA414" s="34"/>
      <c r="AB414" s="34"/>
      <c r="AC414" s="34"/>
      <c r="AD414" s="34"/>
      <c r="AE414" s="34"/>
      <c r="AF414" s="34"/>
      <c r="AG414" s="34"/>
      <c r="AH414" s="34"/>
      <c r="AI414" s="32">
        <v>0</v>
      </c>
      <c r="AJ414" s="34"/>
      <c r="AK414" s="34"/>
      <c r="AL414" s="32">
        <v>0.3</v>
      </c>
      <c r="AM414" s="32">
        <v>2.1</v>
      </c>
      <c r="AN414" s="34"/>
      <c r="AO414" s="34"/>
      <c r="AP414" s="34"/>
      <c r="AQ414" s="32">
        <v>0</v>
      </c>
      <c r="AR414" s="32">
        <v>0.2</v>
      </c>
      <c r="AS414" s="34"/>
      <c r="AT414" s="32">
        <v>6.8</v>
      </c>
      <c r="AU414" s="33">
        <v>34</v>
      </c>
      <c r="AV414" s="36">
        <v>9.1</v>
      </c>
      <c r="AW414" s="33">
        <v>0.04</v>
      </c>
      <c r="AX414" s="33">
        <v>0.08</v>
      </c>
      <c r="AY414" s="33">
        <v>0.06</v>
      </c>
      <c r="AZ414" s="36">
        <v>16.744</v>
      </c>
      <c r="BA414" s="33">
        <v>0</v>
      </c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</row>
    <row r="415" spans="1:81" x14ac:dyDescent="0.35">
      <c r="A415" s="37" t="s">
        <v>2521</v>
      </c>
      <c r="B415" s="34">
        <v>23305</v>
      </c>
      <c r="C415" s="37" t="s">
        <v>2520</v>
      </c>
      <c r="D415" s="32">
        <v>0</v>
      </c>
      <c r="E415" s="32">
        <v>0</v>
      </c>
      <c r="F415" s="32">
        <v>0</v>
      </c>
      <c r="G415" s="32">
        <v>0</v>
      </c>
      <c r="H415" s="35">
        <v>65</v>
      </c>
      <c r="I415" s="35">
        <v>65</v>
      </c>
      <c r="J415" s="35">
        <v>15.535</v>
      </c>
      <c r="K415" s="32">
        <v>0</v>
      </c>
      <c r="L415" s="34"/>
      <c r="M415" s="34"/>
      <c r="N415" s="34"/>
      <c r="O415" s="31"/>
      <c r="P415" s="32">
        <v>0</v>
      </c>
      <c r="Q415" s="31"/>
      <c r="R415" s="36">
        <v>0</v>
      </c>
      <c r="S415" s="33">
        <v>0</v>
      </c>
      <c r="T415" s="33">
        <v>0</v>
      </c>
      <c r="U415" s="33">
        <v>0</v>
      </c>
      <c r="V415" s="34"/>
      <c r="W415" s="34"/>
      <c r="X415" s="34"/>
      <c r="Y415" s="32">
        <v>0</v>
      </c>
      <c r="Z415" s="32">
        <v>0</v>
      </c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2">
        <v>0</v>
      </c>
      <c r="AN415" s="34"/>
      <c r="AO415" s="34"/>
      <c r="AP415" s="34"/>
      <c r="AQ415" s="34"/>
      <c r="AR415" s="32">
        <v>0</v>
      </c>
      <c r="AS415" s="34"/>
      <c r="AT415" s="32">
        <v>0</v>
      </c>
      <c r="AU415" s="33">
        <v>0</v>
      </c>
      <c r="AV415" s="36">
        <v>0</v>
      </c>
      <c r="AW415" s="33">
        <v>0</v>
      </c>
      <c r="AX415" s="33">
        <v>0</v>
      </c>
      <c r="AY415" s="33">
        <v>0</v>
      </c>
      <c r="AZ415" s="36">
        <v>0</v>
      </c>
      <c r="BA415" s="33">
        <v>0</v>
      </c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</row>
    <row r="416" spans="1:81" ht="25" x14ac:dyDescent="0.35">
      <c r="A416" s="37" t="s">
        <v>2519</v>
      </c>
      <c r="B416" s="34">
        <v>22202</v>
      </c>
      <c r="C416" s="37" t="s">
        <v>2518</v>
      </c>
      <c r="D416" s="32">
        <v>22.2</v>
      </c>
      <c r="E416" s="32">
        <v>49.6</v>
      </c>
      <c r="F416" s="32">
        <v>8.6</v>
      </c>
      <c r="G416" s="32">
        <v>14.3</v>
      </c>
      <c r="H416" s="35">
        <v>2495</v>
      </c>
      <c r="I416" s="35">
        <v>2448</v>
      </c>
      <c r="J416" s="35">
        <v>585.072</v>
      </c>
      <c r="K416" s="32">
        <v>5.8</v>
      </c>
      <c r="L416" s="32">
        <v>0</v>
      </c>
      <c r="M416" s="32">
        <v>0</v>
      </c>
      <c r="N416" s="32">
        <v>8.4</v>
      </c>
      <c r="O416" s="31"/>
      <c r="P416" s="32">
        <v>14.3</v>
      </c>
      <c r="Q416" s="31"/>
      <c r="R416" s="36">
        <v>0.12</v>
      </c>
      <c r="S416" s="33">
        <v>0</v>
      </c>
      <c r="T416" s="33">
        <v>18.45</v>
      </c>
      <c r="U416" s="33">
        <v>68.52</v>
      </c>
      <c r="V416" s="34"/>
      <c r="W416" s="34"/>
      <c r="X416" s="34"/>
      <c r="Y416" s="32">
        <v>12.2</v>
      </c>
      <c r="Z416" s="32">
        <v>0.2</v>
      </c>
      <c r="AA416" s="34"/>
      <c r="AB416" s="32">
        <v>0</v>
      </c>
      <c r="AC416" s="34"/>
      <c r="AD416" s="32">
        <v>0</v>
      </c>
      <c r="AE416" s="34"/>
      <c r="AF416" s="32">
        <v>0</v>
      </c>
      <c r="AG416" s="34"/>
      <c r="AH416" s="34"/>
      <c r="AI416" s="32">
        <v>0</v>
      </c>
      <c r="AJ416" s="32">
        <v>0</v>
      </c>
      <c r="AK416" s="34"/>
      <c r="AL416" s="32">
        <v>0.1</v>
      </c>
      <c r="AM416" s="32">
        <v>0</v>
      </c>
      <c r="AN416" s="34"/>
      <c r="AO416" s="34"/>
      <c r="AP416" s="32">
        <v>0</v>
      </c>
      <c r="AQ416" s="32">
        <v>0</v>
      </c>
      <c r="AR416" s="32">
        <v>0.1</v>
      </c>
      <c r="AS416" s="34"/>
      <c r="AT416" s="32">
        <v>0</v>
      </c>
      <c r="AU416" s="33">
        <v>12.59</v>
      </c>
      <c r="AV416" s="36">
        <v>0.1</v>
      </c>
      <c r="AW416" s="33">
        <v>8.75</v>
      </c>
      <c r="AX416" s="33">
        <v>32.51</v>
      </c>
      <c r="AY416" s="33">
        <v>5.98</v>
      </c>
      <c r="AZ416" s="36">
        <v>47.444000000000003</v>
      </c>
      <c r="BA416" s="33">
        <v>161.31</v>
      </c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</row>
    <row r="417" spans="1:81" ht="25" x14ac:dyDescent="0.35">
      <c r="A417" s="37" t="s">
        <v>2517</v>
      </c>
      <c r="B417" s="34">
        <v>22202</v>
      </c>
      <c r="C417" s="37" t="s">
        <v>2516</v>
      </c>
      <c r="D417" s="32">
        <v>24.3</v>
      </c>
      <c r="E417" s="32">
        <v>54.3</v>
      </c>
      <c r="F417" s="32">
        <v>5.2</v>
      </c>
      <c r="G417" s="32">
        <v>9.4</v>
      </c>
      <c r="H417" s="35">
        <v>2628</v>
      </c>
      <c r="I417" s="35">
        <v>2576</v>
      </c>
      <c r="J417" s="35">
        <v>615.66399999999999</v>
      </c>
      <c r="K417" s="32">
        <v>6.5</v>
      </c>
      <c r="L417" s="34"/>
      <c r="M417" s="34"/>
      <c r="N417" s="34"/>
      <c r="O417" s="31"/>
      <c r="P417" s="32">
        <v>9.4</v>
      </c>
      <c r="Q417" s="31"/>
      <c r="R417" s="36">
        <v>0.12</v>
      </c>
      <c r="S417" s="33">
        <v>0</v>
      </c>
      <c r="T417" s="33">
        <v>18.190000000000001</v>
      </c>
      <c r="U417" s="33">
        <v>72.55</v>
      </c>
      <c r="V417" s="34"/>
      <c r="W417" s="34"/>
      <c r="X417" s="34"/>
      <c r="Y417" s="32">
        <v>8.5</v>
      </c>
      <c r="Z417" s="32">
        <v>0</v>
      </c>
      <c r="AA417" s="34"/>
      <c r="AB417" s="32">
        <v>0</v>
      </c>
      <c r="AC417" s="34"/>
      <c r="AD417" s="32">
        <v>0</v>
      </c>
      <c r="AE417" s="34"/>
      <c r="AF417" s="32">
        <v>0</v>
      </c>
      <c r="AG417" s="34"/>
      <c r="AH417" s="34"/>
      <c r="AI417" s="32">
        <v>0</v>
      </c>
      <c r="AJ417" s="32">
        <v>0</v>
      </c>
      <c r="AK417" s="34"/>
      <c r="AL417" s="32">
        <v>0.1</v>
      </c>
      <c r="AM417" s="32">
        <v>0</v>
      </c>
      <c r="AN417" s="34"/>
      <c r="AO417" s="34"/>
      <c r="AP417" s="32">
        <v>0</v>
      </c>
      <c r="AQ417" s="32">
        <v>0</v>
      </c>
      <c r="AR417" s="32">
        <v>0</v>
      </c>
      <c r="AS417" s="34"/>
      <c r="AT417" s="32">
        <v>0</v>
      </c>
      <c r="AU417" s="33">
        <v>8.59</v>
      </c>
      <c r="AV417" s="36">
        <v>0</v>
      </c>
      <c r="AW417" s="33">
        <v>9.44</v>
      </c>
      <c r="AX417" s="33">
        <v>37.659999999999997</v>
      </c>
      <c r="AY417" s="33">
        <v>4.46</v>
      </c>
      <c r="AZ417" s="36">
        <v>0</v>
      </c>
      <c r="BA417" s="33">
        <v>176.5</v>
      </c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</row>
    <row r="418" spans="1:81" x14ac:dyDescent="0.35">
      <c r="A418" s="37" t="s">
        <v>2515</v>
      </c>
      <c r="B418" s="34">
        <v>31102</v>
      </c>
      <c r="C418" s="37" t="s">
        <v>2514</v>
      </c>
      <c r="D418" s="32">
        <v>13.3</v>
      </c>
      <c r="E418" s="32">
        <v>0.9</v>
      </c>
      <c r="F418" s="32">
        <v>11.8</v>
      </c>
      <c r="G418" s="32">
        <v>16.600000000000001</v>
      </c>
      <c r="H418" s="35">
        <v>624</v>
      </c>
      <c r="I418" s="35">
        <v>529</v>
      </c>
      <c r="J418" s="35">
        <v>126.431</v>
      </c>
      <c r="K418" s="32">
        <v>11.8</v>
      </c>
      <c r="L418" s="32">
        <v>2</v>
      </c>
      <c r="M418" s="32">
        <v>1.3</v>
      </c>
      <c r="N418" s="32">
        <v>8.5</v>
      </c>
      <c r="O418" s="31"/>
      <c r="P418" s="32">
        <v>16.600000000000001</v>
      </c>
      <c r="Q418" s="31"/>
      <c r="R418" s="36">
        <v>8.4</v>
      </c>
      <c r="S418" s="33">
        <v>0</v>
      </c>
      <c r="T418" s="33">
        <v>18.79</v>
      </c>
      <c r="U418" s="33">
        <v>80.89</v>
      </c>
      <c r="V418" s="34"/>
      <c r="W418" s="34"/>
      <c r="X418" s="34"/>
      <c r="Y418" s="32">
        <v>0.3</v>
      </c>
      <c r="Z418" s="32">
        <v>0</v>
      </c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2">
        <v>0</v>
      </c>
      <c r="AN418" s="34"/>
      <c r="AO418" s="34"/>
      <c r="AP418" s="34"/>
      <c r="AQ418" s="34"/>
      <c r="AR418" s="32">
        <v>0</v>
      </c>
      <c r="AS418" s="34"/>
      <c r="AT418" s="32">
        <v>0</v>
      </c>
      <c r="AU418" s="33">
        <v>0.32</v>
      </c>
      <c r="AV418" s="36">
        <v>0</v>
      </c>
      <c r="AW418" s="33">
        <v>0.14000000000000001</v>
      </c>
      <c r="AX418" s="33">
        <v>0.57999999999999996</v>
      </c>
      <c r="AY418" s="33">
        <v>0</v>
      </c>
      <c r="AZ418" s="36">
        <v>0</v>
      </c>
      <c r="BA418" s="33">
        <v>0</v>
      </c>
      <c r="BB418" s="34"/>
      <c r="BC418" s="34"/>
      <c r="BD418" s="34"/>
      <c r="BE418" s="33"/>
      <c r="BF418" s="34"/>
      <c r="BG418" s="33"/>
      <c r="BH418" s="34"/>
      <c r="BI418" s="34"/>
      <c r="BJ418" s="34"/>
      <c r="BK418" s="34"/>
      <c r="BL418" s="33"/>
      <c r="BM418" s="33"/>
      <c r="BN418" s="33"/>
      <c r="BO418" s="34"/>
      <c r="BP418" s="33"/>
      <c r="BQ418" s="33"/>
      <c r="BR418" s="33"/>
      <c r="BS418" s="34"/>
      <c r="BT418" s="34"/>
      <c r="BU418" s="34"/>
      <c r="BV418" s="33"/>
      <c r="BW418" s="34"/>
      <c r="BX418" s="34"/>
      <c r="BY418" s="34"/>
      <c r="BZ418" s="34"/>
      <c r="CA418" s="34"/>
      <c r="CB418" s="33"/>
      <c r="CC418" s="32"/>
    </row>
    <row r="419" spans="1:81" x14ac:dyDescent="0.35">
      <c r="A419" s="37" t="s">
        <v>2513</v>
      </c>
      <c r="B419" s="34">
        <v>31102</v>
      </c>
      <c r="C419" s="37" t="s">
        <v>2512</v>
      </c>
      <c r="D419" s="32">
        <v>24.4</v>
      </c>
      <c r="E419" s="32">
        <v>0.9</v>
      </c>
      <c r="F419" s="32">
        <v>1.6</v>
      </c>
      <c r="G419" s="32">
        <v>10.9</v>
      </c>
      <c r="H419" s="35">
        <v>683</v>
      </c>
      <c r="I419" s="35">
        <v>631</v>
      </c>
      <c r="J419" s="35">
        <v>150.809</v>
      </c>
      <c r="K419" s="32">
        <v>6.5</v>
      </c>
      <c r="L419" s="32">
        <v>0</v>
      </c>
      <c r="M419" s="32">
        <v>0</v>
      </c>
      <c r="N419" s="32">
        <v>0</v>
      </c>
      <c r="O419" s="31"/>
      <c r="P419" s="32">
        <v>10.9</v>
      </c>
      <c r="Q419" s="31"/>
      <c r="R419" s="36">
        <v>17.111000000000001</v>
      </c>
      <c r="S419" s="33">
        <v>0</v>
      </c>
      <c r="T419" s="33">
        <v>18.79</v>
      </c>
      <c r="U419" s="33">
        <v>80.89</v>
      </c>
      <c r="V419" s="34"/>
      <c r="W419" s="34"/>
      <c r="X419" s="34"/>
      <c r="Y419" s="32">
        <v>0.3</v>
      </c>
      <c r="Z419" s="32">
        <v>0</v>
      </c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2">
        <v>0</v>
      </c>
      <c r="AN419" s="34"/>
      <c r="AO419" s="34"/>
      <c r="AP419" s="34"/>
      <c r="AQ419" s="34"/>
      <c r="AR419" s="32">
        <v>0</v>
      </c>
      <c r="AS419" s="34"/>
      <c r="AT419" s="32">
        <v>0</v>
      </c>
      <c r="AU419" s="33">
        <v>0.32</v>
      </c>
      <c r="AV419" s="36">
        <v>0</v>
      </c>
      <c r="AW419" s="33">
        <v>0.14000000000000001</v>
      </c>
      <c r="AX419" s="33">
        <v>0.57999999999999996</v>
      </c>
      <c r="AY419" s="33">
        <v>0</v>
      </c>
      <c r="AZ419" s="36">
        <v>0</v>
      </c>
      <c r="BA419" s="33">
        <v>0</v>
      </c>
      <c r="BB419" s="34"/>
      <c r="BC419" s="33"/>
      <c r="BD419" s="34"/>
      <c r="BE419" s="33"/>
      <c r="BF419" s="34"/>
      <c r="BG419" s="34"/>
      <c r="BH419" s="34"/>
      <c r="BI419" s="34"/>
      <c r="BJ419" s="33"/>
      <c r="BK419" s="34"/>
      <c r="BL419" s="34"/>
      <c r="BM419" s="34"/>
      <c r="BN419" s="34"/>
      <c r="BO419" s="34"/>
      <c r="BP419" s="33"/>
      <c r="BQ419" s="34"/>
      <c r="BR419" s="34"/>
      <c r="BS419" s="33"/>
      <c r="BT419" s="34"/>
      <c r="BU419" s="34"/>
      <c r="BV419" s="33"/>
      <c r="BW419" s="34"/>
      <c r="BX419" s="34"/>
      <c r="BY419" s="38"/>
      <c r="BZ419" s="34"/>
      <c r="CA419" s="34"/>
      <c r="CB419" s="33"/>
      <c r="CC419" s="32"/>
    </row>
    <row r="420" spans="1:81" x14ac:dyDescent="0.35">
      <c r="A420" s="37" t="s">
        <v>2511</v>
      </c>
      <c r="B420" s="34">
        <v>19401</v>
      </c>
      <c r="C420" s="37" t="s">
        <v>2510</v>
      </c>
      <c r="D420" s="32">
        <v>20.9</v>
      </c>
      <c r="E420" s="32">
        <v>32.4</v>
      </c>
      <c r="F420" s="32">
        <v>0</v>
      </c>
      <c r="G420" s="32">
        <v>0</v>
      </c>
      <c r="H420" s="35">
        <v>1582</v>
      </c>
      <c r="I420" s="35">
        <v>1582</v>
      </c>
      <c r="J420" s="35">
        <v>378.09799999999996</v>
      </c>
      <c r="K420" s="32">
        <v>0</v>
      </c>
      <c r="L420" s="32">
        <v>0</v>
      </c>
      <c r="M420" s="32">
        <v>0</v>
      </c>
      <c r="N420" s="32">
        <v>0</v>
      </c>
      <c r="O420" s="31"/>
      <c r="P420" s="32">
        <v>0</v>
      </c>
      <c r="Q420" s="31"/>
      <c r="R420" s="36">
        <v>0.41499999999999998</v>
      </c>
      <c r="S420" s="33">
        <v>0.1</v>
      </c>
      <c r="T420" s="33">
        <v>67.599999999999994</v>
      </c>
      <c r="U420" s="33">
        <v>29.5</v>
      </c>
      <c r="V420" s="34"/>
      <c r="W420" s="34"/>
      <c r="X420" s="34"/>
      <c r="Y420" s="32">
        <v>1.9</v>
      </c>
      <c r="Z420" s="32">
        <v>1</v>
      </c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2">
        <v>0</v>
      </c>
      <c r="AN420" s="34"/>
      <c r="AO420" s="34"/>
      <c r="AP420" s="34"/>
      <c r="AQ420" s="34"/>
      <c r="AR420" s="32">
        <v>0.1</v>
      </c>
      <c r="AS420" s="34"/>
      <c r="AT420" s="32">
        <v>0</v>
      </c>
      <c r="AU420" s="33">
        <v>3</v>
      </c>
      <c r="AV420" s="36">
        <v>0.1</v>
      </c>
      <c r="AW420" s="33">
        <v>20.71</v>
      </c>
      <c r="AX420" s="33">
        <v>9.0399999999999991</v>
      </c>
      <c r="AY420" s="33">
        <v>0.92</v>
      </c>
      <c r="AZ420" s="36">
        <v>30.637</v>
      </c>
      <c r="BA420" s="33">
        <v>949.74</v>
      </c>
      <c r="BB420" s="34"/>
      <c r="BC420" s="33"/>
      <c r="BD420" s="34"/>
      <c r="BE420" s="33"/>
      <c r="BF420" s="34"/>
      <c r="BG420" s="34"/>
      <c r="BH420" s="34"/>
      <c r="BI420" s="34"/>
      <c r="BJ420" s="33"/>
      <c r="BK420" s="34"/>
      <c r="BL420" s="34"/>
      <c r="BM420" s="34"/>
      <c r="BN420" s="34"/>
      <c r="BO420" s="34"/>
      <c r="BP420" s="33"/>
      <c r="BQ420" s="34"/>
      <c r="BR420" s="34"/>
      <c r="BS420" s="33"/>
      <c r="BT420" s="34"/>
      <c r="BU420" s="34"/>
      <c r="BV420" s="33"/>
      <c r="BW420" s="34"/>
      <c r="BX420" s="34"/>
      <c r="BY420" s="38"/>
      <c r="BZ420" s="34"/>
      <c r="CA420" s="34"/>
      <c r="CB420" s="33"/>
      <c r="CC420" s="32"/>
    </row>
    <row r="421" spans="1:81" x14ac:dyDescent="0.35">
      <c r="A421" s="37" t="s">
        <v>2509</v>
      </c>
      <c r="B421" s="34" t="s">
        <v>2508</v>
      </c>
      <c r="C421" s="37" t="s">
        <v>2507</v>
      </c>
      <c r="D421" s="32">
        <v>16.600000000000001</v>
      </c>
      <c r="E421" s="32">
        <v>20.2</v>
      </c>
      <c r="F421" s="32">
        <v>0</v>
      </c>
      <c r="G421" s="32">
        <v>0</v>
      </c>
      <c r="H421" s="35">
        <v>1032</v>
      </c>
      <c r="I421" s="35">
        <v>1032</v>
      </c>
      <c r="J421" s="35">
        <v>246.648</v>
      </c>
      <c r="K421" s="32">
        <v>0</v>
      </c>
      <c r="L421" s="32">
        <v>0</v>
      </c>
      <c r="M421" s="32">
        <v>0</v>
      </c>
      <c r="N421" s="32">
        <v>0</v>
      </c>
      <c r="O421" s="31"/>
      <c r="P421" s="32">
        <v>0</v>
      </c>
      <c r="Q421" s="31"/>
      <c r="R421" s="36">
        <v>0.17</v>
      </c>
      <c r="S421" s="33">
        <v>0.1</v>
      </c>
      <c r="T421" s="33">
        <v>75.7</v>
      </c>
      <c r="U421" s="33">
        <v>20.100000000000001</v>
      </c>
      <c r="V421" s="34"/>
      <c r="W421" s="34"/>
      <c r="X421" s="34"/>
      <c r="Y421" s="32">
        <v>1.9</v>
      </c>
      <c r="Z421" s="32">
        <v>0.6</v>
      </c>
      <c r="AA421" s="34"/>
      <c r="AB421" s="32">
        <v>0</v>
      </c>
      <c r="AC421" s="34"/>
      <c r="AD421" s="32">
        <v>0</v>
      </c>
      <c r="AE421" s="34"/>
      <c r="AF421" s="32">
        <v>0</v>
      </c>
      <c r="AG421" s="34"/>
      <c r="AH421" s="34"/>
      <c r="AI421" s="32">
        <v>0</v>
      </c>
      <c r="AJ421" s="32">
        <v>0</v>
      </c>
      <c r="AK421" s="34"/>
      <c r="AL421" s="32">
        <v>0</v>
      </c>
      <c r="AM421" s="32">
        <v>0</v>
      </c>
      <c r="AN421" s="34"/>
      <c r="AO421" s="34"/>
      <c r="AP421" s="32">
        <v>0</v>
      </c>
      <c r="AQ421" s="32">
        <v>0</v>
      </c>
      <c r="AR421" s="32">
        <v>0</v>
      </c>
      <c r="AS421" s="34"/>
      <c r="AT421" s="32">
        <v>0</v>
      </c>
      <c r="AU421" s="33">
        <v>2.5</v>
      </c>
      <c r="AV421" s="36">
        <v>0</v>
      </c>
      <c r="AW421" s="33">
        <v>14.45</v>
      </c>
      <c r="AX421" s="33">
        <v>3.84</v>
      </c>
      <c r="AY421" s="33">
        <v>0.48</v>
      </c>
      <c r="AZ421" s="36">
        <v>0</v>
      </c>
      <c r="BA421" s="33">
        <v>190.89</v>
      </c>
      <c r="BB421" s="34"/>
      <c r="BC421" s="34"/>
      <c r="BD421" s="34"/>
      <c r="BE421" s="33"/>
      <c r="BF421" s="34"/>
      <c r="BG421" s="33"/>
      <c r="BH421" s="34"/>
      <c r="BI421" s="34"/>
      <c r="BJ421" s="34"/>
      <c r="BK421" s="34"/>
      <c r="BL421" s="33"/>
      <c r="BM421" s="33"/>
      <c r="BN421" s="33"/>
      <c r="BO421" s="34"/>
      <c r="BP421" s="33"/>
      <c r="BQ421" s="34"/>
      <c r="BR421" s="33"/>
      <c r="BS421" s="34"/>
      <c r="BT421" s="34"/>
      <c r="BU421" s="34"/>
      <c r="BV421" s="33"/>
      <c r="BW421" s="34"/>
      <c r="BX421" s="34"/>
      <c r="BY421" s="34"/>
      <c r="BZ421" s="34"/>
      <c r="CA421" s="34"/>
      <c r="CB421" s="33"/>
      <c r="CC421" s="32"/>
    </row>
    <row r="422" spans="1:81" x14ac:dyDescent="0.35">
      <c r="A422" s="37" t="s">
        <v>2506</v>
      </c>
      <c r="B422" s="34">
        <v>19405</v>
      </c>
      <c r="C422" s="37" t="s">
        <v>2505</v>
      </c>
      <c r="D422" s="32">
        <v>18.600000000000001</v>
      </c>
      <c r="E422" s="32">
        <v>31.5</v>
      </c>
      <c r="F422" s="32">
        <v>0</v>
      </c>
      <c r="G422" s="32">
        <v>0</v>
      </c>
      <c r="H422" s="35">
        <v>1508</v>
      </c>
      <c r="I422" s="35">
        <v>1508</v>
      </c>
      <c r="J422" s="35">
        <v>360.41199999999998</v>
      </c>
      <c r="K422" s="32">
        <v>0</v>
      </c>
      <c r="L422" s="32">
        <v>0</v>
      </c>
      <c r="M422" s="32">
        <v>0</v>
      </c>
      <c r="N422" s="32">
        <v>0</v>
      </c>
      <c r="O422" s="31"/>
      <c r="P422" s="32">
        <v>0</v>
      </c>
      <c r="Q422" s="31"/>
      <c r="R422" s="36">
        <v>0.36</v>
      </c>
      <c r="S422" s="33">
        <v>0.1</v>
      </c>
      <c r="T422" s="33">
        <v>68.8</v>
      </c>
      <c r="U422" s="33">
        <v>27.4</v>
      </c>
      <c r="V422" s="34"/>
      <c r="W422" s="34"/>
      <c r="X422" s="34"/>
      <c r="Y422" s="32">
        <v>2.4</v>
      </c>
      <c r="Z422" s="32">
        <v>0.8</v>
      </c>
      <c r="AA422" s="34"/>
      <c r="AB422" s="32">
        <v>0</v>
      </c>
      <c r="AC422" s="34"/>
      <c r="AD422" s="34"/>
      <c r="AE422" s="34"/>
      <c r="AF422" s="32">
        <v>0</v>
      </c>
      <c r="AG422" s="34"/>
      <c r="AH422" s="34"/>
      <c r="AI422" s="32">
        <v>0</v>
      </c>
      <c r="AJ422" s="32">
        <v>0</v>
      </c>
      <c r="AK422" s="34"/>
      <c r="AL422" s="32">
        <v>0</v>
      </c>
      <c r="AM422" s="32">
        <v>0</v>
      </c>
      <c r="AN422" s="34"/>
      <c r="AO422" s="34"/>
      <c r="AP422" s="32">
        <v>0</v>
      </c>
      <c r="AQ422" s="34"/>
      <c r="AR422" s="32">
        <v>0</v>
      </c>
      <c r="AS422" s="34"/>
      <c r="AT422" s="32">
        <v>0</v>
      </c>
      <c r="AU422" s="33">
        <v>3.2</v>
      </c>
      <c r="AV422" s="36">
        <v>0</v>
      </c>
      <c r="AW422" s="33">
        <v>20.48</v>
      </c>
      <c r="AX422" s="33">
        <v>8.16</v>
      </c>
      <c r="AY422" s="33">
        <v>0.95</v>
      </c>
      <c r="AZ422" s="36">
        <v>0</v>
      </c>
      <c r="BA422" s="33">
        <v>922.79</v>
      </c>
      <c r="BB422" s="34"/>
      <c r="BC422" s="34"/>
      <c r="BD422" s="34"/>
      <c r="BE422" s="33"/>
      <c r="BF422" s="34"/>
      <c r="BG422" s="33"/>
      <c r="BH422" s="34"/>
      <c r="BI422" s="34"/>
      <c r="BJ422" s="34"/>
      <c r="BK422" s="34"/>
      <c r="BL422" s="33"/>
      <c r="BM422" s="33"/>
      <c r="BN422" s="33"/>
      <c r="BO422" s="34"/>
      <c r="BP422" s="33"/>
      <c r="BQ422" s="34"/>
      <c r="BR422" s="33"/>
      <c r="BS422" s="34"/>
      <c r="BT422" s="34"/>
      <c r="BU422" s="34"/>
      <c r="BV422" s="33"/>
      <c r="BW422" s="34"/>
      <c r="BX422" s="34"/>
      <c r="BY422" s="34"/>
      <c r="BZ422" s="34"/>
      <c r="CA422" s="34"/>
      <c r="CB422" s="33"/>
      <c r="CC422" s="32"/>
    </row>
    <row r="423" spans="1:81" x14ac:dyDescent="0.35">
      <c r="A423" s="37" t="s">
        <v>2504</v>
      </c>
      <c r="B423" s="34">
        <v>19405</v>
      </c>
      <c r="C423" s="37" t="s">
        <v>2503</v>
      </c>
      <c r="D423" s="32">
        <v>18.600000000000001</v>
      </c>
      <c r="E423" s="32">
        <v>23.8</v>
      </c>
      <c r="F423" s="32">
        <v>0</v>
      </c>
      <c r="G423" s="32">
        <v>0</v>
      </c>
      <c r="H423" s="35">
        <v>1223</v>
      </c>
      <c r="I423" s="35">
        <v>1223</v>
      </c>
      <c r="J423" s="35">
        <v>292.29699999999997</v>
      </c>
      <c r="K423" s="32">
        <v>0</v>
      </c>
      <c r="L423" s="32">
        <v>0</v>
      </c>
      <c r="M423" s="32">
        <v>0</v>
      </c>
      <c r="N423" s="34"/>
      <c r="O423" s="31"/>
      <c r="P423" s="32">
        <v>0</v>
      </c>
      <c r="Q423" s="31"/>
      <c r="R423" s="36">
        <v>0.38</v>
      </c>
      <c r="S423" s="33">
        <v>0.1</v>
      </c>
      <c r="T423" s="33">
        <v>69.2</v>
      </c>
      <c r="U423" s="33">
        <v>27.2</v>
      </c>
      <c r="V423" s="34"/>
      <c r="W423" s="34"/>
      <c r="X423" s="34"/>
      <c r="Y423" s="32">
        <v>2.2000000000000002</v>
      </c>
      <c r="Z423" s="32">
        <v>0.8</v>
      </c>
      <c r="AA423" s="34"/>
      <c r="AB423" s="32">
        <v>0</v>
      </c>
      <c r="AC423" s="34"/>
      <c r="AD423" s="34"/>
      <c r="AE423" s="34"/>
      <c r="AF423" s="32">
        <v>0</v>
      </c>
      <c r="AG423" s="34"/>
      <c r="AH423" s="34"/>
      <c r="AI423" s="32">
        <v>0</v>
      </c>
      <c r="AJ423" s="32">
        <v>0</v>
      </c>
      <c r="AK423" s="34"/>
      <c r="AL423" s="32">
        <v>0</v>
      </c>
      <c r="AM423" s="32">
        <v>0</v>
      </c>
      <c r="AN423" s="34"/>
      <c r="AO423" s="34"/>
      <c r="AP423" s="32">
        <v>0</v>
      </c>
      <c r="AQ423" s="34"/>
      <c r="AR423" s="32">
        <v>0.1</v>
      </c>
      <c r="AS423" s="34"/>
      <c r="AT423" s="32">
        <v>0</v>
      </c>
      <c r="AU423" s="33">
        <v>3.1</v>
      </c>
      <c r="AV423" s="36">
        <v>0.1</v>
      </c>
      <c r="AW423" s="33">
        <v>15.56</v>
      </c>
      <c r="AX423" s="33">
        <v>6.12</v>
      </c>
      <c r="AY423" s="33">
        <v>0.7</v>
      </c>
      <c r="AZ423" s="36">
        <v>22.491</v>
      </c>
      <c r="BA423" s="33">
        <v>697.22</v>
      </c>
      <c r="BB423" s="34"/>
      <c r="BC423" s="34"/>
      <c r="BD423" s="34"/>
      <c r="BE423" s="33"/>
      <c r="BF423" s="34"/>
      <c r="BG423" s="33"/>
      <c r="BH423" s="34"/>
      <c r="BI423" s="34"/>
      <c r="BJ423" s="34"/>
      <c r="BK423" s="34"/>
      <c r="BL423" s="33"/>
      <c r="BM423" s="33"/>
      <c r="BN423" s="33"/>
      <c r="BO423" s="34"/>
      <c r="BP423" s="33"/>
      <c r="BQ423" s="34"/>
      <c r="BR423" s="33"/>
      <c r="BS423" s="34"/>
      <c r="BT423" s="34"/>
      <c r="BU423" s="34"/>
      <c r="BV423" s="33"/>
      <c r="BW423" s="34"/>
      <c r="BX423" s="34"/>
      <c r="BY423" s="34"/>
      <c r="BZ423" s="34"/>
      <c r="CA423" s="34"/>
      <c r="CB423" s="33"/>
      <c r="CC423" s="32"/>
    </row>
    <row r="424" spans="1:81" x14ac:dyDescent="0.35">
      <c r="A424" s="37" t="s">
        <v>2502</v>
      </c>
      <c r="B424" s="34">
        <v>19401</v>
      </c>
      <c r="C424" s="37" t="s">
        <v>2501</v>
      </c>
      <c r="D424" s="32">
        <v>24.6</v>
      </c>
      <c r="E424" s="32">
        <v>33.5</v>
      </c>
      <c r="F424" s="32">
        <v>0.3</v>
      </c>
      <c r="G424" s="32">
        <v>0.3</v>
      </c>
      <c r="H424" s="35">
        <v>1689</v>
      </c>
      <c r="I424" s="35">
        <v>1689</v>
      </c>
      <c r="J424" s="35">
        <v>403.67099999999999</v>
      </c>
      <c r="K424" s="32">
        <v>0</v>
      </c>
      <c r="L424" s="32">
        <v>0.2</v>
      </c>
      <c r="M424" s="32">
        <v>0</v>
      </c>
      <c r="N424" s="32">
        <v>0</v>
      </c>
      <c r="O424" s="31"/>
      <c r="P424" s="32">
        <v>0.3</v>
      </c>
      <c r="Q424" s="31"/>
      <c r="R424" s="36">
        <v>0.33500000000000002</v>
      </c>
      <c r="S424" s="33">
        <v>0.1</v>
      </c>
      <c r="T424" s="33">
        <v>71.69</v>
      </c>
      <c r="U424" s="33">
        <v>22.84</v>
      </c>
      <c r="V424" s="34"/>
      <c r="W424" s="34"/>
      <c r="X424" s="34"/>
      <c r="Y424" s="32">
        <v>1.9</v>
      </c>
      <c r="Z424" s="32">
        <v>0.8</v>
      </c>
      <c r="AA424" s="34"/>
      <c r="AB424" s="32">
        <v>0</v>
      </c>
      <c r="AC424" s="34"/>
      <c r="AD424" s="32">
        <v>1.1000000000000001</v>
      </c>
      <c r="AE424" s="34"/>
      <c r="AF424" s="32">
        <v>0</v>
      </c>
      <c r="AG424" s="34"/>
      <c r="AH424" s="34"/>
      <c r="AI424" s="32">
        <v>0</v>
      </c>
      <c r="AJ424" s="32">
        <v>0</v>
      </c>
      <c r="AK424" s="34"/>
      <c r="AL424" s="32">
        <v>0</v>
      </c>
      <c r="AM424" s="32">
        <v>0</v>
      </c>
      <c r="AN424" s="34"/>
      <c r="AO424" s="34"/>
      <c r="AP424" s="32">
        <v>0</v>
      </c>
      <c r="AQ424" s="32">
        <v>0</v>
      </c>
      <c r="AR424" s="32">
        <v>0.1</v>
      </c>
      <c r="AS424" s="34"/>
      <c r="AT424" s="32">
        <v>0</v>
      </c>
      <c r="AU424" s="33">
        <v>3.96</v>
      </c>
      <c r="AV424" s="36">
        <v>0.106</v>
      </c>
      <c r="AW424" s="33">
        <v>22.72</v>
      </c>
      <c r="AX424" s="33">
        <v>7.24</v>
      </c>
      <c r="AY424" s="33">
        <v>1.25</v>
      </c>
      <c r="AZ424" s="36">
        <v>33.668999999999997</v>
      </c>
      <c r="BA424" s="33">
        <v>1258.04</v>
      </c>
      <c r="BB424" s="34"/>
      <c r="BC424" s="34"/>
      <c r="BD424" s="34"/>
      <c r="BE424" s="33"/>
      <c r="BF424" s="34"/>
      <c r="BG424" s="33"/>
      <c r="BH424" s="34"/>
      <c r="BI424" s="34"/>
      <c r="BJ424" s="34"/>
      <c r="BK424" s="34"/>
      <c r="BL424" s="33"/>
      <c r="BM424" s="33"/>
      <c r="BN424" s="33"/>
      <c r="BO424" s="34"/>
      <c r="BP424" s="33"/>
      <c r="BQ424" s="34"/>
      <c r="BR424" s="33"/>
      <c r="BS424" s="34"/>
      <c r="BT424" s="34"/>
      <c r="BU424" s="34"/>
      <c r="BV424" s="33"/>
      <c r="BW424" s="34"/>
      <c r="BX424" s="34"/>
      <c r="BY424" s="34"/>
      <c r="BZ424" s="34"/>
      <c r="CA424" s="34"/>
      <c r="CB424" s="33"/>
      <c r="CC424" s="32"/>
    </row>
    <row r="425" spans="1:81" ht="25" x14ac:dyDescent="0.35">
      <c r="A425" s="37" t="s">
        <v>2500</v>
      </c>
      <c r="B425" s="34">
        <v>19402</v>
      </c>
      <c r="C425" s="37" t="s">
        <v>2499</v>
      </c>
      <c r="D425" s="32">
        <v>27.9</v>
      </c>
      <c r="E425" s="32">
        <v>23.4</v>
      </c>
      <c r="F425" s="32">
        <v>0</v>
      </c>
      <c r="G425" s="32">
        <v>0</v>
      </c>
      <c r="H425" s="35">
        <v>1356</v>
      </c>
      <c r="I425" s="35">
        <v>1356</v>
      </c>
      <c r="J425" s="35">
        <v>324.084</v>
      </c>
      <c r="K425" s="32">
        <v>0</v>
      </c>
      <c r="L425" s="32">
        <v>0</v>
      </c>
      <c r="M425" s="32">
        <v>0</v>
      </c>
      <c r="N425" s="32">
        <v>0</v>
      </c>
      <c r="O425" s="31"/>
      <c r="P425" s="32">
        <v>0</v>
      </c>
      <c r="Q425" s="31"/>
      <c r="R425" s="36">
        <v>0.4</v>
      </c>
      <c r="S425" s="33">
        <v>0.1</v>
      </c>
      <c r="T425" s="33">
        <v>68.28</v>
      </c>
      <c r="U425" s="33">
        <v>24.9</v>
      </c>
      <c r="V425" s="34"/>
      <c r="W425" s="34"/>
      <c r="X425" s="34"/>
      <c r="Y425" s="32">
        <v>2</v>
      </c>
      <c r="Z425" s="32">
        <v>1.2</v>
      </c>
      <c r="AA425" s="34"/>
      <c r="AB425" s="34"/>
      <c r="AC425" s="34"/>
      <c r="AD425" s="32">
        <v>1.1000000000000001</v>
      </c>
      <c r="AE425" s="34"/>
      <c r="AF425" s="34"/>
      <c r="AG425" s="34"/>
      <c r="AH425" s="34"/>
      <c r="AI425" s="34"/>
      <c r="AJ425" s="34"/>
      <c r="AK425" s="34"/>
      <c r="AL425" s="34"/>
      <c r="AM425" s="32">
        <v>0.1</v>
      </c>
      <c r="AN425" s="34"/>
      <c r="AO425" s="34"/>
      <c r="AP425" s="34"/>
      <c r="AQ425" s="34"/>
      <c r="AR425" s="32">
        <v>0.2</v>
      </c>
      <c r="AS425" s="34"/>
      <c r="AT425" s="32">
        <v>0</v>
      </c>
      <c r="AU425" s="33">
        <v>4.6399999999999997</v>
      </c>
      <c r="AV425" s="36">
        <v>0.28000000000000003</v>
      </c>
      <c r="AW425" s="33">
        <v>15.1</v>
      </c>
      <c r="AX425" s="33">
        <v>5.51</v>
      </c>
      <c r="AY425" s="33">
        <v>1.03</v>
      </c>
      <c r="AZ425" s="36">
        <v>61.915999999999997</v>
      </c>
      <c r="BA425" s="33">
        <v>490.91</v>
      </c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</row>
    <row r="426" spans="1:81" ht="25" x14ac:dyDescent="0.35">
      <c r="A426" s="37" t="s">
        <v>2498</v>
      </c>
      <c r="B426" s="34">
        <v>19402</v>
      </c>
      <c r="C426" s="37" t="s">
        <v>2497</v>
      </c>
      <c r="D426" s="32">
        <v>34.4</v>
      </c>
      <c r="E426" s="32">
        <v>15.3</v>
      </c>
      <c r="F426" s="32">
        <v>0</v>
      </c>
      <c r="G426" s="32">
        <v>0</v>
      </c>
      <c r="H426" s="35">
        <v>1166</v>
      </c>
      <c r="I426" s="35">
        <v>1166</v>
      </c>
      <c r="J426" s="35">
        <v>278.67399999999998</v>
      </c>
      <c r="K426" s="32">
        <v>0</v>
      </c>
      <c r="L426" s="32">
        <v>0</v>
      </c>
      <c r="M426" s="32">
        <v>0</v>
      </c>
      <c r="N426" s="32">
        <v>0</v>
      </c>
      <c r="O426" s="31"/>
      <c r="P426" s="32">
        <v>0</v>
      </c>
      <c r="Q426" s="31"/>
      <c r="R426" s="36">
        <v>0.41499999999999998</v>
      </c>
      <c r="S426" s="33">
        <v>0.1</v>
      </c>
      <c r="T426" s="33">
        <v>68.28</v>
      </c>
      <c r="U426" s="33">
        <v>24.9</v>
      </c>
      <c r="V426" s="34"/>
      <c r="W426" s="34"/>
      <c r="X426" s="34"/>
      <c r="Y426" s="32">
        <v>2</v>
      </c>
      <c r="Z426" s="32">
        <v>1.2</v>
      </c>
      <c r="AA426" s="34"/>
      <c r="AB426" s="34"/>
      <c r="AC426" s="34"/>
      <c r="AD426" s="32">
        <v>1.1000000000000001</v>
      </c>
      <c r="AE426" s="34"/>
      <c r="AF426" s="34"/>
      <c r="AG426" s="34"/>
      <c r="AH426" s="34"/>
      <c r="AI426" s="34"/>
      <c r="AJ426" s="34"/>
      <c r="AK426" s="34"/>
      <c r="AL426" s="34"/>
      <c r="AM426" s="32">
        <v>0.1</v>
      </c>
      <c r="AN426" s="34"/>
      <c r="AO426" s="34"/>
      <c r="AP426" s="34"/>
      <c r="AQ426" s="34"/>
      <c r="AR426" s="32">
        <v>0.2</v>
      </c>
      <c r="AS426" s="34"/>
      <c r="AT426" s="32">
        <v>0</v>
      </c>
      <c r="AU426" s="33">
        <v>4.6399999999999997</v>
      </c>
      <c r="AV426" s="36">
        <v>0.28000000000000003</v>
      </c>
      <c r="AW426" s="33">
        <v>9.8699999999999992</v>
      </c>
      <c r="AX426" s="33">
        <v>3.6</v>
      </c>
      <c r="AY426" s="33">
        <v>0.67</v>
      </c>
      <c r="AZ426" s="36">
        <v>40.484000000000002</v>
      </c>
      <c r="BA426" s="33">
        <v>320.98</v>
      </c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</row>
    <row r="427" spans="1:81" x14ac:dyDescent="0.35">
      <c r="A427" s="37" t="s">
        <v>2496</v>
      </c>
      <c r="B427" s="34">
        <v>19406</v>
      </c>
      <c r="C427" s="37" t="s">
        <v>2495</v>
      </c>
      <c r="D427" s="32">
        <v>18.2</v>
      </c>
      <c r="E427" s="32">
        <v>23.9</v>
      </c>
      <c r="F427" s="32">
        <v>1.5</v>
      </c>
      <c r="G427" s="32">
        <v>1.9</v>
      </c>
      <c r="H427" s="35">
        <v>1254</v>
      </c>
      <c r="I427" s="35">
        <v>1254</v>
      </c>
      <c r="J427" s="35">
        <v>299.70599999999996</v>
      </c>
      <c r="K427" s="32">
        <v>0</v>
      </c>
      <c r="L427" s="32">
        <v>0</v>
      </c>
      <c r="M427" s="32">
        <v>0</v>
      </c>
      <c r="N427" s="32">
        <v>0</v>
      </c>
      <c r="O427" s="31"/>
      <c r="P427" s="32">
        <v>1.9</v>
      </c>
      <c r="Q427" s="31"/>
      <c r="R427" s="36">
        <v>0.3</v>
      </c>
      <c r="S427" s="33">
        <v>0.1</v>
      </c>
      <c r="T427" s="33">
        <v>71.12</v>
      </c>
      <c r="U427" s="33">
        <v>24.58</v>
      </c>
      <c r="V427" s="34"/>
      <c r="W427" s="34"/>
      <c r="X427" s="34"/>
      <c r="Y427" s="32">
        <v>1.8</v>
      </c>
      <c r="Z427" s="32">
        <v>0.8</v>
      </c>
      <c r="AA427" s="34"/>
      <c r="AB427" s="32">
        <v>0</v>
      </c>
      <c r="AC427" s="34"/>
      <c r="AD427" s="34"/>
      <c r="AE427" s="34"/>
      <c r="AF427" s="32">
        <v>0</v>
      </c>
      <c r="AG427" s="34"/>
      <c r="AH427" s="34"/>
      <c r="AI427" s="32">
        <v>0</v>
      </c>
      <c r="AJ427" s="32">
        <v>0</v>
      </c>
      <c r="AK427" s="34"/>
      <c r="AL427" s="32">
        <v>0</v>
      </c>
      <c r="AM427" s="32">
        <v>0</v>
      </c>
      <c r="AN427" s="34"/>
      <c r="AO427" s="34"/>
      <c r="AP427" s="32">
        <v>0</v>
      </c>
      <c r="AQ427" s="32">
        <v>0</v>
      </c>
      <c r="AR427" s="32">
        <v>0.1</v>
      </c>
      <c r="AS427" s="34"/>
      <c r="AT427" s="32">
        <v>0</v>
      </c>
      <c r="AU427" s="33">
        <v>2.78</v>
      </c>
      <c r="AV427" s="36">
        <v>0.125</v>
      </c>
      <c r="AW427" s="33">
        <v>16.04</v>
      </c>
      <c r="AX427" s="33">
        <v>5.54</v>
      </c>
      <c r="AY427" s="33">
        <v>0.62</v>
      </c>
      <c r="AZ427" s="36">
        <v>28.192</v>
      </c>
      <c r="BA427" s="33">
        <v>45.11</v>
      </c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</row>
    <row r="428" spans="1:81" ht="37.5" x14ac:dyDescent="0.35">
      <c r="A428" s="37" t="s">
        <v>2494</v>
      </c>
      <c r="B428" s="34">
        <v>19407</v>
      </c>
      <c r="C428" s="37" t="s">
        <v>2493</v>
      </c>
      <c r="D428" s="32">
        <v>22.4</v>
      </c>
      <c r="E428" s="32">
        <v>15.4</v>
      </c>
      <c r="F428" s="32">
        <v>4.9000000000000004</v>
      </c>
      <c r="G428" s="32">
        <v>4.9000000000000004</v>
      </c>
      <c r="H428" s="35">
        <v>1054</v>
      </c>
      <c r="I428" s="35">
        <v>1054</v>
      </c>
      <c r="J428" s="35">
        <v>251.90599999999998</v>
      </c>
      <c r="K428" s="32">
        <v>0</v>
      </c>
      <c r="L428" s="32">
        <v>0</v>
      </c>
      <c r="M428" s="32">
        <v>0</v>
      </c>
      <c r="N428" s="32">
        <v>0</v>
      </c>
      <c r="O428" s="31"/>
      <c r="P428" s="32">
        <v>4.9000000000000004</v>
      </c>
      <c r="Q428" s="31"/>
      <c r="R428" s="36">
        <v>0.46</v>
      </c>
      <c r="S428" s="33">
        <v>3.1</v>
      </c>
      <c r="T428" s="33">
        <v>70.5</v>
      </c>
      <c r="U428" s="33">
        <v>25.9</v>
      </c>
      <c r="V428" s="34"/>
      <c r="W428" s="34"/>
      <c r="X428" s="34"/>
      <c r="Y428" s="32">
        <v>2.4</v>
      </c>
      <c r="Z428" s="32">
        <v>0.8</v>
      </c>
      <c r="AA428" s="34"/>
      <c r="AB428" s="32">
        <v>0</v>
      </c>
      <c r="AC428" s="34"/>
      <c r="AD428" s="34"/>
      <c r="AE428" s="34"/>
      <c r="AF428" s="32">
        <v>0</v>
      </c>
      <c r="AG428" s="34"/>
      <c r="AH428" s="34"/>
      <c r="AI428" s="32">
        <v>0</v>
      </c>
      <c r="AJ428" s="32">
        <v>0</v>
      </c>
      <c r="AK428" s="34"/>
      <c r="AL428" s="32">
        <v>0.1</v>
      </c>
      <c r="AM428" s="32">
        <v>0</v>
      </c>
      <c r="AN428" s="34"/>
      <c r="AO428" s="34"/>
      <c r="AP428" s="32">
        <v>0</v>
      </c>
      <c r="AQ428" s="32">
        <v>0</v>
      </c>
      <c r="AR428" s="32">
        <v>0</v>
      </c>
      <c r="AS428" s="34"/>
      <c r="AT428" s="32">
        <v>0</v>
      </c>
      <c r="AU428" s="33">
        <v>3.3</v>
      </c>
      <c r="AV428" s="36">
        <v>0</v>
      </c>
      <c r="AW428" s="33">
        <v>10.26</v>
      </c>
      <c r="AX428" s="33">
        <v>3.77</v>
      </c>
      <c r="AY428" s="33">
        <v>0.48</v>
      </c>
      <c r="AZ428" s="36">
        <v>0</v>
      </c>
      <c r="BA428" s="33">
        <v>480.25</v>
      </c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</row>
    <row r="429" spans="1:81" x14ac:dyDescent="0.35">
      <c r="A429" s="37" t="s">
        <v>2492</v>
      </c>
      <c r="B429" s="34">
        <v>19403</v>
      </c>
      <c r="C429" s="37" t="s">
        <v>2491</v>
      </c>
      <c r="D429" s="32">
        <v>17</v>
      </c>
      <c r="E429" s="32">
        <v>5.7</v>
      </c>
      <c r="F429" s="32">
        <v>1.8</v>
      </c>
      <c r="G429" s="32">
        <v>1.8</v>
      </c>
      <c r="H429" s="35">
        <v>556</v>
      </c>
      <c r="I429" s="35">
        <v>556</v>
      </c>
      <c r="J429" s="35">
        <v>132.88399999999999</v>
      </c>
      <c r="K429" s="32">
        <v>0</v>
      </c>
      <c r="L429" s="32">
        <v>0</v>
      </c>
      <c r="M429" s="32">
        <v>0</v>
      </c>
      <c r="N429" s="32">
        <v>0</v>
      </c>
      <c r="O429" s="31"/>
      <c r="P429" s="32">
        <v>1.8</v>
      </c>
      <c r="Q429" s="31"/>
      <c r="R429" s="36">
        <v>0.28499999999999998</v>
      </c>
      <c r="S429" s="33">
        <v>0.1</v>
      </c>
      <c r="T429" s="33">
        <v>64.27</v>
      </c>
      <c r="U429" s="33">
        <v>26.19</v>
      </c>
      <c r="V429" s="34"/>
      <c r="W429" s="34"/>
      <c r="X429" s="34"/>
      <c r="Y429" s="32">
        <v>3.5</v>
      </c>
      <c r="Z429" s="32">
        <v>1.3</v>
      </c>
      <c r="AA429" s="34"/>
      <c r="AB429" s="32">
        <v>0</v>
      </c>
      <c r="AC429" s="34"/>
      <c r="AD429" s="34"/>
      <c r="AE429" s="34"/>
      <c r="AF429" s="32">
        <v>0</v>
      </c>
      <c r="AG429" s="34"/>
      <c r="AH429" s="34"/>
      <c r="AI429" s="32">
        <v>0</v>
      </c>
      <c r="AJ429" s="32">
        <v>0</v>
      </c>
      <c r="AK429" s="34"/>
      <c r="AL429" s="32">
        <v>0</v>
      </c>
      <c r="AM429" s="32">
        <v>0.1</v>
      </c>
      <c r="AN429" s="34"/>
      <c r="AO429" s="34"/>
      <c r="AP429" s="34"/>
      <c r="AQ429" s="32">
        <v>0</v>
      </c>
      <c r="AR429" s="32">
        <v>0</v>
      </c>
      <c r="AS429" s="34"/>
      <c r="AT429" s="32">
        <v>0</v>
      </c>
      <c r="AU429" s="33">
        <v>4.99</v>
      </c>
      <c r="AV429" s="36">
        <v>0.1</v>
      </c>
      <c r="AW429" s="33">
        <v>3.47</v>
      </c>
      <c r="AX429" s="33">
        <v>1.41</v>
      </c>
      <c r="AY429" s="33">
        <v>0.27</v>
      </c>
      <c r="AZ429" s="36">
        <v>5.3959999999999999</v>
      </c>
      <c r="BA429" s="33">
        <v>253.07</v>
      </c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</row>
    <row r="430" spans="1:81" x14ac:dyDescent="0.35">
      <c r="A430" s="37" t="s">
        <v>2490</v>
      </c>
      <c r="B430" s="34">
        <v>19403</v>
      </c>
      <c r="C430" s="37" t="s">
        <v>2489</v>
      </c>
      <c r="D430" s="32">
        <v>8.5</v>
      </c>
      <c r="E430" s="32">
        <v>34.200000000000003</v>
      </c>
      <c r="F430" s="32">
        <v>0.2</v>
      </c>
      <c r="G430" s="32">
        <v>0.2</v>
      </c>
      <c r="H430" s="35">
        <v>1420</v>
      </c>
      <c r="I430" s="35">
        <v>1420</v>
      </c>
      <c r="J430" s="35">
        <v>339.38</v>
      </c>
      <c r="K430" s="32">
        <v>0</v>
      </c>
      <c r="L430" s="32">
        <v>0</v>
      </c>
      <c r="M430" s="32">
        <v>0</v>
      </c>
      <c r="N430" s="32">
        <v>0</v>
      </c>
      <c r="O430" s="31"/>
      <c r="P430" s="32">
        <v>0.2</v>
      </c>
      <c r="Q430" s="31"/>
      <c r="R430" s="36">
        <v>0.14000000000000001</v>
      </c>
      <c r="S430" s="33">
        <v>0.1</v>
      </c>
      <c r="T430" s="33">
        <v>68.3</v>
      </c>
      <c r="U430" s="33">
        <v>24.6</v>
      </c>
      <c r="V430" s="34"/>
      <c r="W430" s="34"/>
      <c r="X430" s="34"/>
      <c r="Y430" s="32">
        <v>1.6</v>
      </c>
      <c r="Z430" s="32">
        <v>0.7</v>
      </c>
      <c r="AA430" s="34"/>
      <c r="AB430" s="32">
        <v>0</v>
      </c>
      <c r="AC430" s="34"/>
      <c r="AD430" s="34"/>
      <c r="AE430" s="34"/>
      <c r="AF430" s="32">
        <v>0</v>
      </c>
      <c r="AG430" s="34"/>
      <c r="AH430" s="34"/>
      <c r="AI430" s="32">
        <v>0</v>
      </c>
      <c r="AJ430" s="32">
        <v>0</v>
      </c>
      <c r="AK430" s="34"/>
      <c r="AL430" s="32">
        <v>0</v>
      </c>
      <c r="AM430" s="32">
        <v>0</v>
      </c>
      <c r="AN430" s="34"/>
      <c r="AO430" s="34"/>
      <c r="AP430" s="32">
        <v>0</v>
      </c>
      <c r="AQ430" s="32">
        <v>0</v>
      </c>
      <c r="AR430" s="32">
        <v>0</v>
      </c>
      <c r="AS430" s="34"/>
      <c r="AT430" s="32">
        <v>0</v>
      </c>
      <c r="AU430" s="33">
        <v>2.2999999999999998</v>
      </c>
      <c r="AV430" s="36">
        <v>0</v>
      </c>
      <c r="AW430" s="33">
        <v>22.07</v>
      </c>
      <c r="AX430" s="33">
        <v>7.95</v>
      </c>
      <c r="AY430" s="33">
        <v>0.74</v>
      </c>
      <c r="AZ430" s="36">
        <v>0</v>
      </c>
      <c r="BA430" s="33">
        <v>1515.76</v>
      </c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</row>
    <row r="431" spans="1:81" x14ac:dyDescent="0.35">
      <c r="A431" s="37" t="s">
        <v>2488</v>
      </c>
      <c r="B431" s="34">
        <v>19401</v>
      </c>
      <c r="C431" s="37" t="s">
        <v>2487</v>
      </c>
      <c r="D431" s="32">
        <v>27.4</v>
      </c>
      <c r="E431" s="32">
        <v>27.2</v>
      </c>
      <c r="F431" s="32">
        <v>0</v>
      </c>
      <c r="G431" s="32">
        <v>0</v>
      </c>
      <c r="H431" s="35">
        <v>1500</v>
      </c>
      <c r="I431" s="35">
        <v>1500</v>
      </c>
      <c r="J431" s="35">
        <v>358.5</v>
      </c>
      <c r="K431" s="32">
        <v>0</v>
      </c>
      <c r="L431" s="32">
        <v>0</v>
      </c>
      <c r="M431" s="32">
        <v>0</v>
      </c>
      <c r="N431" s="32">
        <v>0</v>
      </c>
      <c r="O431" s="31"/>
      <c r="P431" s="32">
        <v>0</v>
      </c>
      <c r="Q431" s="31"/>
      <c r="R431" s="36">
        <v>0.4</v>
      </c>
      <c r="S431" s="33">
        <v>0.1</v>
      </c>
      <c r="T431" s="33">
        <v>66.900000000000006</v>
      </c>
      <c r="U431" s="33">
        <v>30.3</v>
      </c>
      <c r="V431" s="34"/>
      <c r="W431" s="34"/>
      <c r="X431" s="34"/>
      <c r="Y431" s="32">
        <v>1.7</v>
      </c>
      <c r="Z431" s="32">
        <v>1.1000000000000001</v>
      </c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2">
        <v>0.1</v>
      </c>
      <c r="AN431" s="34"/>
      <c r="AO431" s="34"/>
      <c r="AP431" s="34"/>
      <c r="AQ431" s="34"/>
      <c r="AR431" s="32">
        <v>0.1</v>
      </c>
      <c r="AS431" s="34"/>
      <c r="AT431" s="32">
        <v>0</v>
      </c>
      <c r="AU431" s="33">
        <v>3</v>
      </c>
      <c r="AV431" s="36">
        <v>0.19800000000000001</v>
      </c>
      <c r="AW431" s="33">
        <v>17.22</v>
      </c>
      <c r="AX431" s="33">
        <v>7.8</v>
      </c>
      <c r="AY431" s="33">
        <v>0.77</v>
      </c>
      <c r="AZ431" s="36">
        <v>50.959000000000003</v>
      </c>
      <c r="BA431" s="33">
        <v>797.85</v>
      </c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</row>
    <row r="432" spans="1:81" x14ac:dyDescent="0.35">
      <c r="A432" s="37" t="s">
        <v>2486</v>
      </c>
      <c r="B432" s="34">
        <v>19401</v>
      </c>
      <c r="C432" s="37" t="s">
        <v>2485</v>
      </c>
      <c r="D432" s="32">
        <v>16.600000000000001</v>
      </c>
      <c r="E432" s="32">
        <v>22.3</v>
      </c>
      <c r="F432" s="32">
        <v>0.4</v>
      </c>
      <c r="G432" s="32">
        <v>0.4</v>
      </c>
      <c r="H432" s="35">
        <v>1136</v>
      </c>
      <c r="I432" s="35">
        <v>1136</v>
      </c>
      <c r="J432" s="35">
        <v>271.50399999999996</v>
      </c>
      <c r="K432" s="32">
        <v>0</v>
      </c>
      <c r="L432" s="32">
        <v>0</v>
      </c>
      <c r="M432" s="32">
        <v>0</v>
      </c>
      <c r="N432" s="32">
        <v>0</v>
      </c>
      <c r="O432" s="31"/>
      <c r="P432" s="32">
        <v>0.4</v>
      </c>
      <c r="Q432" s="31"/>
      <c r="R432" s="36">
        <v>0.26</v>
      </c>
      <c r="S432" s="33">
        <v>0.1</v>
      </c>
      <c r="T432" s="33">
        <v>67.2</v>
      </c>
      <c r="U432" s="33">
        <v>25.7</v>
      </c>
      <c r="V432" s="34"/>
      <c r="W432" s="34"/>
      <c r="X432" s="34"/>
      <c r="Y432" s="32">
        <v>2.6</v>
      </c>
      <c r="Z432" s="32">
        <v>0.7</v>
      </c>
      <c r="AA432" s="34"/>
      <c r="AB432" s="32">
        <v>0</v>
      </c>
      <c r="AC432" s="34"/>
      <c r="AD432" s="34"/>
      <c r="AE432" s="34"/>
      <c r="AF432" s="32">
        <v>0</v>
      </c>
      <c r="AG432" s="34"/>
      <c r="AH432" s="34"/>
      <c r="AI432" s="32">
        <v>0</v>
      </c>
      <c r="AJ432" s="32">
        <v>0</v>
      </c>
      <c r="AK432" s="34"/>
      <c r="AL432" s="32">
        <v>0.1</v>
      </c>
      <c r="AM432" s="32">
        <v>0</v>
      </c>
      <c r="AN432" s="34"/>
      <c r="AO432" s="34"/>
      <c r="AP432" s="32">
        <v>0</v>
      </c>
      <c r="AQ432" s="32">
        <v>0</v>
      </c>
      <c r="AR432" s="32">
        <v>0</v>
      </c>
      <c r="AS432" s="34"/>
      <c r="AT432" s="32">
        <v>0</v>
      </c>
      <c r="AU432" s="33">
        <v>3.4</v>
      </c>
      <c r="AV432" s="36">
        <v>0</v>
      </c>
      <c r="AW432" s="33">
        <v>14.16</v>
      </c>
      <c r="AX432" s="33">
        <v>5.42</v>
      </c>
      <c r="AY432" s="33">
        <v>0.72</v>
      </c>
      <c r="AZ432" s="36">
        <v>0</v>
      </c>
      <c r="BA432" s="33">
        <v>547.91</v>
      </c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</row>
    <row r="433" spans="1:81" x14ac:dyDescent="0.35">
      <c r="A433" s="37" t="s">
        <v>2484</v>
      </c>
      <c r="B433" s="34">
        <v>19401</v>
      </c>
      <c r="C433" s="37" t="s">
        <v>2483</v>
      </c>
      <c r="D433" s="32">
        <v>18.600000000000001</v>
      </c>
      <c r="E433" s="32">
        <v>31.3</v>
      </c>
      <c r="F433" s="32">
        <v>0.8</v>
      </c>
      <c r="G433" s="32">
        <v>0.8</v>
      </c>
      <c r="H433" s="35">
        <v>1502</v>
      </c>
      <c r="I433" s="35">
        <v>1502</v>
      </c>
      <c r="J433" s="35">
        <v>358.97800000000001</v>
      </c>
      <c r="K433" s="32">
        <v>0</v>
      </c>
      <c r="L433" s="32">
        <v>0</v>
      </c>
      <c r="M433" s="32">
        <v>0</v>
      </c>
      <c r="N433" s="32">
        <v>0</v>
      </c>
      <c r="O433" s="31"/>
      <c r="P433" s="32">
        <v>0.8</v>
      </c>
      <c r="Q433" s="31"/>
      <c r="R433" s="36">
        <v>0.17</v>
      </c>
      <c r="S433" s="33">
        <v>0.1</v>
      </c>
      <c r="T433" s="33">
        <v>70.099999999999994</v>
      </c>
      <c r="U433" s="33">
        <v>24.4</v>
      </c>
      <c r="V433" s="34"/>
      <c r="W433" s="34"/>
      <c r="X433" s="34"/>
      <c r="Y433" s="32">
        <v>2.2999999999999998</v>
      </c>
      <c r="Z433" s="32">
        <v>0.4</v>
      </c>
      <c r="AA433" s="34"/>
      <c r="AB433" s="32">
        <v>0</v>
      </c>
      <c r="AC433" s="34"/>
      <c r="AD433" s="34"/>
      <c r="AE433" s="34"/>
      <c r="AF433" s="32">
        <v>0</v>
      </c>
      <c r="AG433" s="34"/>
      <c r="AH433" s="34"/>
      <c r="AI433" s="32">
        <v>0</v>
      </c>
      <c r="AJ433" s="32">
        <v>0</v>
      </c>
      <c r="AK433" s="34"/>
      <c r="AL433" s="32">
        <v>0.1</v>
      </c>
      <c r="AM433" s="32">
        <v>0</v>
      </c>
      <c r="AN433" s="34"/>
      <c r="AO433" s="34"/>
      <c r="AP433" s="32">
        <v>0</v>
      </c>
      <c r="AQ433" s="32">
        <v>0</v>
      </c>
      <c r="AR433" s="32">
        <v>0</v>
      </c>
      <c r="AS433" s="34"/>
      <c r="AT433" s="32">
        <v>0</v>
      </c>
      <c r="AU433" s="33">
        <v>2.8</v>
      </c>
      <c r="AV433" s="36">
        <v>0</v>
      </c>
      <c r="AW433" s="33">
        <v>20.73</v>
      </c>
      <c r="AX433" s="33">
        <v>7.22</v>
      </c>
      <c r="AY433" s="33">
        <v>0.83</v>
      </c>
      <c r="AZ433" s="36">
        <v>0</v>
      </c>
      <c r="BA433" s="33">
        <v>591.57000000000005</v>
      </c>
      <c r="BB433" s="34"/>
      <c r="BC433" s="34"/>
      <c r="BD433" s="34"/>
      <c r="BE433" s="33"/>
      <c r="BF433" s="34"/>
      <c r="BG433" s="33"/>
      <c r="BH433" s="34"/>
      <c r="BI433" s="34"/>
      <c r="BJ433" s="34"/>
      <c r="BK433" s="34"/>
      <c r="BL433" s="33"/>
      <c r="BM433" s="33"/>
      <c r="BN433" s="33"/>
      <c r="BO433" s="34"/>
      <c r="BP433" s="33"/>
      <c r="BQ433" s="33"/>
      <c r="BR433" s="34"/>
      <c r="BS433" s="34"/>
      <c r="BT433" s="34"/>
      <c r="BU433" s="34"/>
      <c r="BV433" s="33"/>
      <c r="BW433" s="34"/>
      <c r="BX433" s="34"/>
      <c r="BY433" s="34"/>
      <c r="BZ433" s="34"/>
      <c r="CA433" s="34"/>
      <c r="CB433" s="33"/>
      <c r="CC433" s="32"/>
    </row>
    <row r="434" spans="1:81" x14ac:dyDescent="0.35">
      <c r="A434" s="37" t="s">
        <v>2482</v>
      </c>
      <c r="B434" s="34" t="s">
        <v>2481</v>
      </c>
      <c r="C434" s="37" t="s">
        <v>2480</v>
      </c>
      <c r="D434" s="32">
        <v>21.2</v>
      </c>
      <c r="E434" s="32">
        <v>21.7</v>
      </c>
      <c r="F434" s="32">
        <v>0.9</v>
      </c>
      <c r="G434" s="32">
        <v>0.9</v>
      </c>
      <c r="H434" s="35">
        <v>1194</v>
      </c>
      <c r="I434" s="35">
        <v>1194</v>
      </c>
      <c r="J434" s="35">
        <v>285.36599999999999</v>
      </c>
      <c r="K434" s="32">
        <v>0</v>
      </c>
      <c r="L434" s="32">
        <v>0</v>
      </c>
      <c r="M434" s="32">
        <v>0</v>
      </c>
      <c r="N434" s="32">
        <v>0</v>
      </c>
      <c r="O434" s="31"/>
      <c r="P434" s="32">
        <v>0.9</v>
      </c>
      <c r="Q434" s="31"/>
      <c r="R434" s="36">
        <v>0.17</v>
      </c>
      <c r="S434" s="33">
        <v>0.1</v>
      </c>
      <c r="T434" s="33">
        <v>70.099999999999994</v>
      </c>
      <c r="U434" s="33">
        <v>24.4</v>
      </c>
      <c r="V434" s="34"/>
      <c r="W434" s="34"/>
      <c r="X434" s="34"/>
      <c r="Y434" s="32">
        <v>2.2999999999999998</v>
      </c>
      <c r="Z434" s="32">
        <v>0.4</v>
      </c>
      <c r="AA434" s="34"/>
      <c r="AB434" s="32">
        <v>0</v>
      </c>
      <c r="AC434" s="34"/>
      <c r="AD434" s="34"/>
      <c r="AE434" s="34"/>
      <c r="AF434" s="32">
        <v>0</v>
      </c>
      <c r="AG434" s="34"/>
      <c r="AH434" s="34"/>
      <c r="AI434" s="32">
        <v>0</v>
      </c>
      <c r="AJ434" s="32">
        <v>0</v>
      </c>
      <c r="AK434" s="34"/>
      <c r="AL434" s="32">
        <v>0.1</v>
      </c>
      <c r="AM434" s="32">
        <v>0</v>
      </c>
      <c r="AN434" s="34"/>
      <c r="AO434" s="34"/>
      <c r="AP434" s="32">
        <v>0</v>
      </c>
      <c r="AQ434" s="32">
        <v>0</v>
      </c>
      <c r="AR434" s="32">
        <v>0</v>
      </c>
      <c r="AS434" s="34"/>
      <c r="AT434" s="32">
        <v>0</v>
      </c>
      <c r="AU434" s="33">
        <v>2.8</v>
      </c>
      <c r="AV434" s="36">
        <v>0</v>
      </c>
      <c r="AW434" s="33">
        <v>14.38</v>
      </c>
      <c r="AX434" s="33">
        <v>5</v>
      </c>
      <c r="AY434" s="33">
        <v>0.56999999999999995</v>
      </c>
      <c r="AZ434" s="36">
        <v>0</v>
      </c>
      <c r="BA434" s="33">
        <v>410.13</v>
      </c>
      <c r="BB434" s="34"/>
      <c r="BC434" s="34"/>
      <c r="BD434" s="34"/>
      <c r="BE434" s="33"/>
      <c r="BF434" s="34"/>
      <c r="BG434" s="33"/>
      <c r="BH434" s="34"/>
      <c r="BI434" s="34"/>
      <c r="BJ434" s="34"/>
      <c r="BK434" s="34"/>
      <c r="BL434" s="33"/>
      <c r="BM434" s="33"/>
      <c r="BN434" s="33"/>
      <c r="BO434" s="34"/>
      <c r="BP434" s="33"/>
      <c r="BQ434" s="33"/>
      <c r="BR434" s="34"/>
      <c r="BS434" s="34"/>
      <c r="BT434" s="34"/>
      <c r="BU434" s="34"/>
      <c r="BV434" s="33"/>
      <c r="BW434" s="34"/>
      <c r="BX434" s="34"/>
      <c r="BY434" s="34"/>
      <c r="BZ434" s="34"/>
      <c r="CA434" s="34"/>
      <c r="CB434" s="33"/>
      <c r="CC434" s="32"/>
    </row>
    <row r="435" spans="1:81" x14ac:dyDescent="0.35">
      <c r="A435" s="37" t="s">
        <v>2479</v>
      </c>
      <c r="B435" s="34">
        <v>19401</v>
      </c>
      <c r="C435" s="37" t="s">
        <v>2478</v>
      </c>
      <c r="D435" s="32">
        <v>21.3</v>
      </c>
      <c r="E435" s="32">
        <v>17.100000000000001</v>
      </c>
      <c r="F435" s="32">
        <v>1.8</v>
      </c>
      <c r="G435" s="32">
        <v>1.8</v>
      </c>
      <c r="H435" s="35">
        <v>1050</v>
      </c>
      <c r="I435" s="35">
        <v>1050</v>
      </c>
      <c r="J435" s="35">
        <v>250.95</v>
      </c>
      <c r="K435" s="32">
        <v>0</v>
      </c>
      <c r="L435" s="32">
        <v>0</v>
      </c>
      <c r="M435" s="32">
        <v>0</v>
      </c>
      <c r="N435" s="32">
        <v>0</v>
      </c>
      <c r="O435" s="31"/>
      <c r="P435" s="32">
        <v>1.8</v>
      </c>
      <c r="Q435" s="31"/>
      <c r="R435" s="36">
        <v>0.4</v>
      </c>
      <c r="S435" s="33">
        <v>0.1</v>
      </c>
      <c r="T435" s="33">
        <v>68.28</v>
      </c>
      <c r="U435" s="33">
        <v>24.9</v>
      </c>
      <c r="V435" s="34"/>
      <c r="W435" s="34"/>
      <c r="X435" s="34"/>
      <c r="Y435" s="32">
        <v>2</v>
      </c>
      <c r="Z435" s="32">
        <v>1.2</v>
      </c>
      <c r="AA435" s="34"/>
      <c r="AB435" s="34"/>
      <c r="AC435" s="34"/>
      <c r="AD435" s="32">
        <v>1.1000000000000001</v>
      </c>
      <c r="AE435" s="34"/>
      <c r="AF435" s="34"/>
      <c r="AG435" s="34"/>
      <c r="AH435" s="34"/>
      <c r="AI435" s="34"/>
      <c r="AJ435" s="34"/>
      <c r="AK435" s="34"/>
      <c r="AL435" s="34"/>
      <c r="AM435" s="32">
        <v>0.1</v>
      </c>
      <c r="AN435" s="34"/>
      <c r="AO435" s="34"/>
      <c r="AP435" s="34"/>
      <c r="AQ435" s="34"/>
      <c r="AR435" s="32">
        <v>0.2</v>
      </c>
      <c r="AS435" s="34"/>
      <c r="AT435" s="32">
        <v>0</v>
      </c>
      <c r="AU435" s="33">
        <v>4.6399999999999997</v>
      </c>
      <c r="AV435" s="36">
        <v>0.28000000000000003</v>
      </c>
      <c r="AW435" s="33">
        <v>11.03</v>
      </c>
      <c r="AX435" s="33">
        <v>4.0199999999999996</v>
      </c>
      <c r="AY435" s="33">
        <v>0.75</v>
      </c>
      <c r="AZ435" s="36">
        <v>45.247</v>
      </c>
      <c r="BA435" s="33">
        <v>358.74</v>
      </c>
      <c r="BB435" s="34"/>
      <c r="BC435" s="34"/>
      <c r="BD435" s="34"/>
      <c r="BE435" s="33"/>
      <c r="BF435" s="34"/>
      <c r="BG435" s="33"/>
      <c r="BH435" s="34"/>
      <c r="BI435" s="34"/>
      <c r="BJ435" s="34"/>
      <c r="BK435" s="34"/>
      <c r="BL435" s="33"/>
      <c r="BM435" s="33"/>
      <c r="BN435" s="33"/>
      <c r="BO435" s="34"/>
      <c r="BP435" s="33"/>
      <c r="BQ435" s="33"/>
      <c r="BR435" s="33"/>
      <c r="BS435" s="34"/>
      <c r="BT435" s="34"/>
      <c r="BU435" s="34"/>
      <c r="BV435" s="33"/>
      <c r="BW435" s="34"/>
      <c r="BX435" s="34"/>
      <c r="BY435" s="34"/>
      <c r="BZ435" s="34"/>
      <c r="CA435" s="34"/>
      <c r="CB435" s="33"/>
      <c r="CC435" s="32"/>
    </row>
    <row r="436" spans="1:81" x14ac:dyDescent="0.35">
      <c r="A436" s="37" t="s">
        <v>2477</v>
      </c>
      <c r="B436" s="34">
        <v>19401</v>
      </c>
      <c r="C436" s="37" t="s">
        <v>2476</v>
      </c>
      <c r="D436" s="32">
        <v>22.2</v>
      </c>
      <c r="E436" s="32">
        <v>22.1</v>
      </c>
      <c r="F436" s="32">
        <v>0</v>
      </c>
      <c r="G436" s="32">
        <v>0</v>
      </c>
      <c r="H436" s="35">
        <v>1213</v>
      </c>
      <c r="I436" s="35">
        <v>1213</v>
      </c>
      <c r="J436" s="35">
        <v>289.90699999999998</v>
      </c>
      <c r="K436" s="32">
        <v>0</v>
      </c>
      <c r="L436" s="32">
        <v>0</v>
      </c>
      <c r="M436" s="32">
        <v>0</v>
      </c>
      <c r="N436" s="32">
        <v>0</v>
      </c>
      <c r="O436" s="31"/>
      <c r="P436" s="32">
        <v>0</v>
      </c>
      <c r="Q436" s="31"/>
      <c r="R436" s="36">
        <v>0.23</v>
      </c>
      <c r="S436" s="33">
        <v>0.1</v>
      </c>
      <c r="T436" s="33">
        <v>68.8</v>
      </c>
      <c r="U436" s="33">
        <v>24.9</v>
      </c>
      <c r="V436" s="34"/>
      <c r="W436" s="34"/>
      <c r="X436" s="34"/>
      <c r="Y436" s="32">
        <v>1.6</v>
      </c>
      <c r="Z436" s="32">
        <v>0.6</v>
      </c>
      <c r="AA436" s="34"/>
      <c r="AB436" s="32">
        <v>0</v>
      </c>
      <c r="AC436" s="34"/>
      <c r="AD436" s="34"/>
      <c r="AE436" s="34"/>
      <c r="AF436" s="32">
        <v>0</v>
      </c>
      <c r="AG436" s="34"/>
      <c r="AH436" s="34"/>
      <c r="AI436" s="32">
        <v>0</v>
      </c>
      <c r="AJ436" s="32">
        <v>0</v>
      </c>
      <c r="AK436" s="34"/>
      <c r="AL436" s="32">
        <v>0.1</v>
      </c>
      <c r="AM436" s="32">
        <v>0.1</v>
      </c>
      <c r="AN436" s="34"/>
      <c r="AO436" s="34"/>
      <c r="AP436" s="32">
        <v>0</v>
      </c>
      <c r="AQ436" s="32">
        <v>0</v>
      </c>
      <c r="AR436" s="32">
        <v>0.1</v>
      </c>
      <c r="AS436" s="34"/>
      <c r="AT436" s="32">
        <v>0</v>
      </c>
      <c r="AU436" s="33">
        <v>2.5</v>
      </c>
      <c r="AV436" s="36">
        <v>0.2</v>
      </c>
      <c r="AW436" s="33">
        <v>14.37</v>
      </c>
      <c r="AX436" s="33">
        <v>5.2</v>
      </c>
      <c r="AY436" s="33">
        <v>0.52</v>
      </c>
      <c r="AZ436" s="36">
        <v>41.768999999999998</v>
      </c>
      <c r="BA436" s="33">
        <v>668.3</v>
      </c>
      <c r="BB436" s="34"/>
      <c r="BC436" s="34"/>
      <c r="BD436" s="34"/>
      <c r="BE436" s="33"/>
      <c r="BF436" s="34"/>
      <c r="BG436" s="33"/>
      <c r="BH436" s="34"/>
      <c r="BI436" s="34"/>
      <c r="BJ436" s="34"/>
      <c r="BK436" s="34"/>
      <c r="BL436" s="33"/>
      <c r="BM436" s="33"/>
      <c r="BN436" s="33"/>
      <c r="BO436" s="34"/>
      <c r="BP436" s="33"/>
      <c r="BQ436" s="33"/>
      <c r="BR436" s="33"/>
      <c r="BS436" s="34"/>
      <c r="BT436" s="34"/>
      <c r="BU436" s="34"/>
      <c r="BV436" s="33"/>
      <c r="BW436" s="34"/>
      <c r="BX436" s="34"/>
      <c r="BY436" s="34"/>
      <c r="BZ436" s="34"/>
      <c r="CA436" s="34"/>
      <c r="CB436" s="33"/>
      <c r="CC436" s="32"/>
    </row>
    <row r="437" spans="1:81" x14ac:dyDescent="0.35">
      <c r="A437" s="37" t="s">
        <v>2475</v>
      </c>
      <c r="B437" s="34">
        <v>19401</v>
      </c>
      <c r="C437" s="37" t="s">
        <v>2474</v>
      </c>
      <c r="D437" s="32">
        <v>40.6</v>
      </c>
      <c r="E437" s="32">
        <v>33.299999999999997</v>
      </c>
      <c r="F437" s="32">
        <v>0</v>
      </c>
      <c r="G437" s="32">
        <v>0</v>
      </c>
      <c r="H437" s="35">
        <v>1949</v>
      </c>
      <c r="I437" s="35">
        <v>1949</v>
      </c>
      <c r="J437" s="35">
        <v>465.81099999999998</v>
      </c>
      <c r="K437" s="32">
        <v>0</v>
      </c>
      <c r="L437" s="32">
        <v>0</v>
      </c>
      <c r="M437" s="32">
        <v>0</v>
      </c>
      <c r="N437" s="32">
        <v>0</v>
      </c>
      <c r="O437" s="31"/>
      <c r="P437" s="32">
        <v>0</v>
      </c>
      <c r="Q437" s="31"/>
      <c r="R437" s="36">
        <v>0.54</v>
      </c>
      <c r="S437" s="33">
        <v>0.1</v>
      </c>
      <c r="T437" s="33">
        <v>66.900000000000006</v>
      </c>
      <c r="U437" s="33">
        <v>30.3</v>
      </c>
      <c r="V437" s="34"/>
      <c r="W437" s="34"/>
      <c r="X437" s="34"/>
      <c r="Y437" s="32">
        <v>1.7</v>
      </c>
      <c r="Z437" s="32">
        <v>1.1000000000000001</v>
      </c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2">
        <v>0.1</v>
      </c>
      <c r="AN437" s="34"/>
      <c r="AO437" s="34"/>
      <c r="AP437" s="34"/>
      <c r="AQ437" s="34"/>
      <c r="AR437" s="32">
        <v>0.1</v>
      </c>
      <c r="AS437" s="34"/>
      <c r="AT437" s="32">
        <v>0</v>
      </c>
      <c r="AU437" s="33">
        <v>3</v>
      </c>
      <c r="AV437" s="36">
        <v>0.19800000000000001</v>
      </c>
      <c r="AW437" s="33">
        <v>21.06</v>
      </c>
      <c r="AX437" s="33">
        <v>9.5399999999999991</v>
      </c>
      <c r="AY437" s="33">
        <v>0.94</v>
      </c>
      <c r="AZ437" s="36">
        <v>62.344999999999999</v>
      </c>
      <c r="BA437" s="33">
        <v>976.11</v>
      </c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</row>
    <row r="438" spans="1:81" x14ac:dyDescent="0.35">
      <c r="A438" s="37" t="s">
        <v>2473</v>
      </c>
      <c r="B438" s="34">
        <v>19401</v>
      </c>
      <c r="C438" s="37" t="s">
        <v>2472</v>
      </c>
      <c r="D438" s="32">
        <v>32</v>
      </c>
      <c r="E438" s="32">
        <v>27</v>
      </c>
      <c r="F438" s="32">
        <v>0</v>
      </c>
      <c r="G438" s="32">
        <v>0</v>
      </c>
      <c r="H438" s="35">
        <v>1565</v>
      </c>
      <c r="I438" s="35">
        <v>1565</v>
      </c>
      <c r="J438" s="35">
        <v>374.03499999999997</v>
      </c>
      <c r="K438" s="32">
        <v>0</v>
      </c>
      <c r="L438" s="32">
        <v>0</v>
      </c>
      <c r="M438" s="32">
        <v>0</v>
      </c>
      <c r="N438" s="32">
        <v>0</v>
      </c>
      <c r="O438" s="31"/>
      <c r="P438" s="32">
        <v>0</v>
      </c>
      <c r="Q438" s="31"/>
      <c r="R438" s="36">
        <v>0.46</v>
      </c>
      <c r="S438" s="33">
        <v>0.1</v>
      </c>
      <c r="T438" s="33">
        <v>73.400000000000006</v>
      </c>
      <c r="U438" s="33">
        <v>21.7</v>
      </c>
      <c r="V438" s="34"/>
      <c r="W438" s="34"/>
      <c r="X438" s="34"/>
      <c r="Y438" s="32">
        <v>1.8</v>
      </c>
      <c r="Z438" s="32">
        <v>0.5</v>
      </c>
      <c r="AA438" s="34"/>
      <c r="AB438" s="32">
        <v>0</v>
      </c>
      <c r="AC438" s="34"/>
      <c r="AD438" s="32">
        <v>0</v>
      </c>
      <c r="AE438" s="34"/>
      <c r="AF438" s="32">
        <v>0</v>
      </c>
      <c r="AG438" s="34"/>
      <c r="AH438" s="34"/>
      <c r="AI438" s="32">
        <v>0</v>
      </c>
      <c r="AJ438" s="32">
        <v>0</v>
      </c>
      <c r="AK438" s="34"/>
      <c r="AL438" s="32">
        <v>0</v>
      </c>
      <c r="AM438" s="32">
        <v>0</v>
      </c>
      <c r="AN438" s="34"/>
      <c r="AO438" s="34"/>
      <c r="AP438" s="32">
        <v>0</v>
      </c>
      <c r="AQ438" s="32">
        <v>0</v>
      </c>
      <c r="AR438" s="32">
        <v>0</v>
      </c>
      <c r="AS438" s="34"/>
      <c r="AT438" s="32">
        <v>0</v>
      </c>
      <c r="AU438" s="33">
        <v>2.2999999999999998</v>
      </c>
      <c r="AV438" s="36">
        <v>0</v>
      </c>
      <c r="AW438" s="33">
        <v>18.73</v>
      </c>
      <c r="AX438" s="33">
        <v>5.54</v>
      </c>
      <c r="AY438" s="33">
        <v>0.59</v>
      </c>
      <c r="AZ438" s="36">
        <v>0</v>
      </c>
      <c r="BA438" s="33">
        <v>408.24</v>
      </c>
      <c r="BB438" s="34"/>
      <c r="BC438" s="33"/>
      <c r="BD438" s="34"/>
      <c r="BE438" s="33"/>
      <c r="BF438" s="34"/>
      <c r="BG438" s="33"/>
      <c r="BH438" s="34"/>
      <c r="BI438" s="34"/>
      <c r="BJ438" s="33"/>
      <c r="BK438" s="34"/>
      <c r="BL438" s="33"/>
      <c r="BM438" s="33"/>
      <c r="BN438" s="33"/>
      <c r="BO438" s="34"/>
      <c r="BP438" s="33"/>
      <c r="BQ438" s="33"/>
      <c r="BR438" s="33"/>
      <c r="BS438" s="33"/>
      <c r="BT438" s="34"/>
      <c r="BU438" s="34"/>
      <c r="BV438" s="33"/>
      <c r="BW438" s="34"/>
      <c r="BX438" s="34"/>
      <c r="BY438" s="38"/>
      <c r="BZ438" s="34"/>
      <c r="CA438" s="34"/>
      <c r="CB438" s="33"/>
      <c r="CC438" s="32"/>
    </row>
    <row r="439" spans="1:81" x14ac:dyDescent="0.35">
      <c r="A439" s="37" t="s">
        <v>2471</v>
      </c>
      <c r="B439" s="34">
        <v>19403</v>
      </c>
      <c r="C439" s="37" t="s">
        <v>2470</v>
      </c>
      <c r="D439" s="32">
        <v>10.4</v>
      </c>
      <c r="E439" s="32">
        <v>11.8</v>
      </c>
      <c r="F439" s="32">
        <v>2.7</v>
      </c>
      <c r="G439" s="32">
        <v>2.7</v>
      </c>
      <c r="H439" s="35">
        <v>665</v>
      </c>
      <c r="I439" s="35">
        <v>665</v>
      </c>
      <c r="J439" s="35">
        <v>158.935</v>
      </c>
      <c r="K439" s="32">
        <v>0</v>
      </c>
      <c r="L439" s="32">
        <v>0</v>
      </c>
      <c r="M439" s="32">
        <v>0</v>
      </c>
      <c r="N439" s="32">
        <v>0</v>
      </c>
      <c r="O439" s="31"/>
      <c r="P439" s="32">
        <v>2.7</v>
      </c>
      <c r="Q439" s="31"/>
      <c r="R439" s="36">
        <v>0.09</v>
      </c>
      <c r="S439" s="33">
        <v>0.1</v>
      </c>
      <c r="T439" s="33">
        <v>69.3</v>
      </c>
      <c r="U439" s="33">
        <v>24.8</v>
      </c>
      <c r="V439" s="34"/>
      <c r="W439" s="34"/>
      <c r="X439" s="34"/>
      <c r="Y439" s="32">
        <v>1.8</v>
      </c>
      <c r="Z439" s="32">
        <v>0.7</v>
      </c>
      <c r="AA439" s="34"/>
      <c r="AB439" s="32">
        <v>0</v>
      </c>
      <c r="AC439" s="34"/>
      <c r="AD439" s="34"/>
      <c r="AE439" s="34"/>
      <c r="AF439" s="32">
        <v>0</v>
      </c>
      <c r="AG439" s="34"/>
      <c r="AH439" s="34"/>
      <c r="AI439" s="32">
        <v>0</v>
      </c>
      <c r="AJ439" s="32">
        <v>0</v>
      </c>
      <c r="AK439" s="34"/>
      <c r="AL439" s="32">
        <v>0</v>
      </c>
      <c r="AM439" s="32">
        <v>0</v>
      </c>
      <c r="AN439" s="34"/>
      <c r="AO439" s="34"/>
      <c r="AP439" s="32">
        <v>0</v>
      </c>
      <c r="AQ439" s="32">
        <v>0</v>
      </c>
      <c r="AR439" s="32">
        <v>0</v>
      </c>
      <c r="AS439" s="34"/>
      <c r="AT439" s="32">
        <v>0</v>
      </c>
      <c r="AU439" s="33">
        <v>2.52</v>
      </c>
      <c r="AV439" s="36">
        <v>0</v>
      </c>
      <c r="AW439" s="33">
        <v>7.73</v>
      </c>
      <c r="AX439" s="33">
        <v>2.76</v>
      </c>
      <c r="AY439" s="33">
        <v>0.28000000000000003</v>
      </c>
      <c r="AZ439" s="36">
        <v>0</v>
      </c>
      <c r="BA439" s="33">
        <v>234.17</v>
      </c>
      <c r="BB439" s="34"/>
      <c r="BC439" s="33"/>
      <c r="BD439" s="34"/>
      <c r="BE439" s="33"/>
      <c r="BF439" s="34"/>
      <c r="BG439" s="33"/>
      <c r="BH439" s="34"/>
      <c r="BI439" s="34"/>
      <c r="BJ439" s="33"/>
      <c r="BK439" s="34"/>
      <c r="BL439" s="33"/>
      <c r="BM439" s="33"/>
      <c r="BN439" s="33"/>
      <c r="BO439" s="34"/>
      <c r="BP439" s="33"/>
      <c r="BQ439" s="33"/>
      <c r="BR439" s="33"/>
      <c r="BS439" s="33"/>
      <c r="BT439" s="34"/>
      <c r="BU439" s="34"/>
      <c r="BV439" s="33"/>
      <c r="BW439" s="34"/>
      <c r="BX439" s="34"/>
      <c r="BY439" s="38"/>
      <c r="BZ439" s="34"/>
      <c r="CA439" s="34"/>
      <c r="CB439" s="33"/>
      <c r="CC439" s="32"/>
    </row>
    <row r="440" spans="1:81" x14ac:dyDescent="0.35">
      <c r="A440" s="37" t="s">
        <v>2469</v>
      </c>
      <c r="B440" s="34" t="s">
        <v>2468</v>
      </c>
      <c r="C440" s="37" t="s">
        <v>2467</v>
      </c>
      <c r="D440" s="32">
        <v>3.8</v>
      </c>
      <c r="E440" s="32">
        <v>23.4</v>
      </c>
      <c r="F440" s="32">
        <v>0.7</v>
      </c>
      <c r="G440" s="32">
        <v>3.9</v>
      </c>
      <c r="H440" s="35">
        <v>996</v>
      </c>
      <c r="I440" s="35">
        <v>996</v>
      </c>
      <c r="J440" s="35">
        <v>238.04399999999998</v>
      </c>
      <c r="K440" s="32">
        <v>0</v>
      </c>
      <c r="L440" s="34"/>
      <c r="M440" s="34"/>
      <c r="N440" s="34"/>
      <c r="O440" s="31"/>
      <c r="P440" s="32">
        <v>3.9</v>
      </c>
      <c r="Q440" s="31"/>
      <c r="R440" s="36">
        <v>0.14000000000000001</v>
      </c>
      <c r="S440" s="33">
        <v>0</v>
      </c>
      <c r="T440" s="33">
        <v>14.3</v>
      </c>
      <c r="U440" s="33">
        <v>24.4</v>
      </c>
      <c r="V440" s="34"/>
      <c r="W440" s="34"/>
      <c r="X440" s="34"/>
      <c r="Y440" s="32">
        <v>54.3</v>
      </c>
      <c r="Z440" s="32">
        <v>6.3</v>
      </c>
      <c r="AA440" s="34"/>
      <c r="AB440" s="32">
        <v>0</v>
      </c>
      <c r="AC440" s="34"/>
      <c r="AD440" s="34"/>
      <c r="AE440" s="34"/>
      <c r="AF440" s="32">
        <v>0</v>
      </c>
      <c r="AG440" s="34"/>
      <c r="AH440" s="34"/>
      <c r="AI440" s="32">
        <v>0</v>
      </c>
      <c r="AJ440" s="32">
        <v>0</v>
      </c>
      <c r="AK440" s="34"/>
      <c r="AL440" s="32">
        <v>0</v>
      </c>
      <c r="AM440" s="32">
        <v>0</v>
      </c>
      <c r="AN440" s="34"/>
      <c r="AO440" s="34"/>
      <c r="AP440" s="32">
        <v>0</v>
      </c>
      <c r="AQ440" s="32">
        <v>0</v>
      </c>
      <c r="AR440" s="32">
        <v>0</v>
      </c>
      <c r="AS440" s="34"/>
      <c r="AT440" s="32">
        <v>0</v>
      </c>
      <c r="AU440" s="33">
        <v>60.6</v>
      </c>
      <c r="AV440" s="36">
        <v>0</v>
      </c>
      <c r="AW440" s="33">
        <v>3.08</v>
      </c>
      <c r="AX440" s="33">
        <v>5.25</v>
      </c>
      <c r="AY440" s="33">
        <v>13.04</v>
      </c>
      <c r="AZ440" s="36">
        <v>0</v>
      </c>
      <c r="BA440" s="33">
        <v>430.56</v>
      </c>
      <c r="BB440" s="34"/>
      <c r="BC440" s="33"/>
      <c r="BD440" s="33"/>
      <c r="BE440" s="34"/>
      <c r="BF440" s="34"/>
      <c r="BG440" s="34"/>
      <c r="BH440" s="34"/>
      <c r="BI440" s="33"/>
      <c r="BJ440" s="34"/>
      <c r="BK440" s="36"/>
      <c r="BL440" s="34"/>
      <c r="BM440" s="34"/>
      <c r="BN440" s="34"/>
      <c r="BO440" s="33"/>
      <c r="BP440" s="34"/>
      <c r="BQ440" s="34"/>
      <c r="BR440" s="34"/>
      <c r="BS440" s="33"/>
      <c r="BT440" s="34"/>
      <c r="BU440" s="33"/>
      <c r="BV440" s="34"/>
      <c r="BW440" s="34"/>
      <c r="BX440" s="33"/>
      <c r="BY440" s="34"/>
      <c r="BZ440" s="36"/>
      <c r="CA440" s="33"/>
      <c r="CB440" s="34"/>
      <c r="CC440" s="32"/>
    </row>
    <row r="441" spans="1:81" ht="25" x14ac:dyDescent="0.35">
      <c r="A441" s="37" t="s">
        <v>2466</v>
      </c>
      <c r="B441" s="34">
        <v>19301</v>
      </c>
      <c r="C441" s="37" t="s">
        <v>2465</v>
      </c>
      <c r="D441" s="32">
        <v>2</v>
      </c>
      <c r="E441" s="32">
        <v>36.1</v>
      </c>
      <c r="F441" s="32">
        <v>2.4</v>
      </c>
      <c r="G441" s="32">
        <v>2.4</v>
      </c>
      <c r="H441" s="35">
        <v>1409</v>
      </c>
      <c r="I441" s="35">
        <v>1409</v>
      </c>
      <c r="J441" s="35">
        <v>336.75099999999998</v>
      </c>
      <c r="K441" s="32">
        <v>0</v>
      </c>
      <c r="L441" s="32">
        <v>0</v>
      </c>
      <c r="M441" s="32">
        <v>0</v>
      </c>
      <c r="N441" s="32">
        <v>0</v>
      </c>
      <c r="O441" s="31"/>
      <c r="P441" s="32">
        <v>2.4</v>
      </c>
      <c r="Q441" s="31"/>
      <c r="R441" s="36">
        <v>0.12</v>
      </c>
      <c r="S441" s="33">
        <v>0</v>
      </c>
      <c r="T441" s="33">
        <v>68.25</v>
      </c>
      <c r="U441" s="33">
        <v>25.5</v>
      </c>
      <c r="V441" s="34"/>
      <c r="W441" s="34"/>
      <c r="X441" s="34"/>
      <c r="Y441" s="32">
        <v>2</v>
      </c>
      <c r="Z441" s="32">
        <v>0.9</v>
      </c>
      <c r="AA441" s="34"/>
      <c r="AB441" s="32">
        <v>0</v>
      </c>
      <c r="AC441" s="34"/>
      <c r="AD441" s="32">
        <v>0.8</v>
      </c>
      <c r="AE441" s="34"/>
      <c r="AF441" s="32">
        <v>0</v>
      </c>
      <c r="AG441" s="34"/>
      <c r="AH441" s="34"/>
      <c r="AI441" s="32">
        <v>0</v>
      </c>
      <c r="AJ441" s="32">
        <v>0</v>
      </c>
      <c r="AK441" s="34"/>
      <c r="AL441" s="32">
        <v>0</v>
      </c>
      <c r="AM441" s="32">
        <v>0.1</v>
      </c>
      <c r="AN441" s="34"/>
      <c r="AO441" s="34"/>
      <c r="AP441" s="32">
        <v>0</v>
      </c>
      <c r="AQ441" s="32">
        <v>0</v>
      </c>
      <c r="AR441" s="32">
        <v>0.1</v>
      </c>
      <c r="AS441" s="34"/>
      <c r="AT441" s="32">
        <v>0</v>
      </c>
      <c r="AU441" s="33">
        <v>3.99</v>
      </c>
      <c r="AV441" s="36">
        <v>0.217</v>
      </c>
      <c r="AW441" s="33">
        <v>23.28</v>
      </c>
      <c r="AX441" s="33">
        <v>8.6999999999999993</v>
      </c>
      <c r="AY441" s="33">
        <v>1.36</v>
      </c>
      <c r="AZ441" s="36">
        <v>73.915000000000006</v>
      </c>
      <c r="BA441" s="33">
        <v>1862.65</v>
      </c>
      <c r="BB441" s="34"/>
      <c r="BC441" s="33"/>
      <c r="BD441" s="33"/>
      <c r="BE441" s="34"/>
      <c r="BF441" s="34"/>
      <c r="BG441" s="34"/>
      <c r="BH441" s="33"/>
      <c r="BI441" s="33"/>
      <c r="BJ441" s="34"/>
      <c r="BK441" s="34"/>
      <c r="BL441" s="34"/>
      <c r="BM441" s="34"/>
      <c r="BN441" s="34"/>
      <c r="BO441" s="33"/>
      <c r="BP441" s="34"/>
      <c r="BQ441" s="34"/>
      <c r="BR441" s="34"/>
      <c r="BS441" s="33"/>
      <c r="BT441" s="34"/>
      <c r="BU441" s="33"/>
      <c r="BV441" s="34"/>
      <c r="BW441" s="33"/>
      <c r="BX441" s="33"/>
      <c r="BY441" s="34"/>
      <c r="BZ441" s="34"/>
      <c r="CA441" s="33"/>
      <c r="CB441" s="34"/>
      <c r="CC441" s="32"/>
    </row>
    <row r="442" spans="1:81" x14ac:dyDescent="0.35">
      <c r="A442" s="37" t="s">
        <v>2464</v>
      </c>
      <c r="B442" s="34">
        <v>19305</v>
      </c>
      <c r="C442" s="37" t="s">
        <v>2463</v>
      </c>
      <c r="D442" s="32">
        <v>1</v>
      </c>
      <c r="E442" s="32">
        <v>21.8</v>
      </c>
      <c r="F442" s="32">
        <v>16.3</v>
      </c>
      <c r="G442" s="32">
        <v>17.7</v>
      </c>
      <c r="H442" s="35">
        <v>1108</v>
      </c>
      <c r="I442" s="35">
        <v>1108</v>
      </c>
      <c r="J442" s="35">
        <v>264.81200000000001</v>
      </c>
      <c r="K442" s="32">
        <v>0</v>
      </c>
      <c r="L442" s="32">
        <v>0</v>
      </c>
      <c r="M442" s="32">
        <v>3.8</v>
      </c>
      <c r="N442" s="32">
        <v>11.7</v>
      </c>
      <c r="O442" s="31"/>
      <c r="P442" s="32">
        <v>17.7</v>
      </c>
      <c r="Q442" s="31"/>
      <c r="R442" s="36">
        <v>0</v>
      </c>
      <c r="S442" s="33">
        <v>0</v>
      </c>
      <c r="T442" s="33">
        <v>94.2</v>
      </c>
      <c r="U442" s="33">
        <v>5.3</v>
      </c>
      <c r="V442" s="34"/>
      <c r="W442" s="34"/>
      <c r="X442" s="34"/>
      <c r="Y442" s="32">
        <v>0.4</v>
      </c>
      <c r="Z442" s="32">
        <v>0</v>
      </c>
      <c r="AA442" s="34"/>
      <c r="AB442" s="32">
        <v>0</v>
      </c>
      <c r="AC442" s="34"/>
      <c r="AD442" s="34"/>
      <c r="AE442" s="34"/>
      <c r="AF442" s="32">
        <v>0</v>
      </c>
      <c r="AG442" s="34"/>
      <c r="AH442" s="34"/>
      <c r="AI442" s="32">
        <v>0</v>
      </c>
      <c r="AJ442" s="32">
        <v>0</v>
      </c>
      <c r="AK442" s="34"/>
      <c r="AL442" s="32">
        <v>0</v>
      </c>
      <c r="AM442" s="32">
        <v>0</v>
      </c>
      <c r="AN442" s="34"/>
      <c r="AO442" s="34"/>
      <c r="AP442" s="34"/>
      <c r="AQ442" s="32">
        <v>0</v>
      </c>
      <c r="AR442" s="32">
        <v>0</v>
      </c>
      <c r="AS442" s="34"/>
      <c r="AT442" s="32">
        <v>0</v>
      </c>
      <c r="AU442" s="33">
        <v>0.4</v>
      </c>
      <c r="AV442" s="36">
        <v>0</v>
      </c>
      <c r="AW442" s="33">
        <v>19.34</v>
      </c>
      <c r="AX442" s="33">
        <v>1.0900000000000001</v>
      </c>
      <c r="AY442" s="33">
        <v>0.08</v>
      </c>
      <c r="AZ442" s="36">
        <v>0</v>
      </c>
      <c r="BA442" s="33">
        <v>308.02999999999997</v>
      </c>
      <c r="BB442" s="34"/>
      <c r="BC442" s="33"/>
      <c r="BD442" s="33"/>
      <c r="BE442" s="34"/>
      <c r="BF442" s="34"/>
      <c r="BG442" s="34"/>
      <c r="BH442" s="33"/>
      <c r="BI442" s="33"/>
      <c r="BJ442" s="34"/>
      <c r="BK442" s="34"/>
      <c r="BL442" s="34"/>
      <c r="BM442" s="34"/>
      <c r="BN442" s="34"/>
      <c r="BO442" s="33"/>
      <c r="BP442" s="34"/>
      <c r="BQ442" s="34"/>
      <c r="BR442" s="34"/>
      <c r="BS442" s="33"/>
      <c r="BT442" s="34"/>
      <c r="BU442" s="33"/>
      <c r="BV442" s="34"/>
      <c r="BW442" s="33"/>
      <c r="BX442" s="33"/>
      <c r="BY442" s="34"/>
      <c r="BZ442" s="34"/>
      <c r="CA442" s="33"/>
      <c r="CB442" s="34"/>
      <c r="CC442" s="32"/>
    </row>
    <row r="443" spans="1:81" x14ac:dyDescent="0.35">
      <c r="A443" s="37" t="s">
        <v>2462</v>
      </c>
      <c r="B443" s="34">
        <v>19303</v>
      </c>
      <c r="C443" s="37" t="s">
        <v>2461</v>
      </c>
      <c r="D443" s="32">
        <v>1.9</v>
      </c>
      <c r="E443" s="32">
        <v>36.299999999999997</v>
      </c>
      <c r="F443" s="32">
        <v>2</v>
      </c>
      <c r="G443" s="32">
        <v>2</v>
      </c>
      <c r="H443" s="35">
        <v>1414</v>
      </c>
      <c r="I443" s="35">
        <v>1414</v>
      </c>
      <c r="J443" s="35">
        <v>337.94599999999997</v>
      </c>
      <c r="K443" s="32">
        <v>0</v>
      </c>
      <c r="L443" s="32">
        <v>0</v>
      </c>
      <c r="M443" s="32">
        <v>0</v>
      </c>
      <c r="N443" s="32">
        <v>0</v>
      </c>
      <c r="O443" s="31"/>
      <c r="P443" s="32">
        <v>2</v>
      </c>
      <c r="Q443" s="31"/>
      <c r="R443" s="36">
        <v>0.11</v>
      </c>
      <c r="S443" s="33">
        <v>0</v>
      </c>
      <c r="T443" s="33">
        <v>68.400000000000006</v>
      </c>
      <c r="U443" s="33">
        <v>25.3</v>
      </c>
      <c r="V443" s="34"/>
      <c r="W443" s="34"/>
      <c r="X443" s="34"/>
      <c r="Y443" s="32">
        <v>1.7</v>
      </c>
      <c r="Z443" s="32">
        <v>0.6</v>
      </c>
      <c r="AA443" s="34"/>
      <c r="AB443" s="32">
        <v>0</v>
      </c>
      <c r="AC443" s="34"/>
      <c r="AD443" s="34"/>
      <c r="AE443" s="34"/>
      <c r="AF443" s="32">
        <v>0</v>
      </c>
      <c r="AG443" s="34"/>
      <c r="AH443" s="34"/>
      <c r="AI443" s="32">
        <v>0</v>
      </c>
      <c r="AJ443" s="32">
        <v>0</v>
      </c>
      <c r="AK443" s="34"/>
      <c r="AL443" s="32">
        <v>0</v>
      </c>
      <c r="AM443" s="32">
        <v>0</v>
      </c>
      <c r="AN443" s="34"/>
      <c r="AO443" s="34"/>
      <c r="AP443" s="32">
        <v>0</v>
      </c>
      <c r="AQ443" s="32">
        <v>0</v>
      </c>
      <c r="AR443" s="32">
        <v>0</v>
      </c>
      <c r="AS443" s="34"/>
      <c r="AT443" s="32">
        <v>0</v>
      </c>
      <c r="AU443" s="33">
        <v>2.2999999999999998</v>
      </c>
      <c r="AV443" s="36">
        <v>0</v>
      </c>
      <c r="AW443" s="33">
        <v>23.46</v>
      </c>
      <c r="AX443" s="33">
        <v>8.68</v>
      </c>
      <c r="AY443" s="33">
        <v>0.79</v>
      </c>
      <c r="AZ443" s="36">
        <v>0</v>
      </c>
      <c r="BA443" s="33">
        <v>1372.14</v>
      </c>
      <c r="BB443" s="34"/>
      <c r="BC443" s="33"/>
      <c r="BD443" s="33"/>
      <c r="BE443" s="34"/>
      <c r="BF443" s="34"/>
      <c r="BG443" s="34"/>
      <c r="BH443" s="33"/>
      <c r="BI443" s="33"/>
      <c r="BJ443" s="34"/>
      <c r="BK443" s="34"/>
      <c r="BL443" s="34"/>
      <c r="BM443" s="34"/>
      <c r="BN443" s="34"/>
      <c r="BO443" s="33"/>
      <c r="BP443" s="34"/>
      <c r="BQ443" s="34"/>
      <c r="BR443" s="34"/>
      <c r="BS443" s="33"/>
      <c r="BT443" s="34"/>
      <c r="BU443" s="33"/>
      <c r="BV443" s="34"/>
      <c r="BW443" s="33"/>
      <c r="BX443" s="33"/>
      <c r="BY443" s="34"/>
      <c r="BZ443" s="34"/>
      <c r="CA443" s="33"/>
      <c r="CB443" s="34"/>
      <c r="CC443" s="32"/>
    </row>
    <row r="444" spans="1:81" ht="25" x14ac:dyDescent="0.35">
      <c r="A444" s="37" t="s">
        <v>2460</v>
      </c>
      <c r="B444" s="34">
        <v>19304</v>
      </c>
      <c r="C444" s="37" t="s">
        <v>2459</v>
      </c>
      <c r="D444" s="32">
        <v>3.6</v>
      </c>
      <c r="E444" s="32">
        <v>19.7</v>
      </c>
      <c r="F444" s="32">
        <v>4.5</v>
      </c>
      <c r="G444" s="32">
        <v>4.5</v>
      </c>
      <c r="H444" s="35">
        <v>868</v>
      </c>
      <c r="I444" s="35">
        <v>868</v>
      </c>
      <c r="J444" s="35">
        <v>207.452</v>
      </c>
      <c r="K444" s="32">
        <v>0</v>
      </c>
      <c r="L444" s="32">
        <v>0</v>
      </c>
      <c r="M444" s="32">
        <v>0</v>
      </c>
      <c r="N444" s="32">
        <v>0</v>
      </c>
      <c r="O444" s="31"/>
      <c r="P444" s="32">
        <v>4.5</v>
      </c>
      <c r="Q444" s="31"/>
      <c r="R444" s="36">
        <v>0.11</v>
      </c>
      <c r="S444" s="33">
        <v>0</v>
      </c>
      <c r="T444" s="33">
        <v>68.400000000000006</v>
      </c>
      <c r="U444" s="33">
        <v>25.3</v>
      </c>
      <c r="V444" s="34"/>
      <c r="W444" s="34"/>
      <c r="X444" s="34"/>
      <c r="Y444" s="32">
        <v>1.7</v>
      </c>
      <c r="Z444" s="32">
        <v>0.6</v>
      </c>
      <c r="AA444" s="34"/>
      <c r="AB444" s="32">
        <v>0</v>
      </c>
      <c r="AC444" s="34"/>
      <c r="AD444" s="34"/>
      <c r="AE444" s="34"/>
      <c r="AF444" s="32">
        <v>0</v>
      </c>
      <c r="AG444" s="34"/>
      <c r="AH444" s="34"/>
      <c r="AI444" s="32">
        <v>0</v>
      </c>
      <c r="AJ444" s="32">
        <v>0</v>
      </c>
      <c r="AK444" s="34"/>
      <c r="AL444" s="32">
        <v>0</v>
      </c>
      <c r="AM444" s="32">
        <v>0</v>
      </c>
      <c r="AN444" s="34"/>
      <c r="AO444" s="34"/>
      <c r="AP444" s="32">
        <v>0</v>
      </c>
      <c r="AQ444" s="32">
        <v>0</v>
      </c>
      <c r="AR444" s="32">
        <v>0</v>
      </c>
      <c r="AS444" s="34"/>
      <c r="AT444" s="32">
        <v>0</v>
      </c>
      <c r="AU444" s="33">
        <v>2.2999999999999998</v>
      </c>
      <c r="AV444" s="36">
        <v>0</v>
      </c>
      <c r="AW444" s="33">
        <v>12.73</v>
      </c>
      <c r="AX444" s="33">
        <v>4.71</v>
      </c>
      <c r="AY444" s="33">
        <v>0.43</v>
      </c>
      <c r="AZ444" s="36">
        <v>0</v>
      </c>
      <c r="BA444" s="33">
        <v>744.66</v>
      </c>
      <c r="BB444" s="34"/>
      <c r="BC444" s="33"/>
      <c r="BD444" s="33"/>
      <c r="BE444" s="34"/>
      <c r="BF444" s="34"/>
      <c r="BG444" s="34"/>
      <c r="BH444" s="33"/>
      <c r="BI444" s="33"/>
      <c r="BJ444" s="34"/>
      <c r="BK444" s="34"/>
      <c r="BL444" s="34"/>
      <c r="BM444" s="34"/>
      <c r="BN444" s="34"/>
      <c r="BO444" s="33"/>
      <c r="BP444" s="34"/>
      <c r="BQ444" s="34"/>
      <c r="BR444" s="34"/>
      <c r="BS444" s="33"/>
      <c r="BT444" s="34"/>
      <c r="BU444" s="33"/>
      <c r="BV444" s="34"/>
      <c r="BW444" s="33"/>
      <c r="BX444" s="33"/>
      <c r="BY444" s="34"/>
      <c r="BZ444" s="34"/>
      <c r="CA444" s="33"/>
      <c r="CB444" s="34"/>
      <c r="CC444" s="32"/>
    </row>
    <row r="445" spans="1:81" x14ac:dyDescent="0.35">
      <c r="A445" s="37" t="s">
        <v>2458</v>
      </c>
      <c r="B445" s="34">
        <v>19501</v>
      </c>
      <c r="C445" s="37" t="s">
        <v>2457</v>
      </c>
      <c r="D445" s="32">
        <v>3.7</v>
      </c>
      <c r="E445" s="32">
        <v>10.6</v>
      </c>
      <c r="F445" s="32">
        <v>18.399999999999999</v>
      </c>
      <c r="G445" s="32">
        <v>20.5</v>
      </c>
      <c r="H445" s="35">
        <v>788</v>
      </c>
      <c r="I445" s="35">
        <v>788</v>
      </c>
      <c r="J445" s="35">
        <v>188.33199999999999</v>
      </c>
      <c r="K445" s="32">
        <v>0</v>
      </c>
      <c r="L445" s="32">
        <v>0</v>
      </c>
      <c r="M445" s="32">
        <v>0.5</v>
      </c>
      <c r="N445" s="32">
        <v>12</v>
      </c>
      <c r="O445" s="31"/>
      <c r="P445" s="32">
        <v>20.5</v>
      </c>
      <c r="Q445" s="31"/>
      <c r="R445" s="36">
        <v>0.28999999999999998</v>
      </c>
      <c r="S445" s="33">
        <v>0</v>
      </c>
      <c r="T445" s="33">
        <v>71.5</v>
      </c>
      <c r="U445" s="33">
        <v>25</v>
      </c>
      <c r="V445" s="34"/>
      <c r="W445" s="34"/>
      <c r="X445" s="34"/>
      <c r="Y445" s="32">
        <v>1.9</v>
      </c>
      <c r="Z445" s="32">
        <v>0.9</v>
      </c>
      <c r="AA445" s="34"/>
      <c r="AB445" s="32">
        <v>0</v>
      </c>
      <c r="AC445" s="34"/>
      <c r="AD445" s="34"/>
      <c r="AE445" s="34"/>
      <c r="AF445" s="32">
        <v>0</v>
      </c>
      <c r="AG445" s="34"/>
      <c r="AH445" s="34"/>
      <c r="AI445" s="32">
        <v>0</v>
      </c>
      <c r="AJ445" s="32">
        <v>0</v>
      </c>
      <c r="AK445" s="34"/>
      <c r="AL445" s="32">
        <v>0</v>
      </c>
      <c r="AM445" s="32">
        <v>0</v>
      </c>
      <c r="AN445" s="34"/>
      <c r="AO445" s="34"/>
      <c r="AP445" s="32">
        <v>0</v>
      </c>
      <c r="AQ445" s="32">
        <v>0</v>
      </c>
      <c r="AR445" s="32">
        <v>0</v>
      </c>
      <c r="AS445" s="34"/>
      <c r="AT445" s="32">
        <v>0</v>
      </c>
      <c r="AU445" s="33">
        <v>2.8</v>
      </c>
      <c r="AV445" s="36">
        <v>0</v>
      </c>
      <c r="AW445" s="33">
        <v>7.16</v>
      </c>
      <c r="AX445" s="33">
        <v>2.5</v>
      </c>
      <c r="AY445" s="33">
        <v>0.28000000000000003</v>
      </c>
      <c r="AZ445" s="36">
        <v>0</v>
      </c>
      <c r="BA445" s="33">
        <v>310.52999999999997</v>
      </c>
      <c r="BB445" s="34"/>
      <c r="BC445" s="33"/>
      <c r="BD445" s="33"/>
      <c r="BE445" s="34"/>
      <c r="BF445" s="34"/>
      <c r="BG445" s="34"/>
      <c r="BH445" s="33"/>
      <c r="BI445" s="33"/>
      <c r="BJ445" s="34"/>
      <c r="BK445" s="34"/>
      <c r="BL445" s="34"/>
      <c r="BM445" s="34"/>
      <c r="BN445" s="34"/>
      <c r="BO445" s="33"/>
      <c r="BP445" s="34"/>
      <c r="BQ445" s="34"/>
      <c r="BR445" s="34"/>
      <c r="BS445" s="33"/>
      <c r="BT445" s="34"/>
      <c r="BU445" s="33"/>
      <c r="BV445" s="34"/>
      <c r="BW445" s="33"/>
      <c r="BX445" s="33"/>
      <c r="BY445" s="34"/>
      <c r="BZ445" s="34"/>
      <c r="CA445" s="33"/>
      <c r="CB445" s="34"/>
      <c r="CC445" s="32"/>
    </row>
    <row r="446" spans="1:81" ht="25" x14ac:dyDescent="0.35">
      <c r="A446" s="37" t="s">
        <v>2456</v>
      </c>
      <c r="B446" s="34" t="s">
        <v>2455</v>
      </c>
      <c r="C446" s="37" t="s">
        <v>2454</v>
      </c>
      <c r="D446" s="32">
        <v>3.2</v>
      </c>
      <c r="E446" s="32">
        <v>13.5</v>
      </c>
      <c r="F446" s="32">
        <v>19.7</v>
      </c>
      <c r="G446" s="32">
        <v>22.5</v>
      </c>
      <c r="H446" s="35">
        <v>916</v>
      </c>
      <c r="I446" s="35">
        <v>916</v>
      </c>
      <c r="J446" s="35">
        <v>218.92399999999998</v>
      </c>
      <c r="K446" s="32">
        <v>0</v>
      </c>
      <c r="L446" s="32">
        <v>0</v>
      </c>
      <c r="M446" s="32">
        <v>1.2</v>
      </c>
      <c r="N446" s="32">
        <v>13</v>
      </c>
      <c r="O446" s="31"/>
      <c r="P446" s="32">
        <v>22.5</v>
      </c>
      <c r="Q446" s="31"/>
      <c r="R446" s="36">
        <v>0.2</v>
      </c>
      <c r="S446" s="33">
        <v>0</v>
      </c>
      <c r="T446" s="33">
        <v>70.099999999999994</v>
      </c>
      <c r="U446" s="33">
        <v>23.3</v>
      </c>
      <c r="V446" s="34"/>
      <c r="W446" s="34"/>
      <c r="X446" s="34"/>
      <c r="Y446" s="32">
        <v>1.8</v>
      </c>
      <c r="Z446" s="32">
        <v>0.6</v>
      </c>
      <c r="AA446" s="34"/>
      <c r="AB446" s="32">
        <v>0</v>
      </c>
      <c r="AC446" s="34"/>
      <c r="AD446" s="32">
        <v>0</v>
      </c>
      <c r="AE446" s="34"/>
      <c r="AF446" s="32">
        <v>0</v>
      </c>
      <c r="AG446" s="34"/>
      <c r="AH446" s="34"/>
      <c r="AI446" s="32">
        <v>0</v>
      </c>
      <c r="AJ446" s="32">
        <v>0</v>
      </c>
      <c r="AK446" s="34"/>
      <c r="AL446" s="32">
        <v>0.1</v>
      </c>
      <c r="AM446" s="32">
        <v>0</v>
      </c>
      <c r="AN446" s="34"/>
      <c r="AO446" s="34"/>
      <c r="AP446" s="32">
        <v>0</v>
      </c>
      <c r="AQ446" s="32">
        <v>0</v>
      </c>
      <c r="AR446" s="32">
        <v>0.1</v>
      </c>
      <c r="AS446" s="34"/>
      <c r="AT446" s="32">
        <v>0</v>
      </c>
      <c r="AU446" s="33">
        <v>2.6</v>
      </c>
      <c r="AV446" s="36">
        <v>0.1</v>
      </c>
      <c r="AW446" s="33">
        <v>8.94</v>
      </c>
      <c r="AX446" s="33">
        <v>2.97</v>
      </c>
      <c r="AY446" s="33">
        <v>0.33</v>
      </c>
      <c r="AZ446" s="36">
        <v>12.757999999999999</v>
      </c>
      <c r="BA446" s="33">
        <v>344.45</v>
      </c>
      <c r="BB446" s="34"/>
      <c r="BC446" s="33"/>
      <c r="BD446" s="33"/>
      <c r="BE446" s="33"/>
      <c r="BF446" s="34"/>
      <c r="BG446" s="33"/>
      <c r="BH446" s="33"/>
      <c r="BI446" s="33"/>
      <c r="BJ446" s="34"/>
      <c r="BK446" s="34"/>
      <c r="BL446" s="33"/>
      <c r="BM446" s="33"/>
      <c r="BN446" s="33"/>
      <c r="BO446" s="33"/>
      <c r="BP446" s="33"/>
      <c r="BQ446" s="33"/>
      <c r="BR446" s="33"/>
      <c r="BS446" s="33"/>
      <c r="BT446" s="34"/>
      <c r="BU446" s="33"/>
      <c r="BV446" s="33"/>
      <c r="BW446" s="33"/>
      <c r="BX446" s="33"/>
      <c r="BY446" s="34"/>
      <c r="BZ446" s="34"/>
      <c r="CA446" s="33"/>
      <c r="CB446" s="33"/>
      <c r="CC446" s="32"/>
    </row>
    <row r="447" spans="1:81" ht="25" x14ac:dyDescent="0.35">
      <c r="A447" s="37" t="s">
        <v>2453</v>
      </c>
      <c r="B447" s="34">
        <v>19505</v>
      </c>
      <c r="C447" s="37" t="s">
        <v>2452</v>
      </c>
      <c r="D447" s="32">
        <v>2.9</v>
      </c>
      <c r="E447" s="32">
        <v>5.3</v>
      </c>
      <c r="F447" s="32">
        <v>19.8</v>
      </c>
      <c r="G447" s="32">
        <v>19.8</v>
      </c>
      <c r="H447" s="35">
        <v>563</v>
      </c>
      <c r="I447" s="35">
        <v>561</v>
      </c>
      <c r="J447" s="35">
        <v>134.07900000000001</v>
      </c>
      <c r="K447" s="32">
        <v>0.2</v>
      </c>
      <c r="L447" s="32">
        <v>0.2</v>
      </c>
      <c r="M447" s="32">
        <v>0.6</v>
      </c>
      <c r="N447" s="32">
        <v>14.1</v>
      </c>
      <c r="O447" s="31"/>
      <c r="P447" s="32">
        <v>19.8</v>
      </c>
      <c r="Q447" s="31"/>
      <c r="R447" s="36">
        <v>0.24</v>
      </c>
      <c r="S447" s="33">
        <v>0.03</v>
      </c>
      <c r="T447" s="33">
        <v>71.5</v>
      </c>
      <c r="U447" s="33">
        <v>25</v>
      </c>
      <c r="V447" s="34"/>
      <c r="W447" s="34"/>
      <c r="X447" s="34"/>
      <c r="Y447" s="32">
        <v>1.9</v>
      </c>
      <c r="Z447" s="32">
        <v>0.9</v>
      </c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2">
        <v>0</v>
      </c>
      <c r="AN447" s="34"/>
      <c r="AO447" s="34"/>
      <c r="AP447" s="34"/>
      <c r="AQ447" s="34"/>
      <c r="AR447" s="32">
        <v>0</v>
      </c>
      <c r="AS447" s="34"/>
      <c r="AT447" s="32">
        <v>0</v>
      </c>
      <c r="AU447" s="33">
        <v>2.8</v>
      </c>
      <c r="AV447" s="36">
        <v>0</v>
      </c>
      <c r="AW447" s="33">
        <v>3.58</v>
      </c>
      <c r="AX447" s="33">
        <v>1.25</v>
      </c>
      <c r="AY447" s="33">
        <v>0.14000000000000001</v>
      </c>
      <c r="AZ447" s="36">
        <v>0</v>
      </c>
      <c r="BA447" s="33">
        <v>155.26</v>
      </c>
      <c r="BB447" s="34"/>
      <c r="BC447" s="34"/>
      <c r="BD447" s="34"/>
      <c r="BE447" s="33"/>
      <c r="BF447" s="34"/>
      <c r="BG447" s="34"/>
      <c r="BH447" s="34"/>
      <c r="BI447" s="34"/>
      <c r="BJ447" s="34"/>
      <c r="BK447" s="36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3"/>
      <c r="BW447" s="34"/>
      <c r="BX447" s="34"/>
      <c r="BY447" s="34"/>
      <c r="BZ447" s="36"/>
      <c r="CA447" s="34"/>
      <c r="CB447" s="34"/>
      <c r="CC447" s="32"/>
    </row>
    <row r="448" spans="1:81" ht="25" x14ac:dyDescent="0.35">
      <c r="A448" s="37" t="s">
        <v>2451</v>
      </c>
      <c r="B448" s="34">
        <v>27303</v>
      </c>
      <c r="C448" s="37" t="s">
        <v>2450</v>
      </c>
      <c r="D448" s="32">
        <v>0.2</v>
      </c>
      <c r="E448" s="32">
        <v>0</v>
      </c>
      <c r="F448" s="32">
        <v>17.100000000000001</v>
      </c>
      <c r="G448" s="32">
        <v>17.100000000000001</v>
      </c>
      <c r="H448" s="35">
        <v>280</v>
      </c>
      <c r="I448" s="35">
        <v>280</v>
      </c>
      <c r="J448" s="35">
        <v>66.92</v>
      </c>
      <c r="K448" s="32">
        <v>0</v>
      </c>
      <c r="L448" s="32">
        <v>1.3</v>
      </c>
      <c r="M448" s="32">
        <v>1.2</v>
      </c>
      <c r="N448" s="32">
        <v>14.6</v>
      </c>
      <c r="O448" s="31"/>
      <c r="P448" s="32">
        <v>17.100000000000001</v>
      </c>
      <c r="Q448" s="31"/>
      <c r="R448" s="36">
        <v>0</v>
      </c>
      <c r="S448" s="33">
        <v>0</v>
      </c>
      <c r="T448" s="33">
        <v>0</v>
      </c>
      <c r="U448" s="33">
        <v>0</v>
      </c>
      <c r="V448" s="34"/>
      <c r="W448" s="34"/>
      <c r="X448" s="34"/>
      <c r="Y448" s="32">
        <v>0</v>
      </c>
      <c r="Z448" s="32">
        <v>0</v>
      </c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2">
        <v>0</v>
      </c>
      <c r="AN448" s="34"/>
      <c r="AO448" s="34"/>
      <c r="AP448" s="34"/>
      <c r="AQ448" s="34"/>
      <c r="AR448" s="32">
        <v>0</v>
      </c>
      <c r="AS448" s="34"/>
      <c r="AT448" s="32">
        <v>0</v>
      </c>
      <c r="AU448" s="33">
        <v>0</v>
      </c>
      <c r="AV448" s="36">
        <v>0</v>
      </c>
      <c r="AW448" s="33">
        <v>0</v>
      </c>
      <c r="AX448" s="33">
        <v>0</v>
      </c>
      <c r="AY448" s="33">
        <v>0</v>
      </c>
      <c r="AZ448" s="36">
        <v>0</v>
      </c>
      <c r="BA448" s="33">
        <v>0</v>
      </c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</row>
    <row r="449" spans="1:81" ht="25" x14ac:dyDescent="0.35">
      <c r="A449" s="37" t="s">
        <v>2449</v>
      </c>
      <c r="B449" s="34">
        <v>27303</v>
      </c>
      <c r="C449" s="37" t="s">
        <v>2448</v>
      </c>
      <c r="D449" s="32">
        <v>0.2</v>
      </c>
      <c r="E449" s="32">
        <v>0.1</v>
      </c>
      <c r="F449" s="32">
        <v>18.7</v>
      </c>
      <c r="G449" s="32">
        <v>18.7</v>
      </c>
      <c r="H449" s="35">
        <v>306</v>
      </c>
      <c r="I449" s="35">
        <v>306</v>
      </c>
      <c r="J449" s="35">
        <v>73.134</v>
      </c>
      <c r="K449" s="32">
        <v>0</v>
      </c>
      <c r="L449" s="32">
        <v>1.1000000000000001</v>
      </c>
      <c r="M449" s="32">
        <v>2.6</v>
      </c>
      <c r="N449" s="32">
        <v>14.6</v>
      </c>
      <c r="O449" s="31"/>
      <c r="P449" s="32">
        <v>18.7</v>
      </c>
      <c r="Q449" s="31"/>
      <c r="R449" s="36">
        <v>0</v>
      </c>
      <c r="S449" s="33">
        <v>0</v>
      </c>
      <c r="T449" s="33">
        <v>0</v>
      </c>
      <c r="U449" s="33">
        <v>0</v>
      </c>
      <c r="V449" s="34"/>
      <c r="W449" s="34"/>
      <c r="X449" s="34"/>
      <c r="Y449" s="32">
        <v>0</v>
      </c>
      <c r="Z449" s="32">
        <v>0</v>
      </c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2">
        <v>0</v>
      </c>
      <c r="AN449" s="34"/>
      <c r="AO449" s="34"/>
      <c r="AP449" s="34"/>
      <c r="AQ449" s="34"/>
      <c r="AR449" s="32">
        <v>0</v>
      </c>
      <c r="AS449" s="34"/>
      <c r="AT449" s="32">
        <v>0</v>
      </c>
      <c r="AU449" s="33">
        <v>0</v>
      </c>
      <c r="AV449" s="36">
        <v>0</v>
      </c>
      <c r="AW449" s="33">
        <v>0</v>
      </c>
      <c r="AX449" s="33">
        <v>0</v>
      </c>
      <c r="AY449" s="33">
        <v>0</v>
      </c>
      <c r="AZ449" s="36">
        <v>0</v>
      </c>
      <c r="BA449" s="33">
        <v>0</v>
      </c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</row>
    <row r="450" spans="1:81" x14ac:dyDescent="0.35">
      <c r="A450" s="37" t="s">
        <v>2447</v>
      </c>
      <c r="B450" s="34">
        <v>19101</v>
      </c>
      <c r="C450" s="37" t="s">
        <v>2446</v>
      </c>
      <c r="D450" s="32">
        <v>3.3</v>
      </c>
      <c r="E450" s="32">
        <v>3.4</v>
      </c>
      <c r="F450" s="32">
        <v>5.4</v>
      </c>
      <c r="G450" s="32">
        <v>5.4</v>
      </c>
      <c r="H450" s="35">
        <v>271</v>
      </c>
      <c r="I450" s="35">
        <v>271</v>
      </c>
      <c r="J450" s="35">
        <v>64.768999999999991</v>
      </c>
      <c r="K450" s="32">
        <v>0</v>
      </c>
      <c r="L450" s="32">
        <v>0</v>
      </c>
      <c r="M450" s="32">
        <v>0</v>
      </c>
      <c r="N450" s="32">
        <v>0</v>
      </c>
      <c r="O450" s="31"/>
      <c r="P450" s="32">
        <v>5.4</v>
      </c>
      <c r="Q450" s="31"/>
      <c r="R450" s="36">
        <v>0.183</v>
      </c>
      <c r="S450" s="33">
        <v>0.1</v>
      </c>
      <c r="T450" s="33">
        <v>71.239999999999995</v>
      </c>
      <c r="U450" s="33">
        <v>23.7</v>
      </c>
      <c r="V450" s="34"/>
      <c r="W450" s="34"/>
      <c r="X450" s="34"/>
      <c r="Y450" s="32">
        <v>1.9</v>
      </c>
      <c r="Z450" s="32">
        <v>0.5</v>
      </c>
      <c r="AA450" s="34"/>
      <c r="AB450" s="32">
        <v>0</v>
      </c>
      <c r="AC450" s="34"/>
      <c r="AD450" s="34"/>
      <c r="AE450" s="34"/>
      <c r="AF450" s="32">
        <v>0</v>
      </c>
      <c r="AG450" s="34"/>
      <c r="AH450" s="34"/>
      <c r="AI450" s="32">
        <v>0</v>
      </c>
      <c r="AJ450" s="32">
        <v>0</v>
      </c>
      <c r="AK450" s="34"/>
      <c r="AL450" s="32">
        <v>0.1</v>
      </c>
      <c r="AM450" s="32">
        <v>0</v>
      </c>
      <c r="AN450" s="34"/>
      <c r="AO450" s="34"/>
      <c r="AP450" s="32">
        <v>0</v>
      </c>
      <c r="AQ450" s="32">
        <v>0</v>
      </c>
      <c r="AR450" s="32">
        <v>0</v>
      </c>
      <c r="AS450" s="34"/>
      <c r="AT450" s="32">
        <v>0</v>
      </c>
      <c r="AU450" s="33">
        <v>2.5</v>
      </c>
      <c r="AV450" s="36">
        <v>3.2000000000000001E-2</v>
      </c>
      <c r="AW450" s="33">
        <v>2.31</v>
      </c>
      <c r="AX450" s="33">
        <v>0.77</v>
      </c>
      <c r="AY450" s="33">
        <v>0.08</v>
      </c>
      <c r="AZ450" s="36">
        <v>1.042</v>
      </c>
      <c r="BA450" s="33">
        <v>100.55</v>
      </c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</row>
    <row r="451" spans="1:81" ht="25" x14ac:dyDescent="0.35">
      <c r="A451" s="37" t="s">
        <v>2445</v>
      </c>
      <c r="B451" s="34">
        <v>19102</v>
      </c>
      <c r="C451" s="37" t="s">
        <v>2444</v>
      </c>
      <c r="D451" s="32">
        <v>3.1</v>
      </c>
      <c r="E451" s="32">
        <v>3.2</v>
      </c>
      <c r="F451" s="32">
        <v>5.0999999999999996</v>
      </c>
      <c r="G451" s="32">
        <v>5.0999999999999996</v>
      </c>
      <c r="H451" s="35">
        <v>253</v>
      </c>
      <c r="I451" s="35">
        <v>253</v>
      </c>
      <c r="J451" s="35">
        <v>60.466999999999999</v>
      </c>
      <c r="K451" s="32">
        <v>0</v>
      </c>
      <c r="L451" s="32">
        <v>0</v>
      </c>
      <c r="M451" s="32">
        <v>0</v>
      </c>
      <c r="N451" s="32">
        <v>0</v>
      </c>
      <c r="O451" s="31"/>
      <c r="P451" s="32">
        <v>5.0999999999999996</v>
      </c>
      <c r="Q451" s="31"/>
      <c r="R451" s="36">
        <v>0.22</v>
      </c>
      <c r="S451" s="33">
        <v>0.1</v>
      </c>
      <c r="T451" s="33">
        <v>68.900000000000006</v>
      </c>
      <c r="U451" s="33">
        <v>26.7</v>
      </c>
      <c r="V451" s="34"/>
      <c r="W451" s="34"/>
      <c r="X451" s="34"/>
      <c r="Y451" s="32">
        <v>2.6</v>
      </c>
      <c r="Z451" s="32">
        <v>1</v>
      </c>
      <c r="AA451" s="34"/>
      <c r="AB451" s="32">
        <v>0</v>
      </c>
      <c r="AC451" s="34"/>
      <c r="AD451" s="34"/>
      <c r="AE451" s="34"/>
      <c r="AF451" s="32">
        <v>0</v>
      </c>
      <c r="AG451" s="34"/>
      <c r="AH451" s="34"/>
      <c r="AI451" s="32">
        <v>0</v>
      </c>
      <c r="AJ451" s="32">
        <v>0</v>
      </c>
      <c r="AK451" s="34"/>
      <c r="AL451" s="32">
        <v>0.1</v>
      </c>
      <c r="AM451" s="32">
        <v>0</v>
      </c>
      <c r="AN451" s="34"/>
      <c r="AO451" s="34"/>
      <c r="AP451" s="32">
        <v>0</v>
      </c>
      <c r="AQ451" s="32">
        <v>0</v>
      </c>
      <c r="AR451" s="32">
        <v>0</v>
      </c>
      <c r="AS451" s="34"/>
      <c r="AT451" s="32">
        <v>0.4</v>
      </c>
      <c r="AU451" s="33">
        <v>4.05</v>
      </c>
      <c r="AV451" s="36">
        <v>0.4</v>
      </c>
      <c r="AW451" s="33">
        <v>2.08</v>
      </c>
      <c r="AX451" s="33">
        <v>0.81</v>
      </c>
      <c r="AY451" s="33">
        <v>0.12</v>
      </c>
      <c r="AZ451" s="36">
        <v>12.096</v>
      </c>
      <c r="BA451" s="33">
        <v>61.39</v>
      </c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</row>
    <row r="452" spans="1:81" x14ac:dyDescent="0.35">
      <c r="A452" s="37" t="s">
        <v>2443</v>
      </c>
      <c r="B452" s="34">
        <v>19103</v>
      </c>
      <c r="C452" s="37" t="s">
        <v>2442</v>
      </c>
      <c r="D452" s="32">
        <v>3.3</v>
      </c>
      <c r="E452" s="32">
        <v>1.2</v>
      </c>
      <c r="F452" s="32">
        <v>4.8</v>
      </c>
      <c r="G452" s="32">
        <v>4.8</v>
      </c>
      <c r="H452" s="35">
        <v>181</v>
      </c>
      <c r="I452" s="35">
        <v>181</v>
      </c>
      <c r="J452" s="35">
        <v>43.259</v>
      </c>
      <c r="K452" s="32">
        <v>0</v>
      </c>
      <c r="L452" s="32">
        <v>0</v>
      </c>
      <c r="M452" s="32">
        <v>0</v>
      </c>
      <c r="N452" s="32">
        <v>0</v>
      </c>
      <c r="O452" s="31"/>
      <c r="P452" s="32">
        <v>4.8</v>
      </c>
      <c r="Q452" s="31"/>
      <c r="R452" s="36">
        <v>0.17299999999999999</v>
      </c>
      <c r="S452" s="33">
        <v>0.1</v>
      </c>
      <c r="T452" s="33">
        <v>74.150000000000006</v>
      </c>
      <c r="U452" s="33">
        <v>20.63</v>
      </c>
      <c r="V452" s="34"/>
      <c r="W452" s="34"/>
      <c r="X452" s="34"/>
      <c r="Y452" s="32">
        <v>1.8</v>
      </c>
      <c r="Z452" s="32">
        <v>0.5</v>
      </c>
      <c r="AA452" s="34"/>
      <c r="AB452" s="32">
        <v>0</v>
      </c>
      <c r="AC452" s="34"/>
      <c r="AD452" s="34"/>
      <c r="AE452" s="34"/>
      <c r="AF452" s="32">
        <v>0</v>
      </c>
      <c r="AG452" s="34"/>
      <c r="AH452" s="34"/>
      <c r="AI452" s="32">
        <v>0</v>
      </c>
      <c r="AJ452" s="32">
        <v>0</v>
      </c>
      <c r="AK452" s="34"/>
      <c r="AL452" s="32">
        <v>0.1</v>
      </c>
      <c r="AM452" s="32">
        <v>0</v>
      </c>
      <c r="AN452" s="34"/>
      <c r="AO452" s="34"/>
      <c r="AP452" s="32">
        <v>0</v>
      </c>
      <c r="AQ452" s="32">
        <v>0</v>
      </c>
      <c r="AR452" s="32">
        <v>0</v>
      </c>
      <c r="AS452" s="34"/>
      <c r="AT452" s="32">
        <v>0</v>
      </c>
      <c r="AU452" s="33">
        <v>2.36</v>
      </c>
      <c r="AV452" s="36">
        <v>0</v>
      </c>
      <c r="AW452" s="33">
        <v>0.85</v>
      </c>
      <c r="AX452" s="33">
        <v>0.24</v>
      </c>
      <c r="AY452" s="33">
        <v>0.03</v>
      </c>
      <c r="AZ452" s="36">
        <v>0</v>
      </c>
      <c r="BA452" s="33">
        <v>26.08</v>
      </c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</row>
    <row r="453" spans="1:81" ht="25" x14ac:dyDescent="0.35">
      <c r="A453" s="37" t="s">
        <v>2441</v>
      </c>
      <c r="B453" s="34">
        <v>19104</v>
      </c>
      <c r="C453" s="37" t="s">
        <v>2440</v>
      </c>
      <c r="D453" s="32">
        <v>4.5</v>
      </c>
      <c r="E453" s="32">
        <v>1.4</v>
      </c>
      <c r="F453" s="32">
        <v>5.0999999999999996</v>
      </c>
      <c r="G453" s="32">
        <v>5.0999999999999996</v>
      </c>
      <c r="H453" s="35">
        <v>213</v>
      </c>
      <c r="I453" s="35">
        <v>213</v>
      </c>
      <c r="J453" s="35">
        <v>50.906999999999996</v>
      </c>
      <c r="K453" s="32">
        <v>0</v>
      </c>
      <c r="L453" s="32">
        <v>0</v>
      </c>
      <c r="M453" s="32">
        <v>0</v>
      </c>
      <c r="N453" s="32">
        <v>0</v>
      </c>
      <c r="O453" s="31"/>
      <c r="P453" s="32">
        <v>5.0999999999999996</v>
      </c>
      <c r="Q453" s="31"/>
      <c r="R453" s="36">
        <v>0.22</v>
      </c>
      <c r="S453" s="33">
        <v>0.1</v>
      </c>
      <c r="T453" s="33">
        <v>36.049999999999997</v>
      </c>
      <c r="U453" s="33">
        <v>55.52</v>
      </c>
      <c r="V453" s="34"/>
      <c r="W453" s="34"/>
      <c r="X453" s="34"/>
      <c r="Y453" s="32">
        <v>5.4</v>
      </c>
      <c r="Z453" s="32">
        <v>1.1000000000000001</v>
      </c>
      <c r="AA453" s="34"/>
      <c r="AB453" s="32">
        <v>0</v>
      </c>
      <c r="AC453" s="34"/>
      <c r="AD453" s="34"/>
      <c r="AE453" s="34"/>
      <c r="AF453" s="32">
        <v>0</v>
      </c>
      <c r="AG453" s="34"/>
      <c r="AH453" s="34"/>
      <c r="AI453" s="32">
        <v>0</v>
      </c>
      <c r="AJ453" s="32">
        <v>0</v>
      </c>
      <c r="AK453" s="34"/>
      <c r="AL453" s="32">
        <v>0.1</v>
      </c>
      <c r="AM453" s="32">
        <v>0.7</v>
      </c>
      <c r="AN453" s="34"/>
      <c r="AO453" s="34"/>
      <c r="AP453" s="32">
        <v>0</v>
      </c>
      <c r="AQ453" s="32">
        <v>0</v>
      </c>
      <c r="AR453" s="32">
        <v>0.1</v>
      </c>
      <c r="AS453" s="34"/>
      <c r="AT453" s="32">
        <v>1</v>
      </c>
      <c r="AU453" s="33">
        <v>8.3800000000000008</v>
      </c>
      <c r="AV453" s="36">
        <v>1.875</v>
      </c>
      <c r="AW453" s="33">
        <v>0.48</v>
      </c>
      <c r="AX453" s="33">
        <v>0.73</v>
      </c>
      <c r="AY453" s="33">
        <v>0.11</v>
      </c>
      <c r="AZ453" s="36">
        <v>24.806000000000001</v>
      </c>
      <c r="BA453" s="33">
        <v>14.55</v>
      </c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</row>
    <row r="454" spans="1:81" x14ac:dyDescent="0.35">
      <c r="A454" s="37" t="s">
        <v>2439</v>
      </c>
      <c r="B454" s="34">
        <v>19105</v>
      </c>
      <c r="C454" s="37" t="s">
        <v>2438</v>
      </c>
      <c r="D454" s="32">
        <v>3.6</v>
      </c>
      <c r="E454" s="32">
        <v>0</v>
      </c>
      <c r="F454" s="32">
        <v>5.3</v>
      </c>
      <c r="G454" s="32">
        <v>5.3</v>
      </c>
      <c r="H454" s="35">
        <v>146</v>
      </c>
      <c r="I454" s="35">
        <v>146</v>
      </c>
      <c r="J454" s="35">
        <v>34.893999999999998</v>
      </c>
      <c r="K454" s="32">
        <v>0</v>
      </c>
      <c r="L454" s="32">
        <v>0</v>
      </c>
      <c r="M454" s="32">
        <v>0</v>
      </c>
      <c r="N454" s="32">
        <v>0</v>
      </c>
      <c r="O454" s="31"/>
      <c r="P454" s="32">
        <v>5.3</v>
      </c>
      <c r="Q454" s="31"/>
      <c r="R454" s="36">
        <v>0.17</v>
      </c>
      <c r="S454" s="33">
        <v>0.1</v>
      </c>
      <c r="T454" s="33">
        <v>67.87</v>
      </c>
      <c r="U454" s="33">
        <v>26.47</v>
      </c>
      <c r="V454" s="34"/>
      <c r="W454" s="34"/>
      <c r="X454" s="34"/>
      <c r="Y454" s="32">
        <v>2.2000000000000002</v>
      </c>
      <c r="Z454" s="32">
        <v>0.8</v>
      </c>
      <c r="AA454" s="34"/>
      <c r="AB454" s="34"/>
      <c r="AC454" s="34"/>
      <c r="AD454" s="32">
        <v>0.6</v>
      </c>
      <c r="AE454" s="34"/>
      <c r="AF454" s="34"/>
      <c r="AG454" s="34"/>
      <c r="AH454" s="34"/>
      <c r="AI454" s="34"/>
      <c r="AJ454" s="34"/>
      <c r="AK454" s="34"/>
      <c r="AL454" s="34"/>
      <c r="AM454" s="32">
        <v>0.1</v>
      </c>
      <c r="AN454" s="34"/>
      <c r="AO454" s="34"/>
      <c r="AP454" s="34"/>
      <c r="AQ454" s="34"/>
      <c r="AR454" s="32">
        <v>0.1</v>
      </c>
      <c r="AS454" s="34"/>
      <c r="AT454" s="32">
        <v>0</v>
      </c>
      <c r="AU454" s="33">
        <v>3.73</v>
      </c>
      <c r="AV454" s="36">
        <v>0.16700000000000001</v>
      </c>
      <c r="AW454" s="33">
        <v>0</v>
      </c>
      <c r="AX454" s="33">
        <v>0</v>
      </c>
      <c r="AY454" s="33">
        <v>0</v>
      </c>
      <c r="AZ454" s="36">
        <v>0</v>
      </c>
      <c r="BA454" s="33">
        <v>0</v>
      </c>
      <c r="BB454" s="34"/>
      <c r="BC454" s="34"/>
      <c r="BD454" s="33"/>
      <c r="BE454" s="33"/>
      <c r="BF454" s="34"/>
      <c r="BG454" s="33"/>
      <c r="BH454" s="33"/>
      <c r="BI454" s="33"/>
      <c r="BJ454" s="34"/>
      <c r="BK454" s="36"/>
      <c r="BL454" s="33"/>
      <c r="BM454" s="33"/>
      <c r="BN454" s="33"/>
      <c r="BO454" s="33"/>
      <c r="BP454" s="33"/>
      <c r="BQ454" s="33"/>
      <c r="BR454" s="33"/>
      <c r="BS454" s="34"/>
      <c r="BT454" s="34"/>
      <c r="BU454" s="33"/>
      <c r="BV454" s="33"/>
      <c r="BW454" s="33"/>
      <c r="BX454" s="33"/>
      <c r="BY454" s="34"/>
      <c r="BZ454" s="36"/>
      <c r="CA454" s="33"/>
      <c r="CB454" s="33"/>
      <c r="CC454" s="32"/>
    </row>
    <row r="455" spans="1:81" ht="25" x14ac:dyDescent="0.35">
      <c r="A455" s="37" t="s">
        <v>2437</v>
      </c>
      <c r="B455" s="34">
        <v>19105</v>
      </c>
      <c r="C455" s="37" t="s">
        <v>2436</v>
      </c>
      <c r="D455" s="32">
        <v>4.2</v>
      </c>
      <c r="E455" s="32">
        <v>0</v>
      </c>
      <c r="F455" s="32">
        <v>6.3</v>
      </c>
      <c r="G455" s="32">
        <v>6.3</v>
      </c>
      <c r="H455" s="35">
        <v>173</v>
      </c>
      <c r="I455" s="35">
        <v>173</v>
      </c>
      <c r="J455" s="35">
        <v>41.347000000000001</v>
      </c>
      <c r="K455" s="32">
        <v>0</v>
      </c>
      <c r="L455" s="32">
        <v>0</v>
      </c>
      <c r="M455" s="32">
        <v>0</v>
      </c>
      <c r="N455" s="32">
        <v>0</v>
      </c>
      <c r="O455" s="31"/>
      <c r="P455" s="32">
        <v>6.3</v>
      </c>
      <c r="Q455" s="31"/>
      <c r="R455" s="36">
        <v>0.20100000000000001</v>
      </c>
      <c r="S455" s="33">
        <v>0.11</v>
      </c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3">
        <v>0.01</v>
      </c>
      <c r="AX455" s="33">
        <v>0</v>
      </c>
      <c r="AY455" s="33">
        <v>0</v>
      </c>
      <c r="AZ455" s="36">
        <v>4.4999999999999998E-2</v>
      </c>
      <c r="BA455" s="33">
        <v>0.3</v>
      </c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</row>
    <row r="456" spans="1:81" ht="25" x14ac:dyDescent="0.35">
      <c r="A456" s="37" t="s">
        <v>2435</v>
      </c>
      <c r="B456" s="34">
        <v>19101</v>
      </c>
      <c r="C456" s="37" t="s">
        <v>2434</v>
      </c>
      <c r="D456" s="32">
        <v>3.1</v>
      </c>
      <c r="E456" s="32">
        <v>3.2</v>
      </c>
      <c r="F456" s="32">
        <v>4.5</v>
      </c>
      <c r="G456" s="32">
        <v>4.7</v>
      </c>
      <c r="H456" s="35">
        <v>249</v>
      </c>
      <c r="I456" s="35">
        <v>248</v>
      </c>
      <c r="J456" s="35">
        <v>59.271999999999998</v>
      </c>
      <c r="K456" s="32">
        <v>0</v>
      </c>
      <c r="L456" s="32">
        <v>0</v>
      </c>
      <c r="M456" s="32">
        <v>2.2999999999999998</v>
      </c>
      <c r="N456" s="32">
        <v>0</v>
      </c>
      <c r="O456" s="31"/>
      <c r="P456" s="32">
        <v>4.7</v>
      </c>
      <c r="Q456" s="31"/>
      <c r="R456" s="36">
        <v>0.15</v>
      </c>
      <c r="S456" s="33">
        <v>0.1</v>
      </c>
      <c r="T456" s="33">
        <v>71.3</v>
      </c>
      <c r="U456" s="33">
        <v>22.6</v>
      </c>
      <c r="V456" s="34"/>
      <c r="W456" s="34"/>
      <c r="X456" s="34"/>
      <c r="Y456" s="32">
        <v>1.7</v>
      </c>
      <c r="Z456" s="32">
        <v>0.7</v>
      </c>
      <c r="AA456" s="34"/>
      <c r="AB456" s="32">
        <v>0</v>
      </c>
      <c r="AC456" s="34"/>
      <c r="AD456" s="34"/>
      <c r="AE456" s="34"/>
      <c r="AF456" s="32">
        <v>0</v>
      </c>
      <c r="AG456" s="34"/>
      <c r="AH456" s="34"/>
      <c r="AI456" s="32">
        <v>0</v>
      </c>
      <c r="AJ456" s="32">
        <v>0</v>
      </c>
      <c r="AK456" s="34"/>
      <c r="AL456" s="32">
        <v>0.1</v>
      </c>
      <c r="AM456" s="32">
        <v>0</v>
      </c>
      <c r="AN456" s="34"/>
      <c r="AO456" s="34"/>
      <c r="AP456" s="32">
        <v>0</v>
      </c>
      <c r="AQ456" s="32">
        <v>0</v>
      </c>
      <c r="AR456" s="32">
        <v>0</v>
      </c>
      <c r="AS456" s="34"/>
      <c r="AT456" s="32">
        <v>0</v>
      </c>
      <c r="AU456" s="33">
        <v>2.5</v>
      </c>
      <c r="AV456" s="36">
        <v>0</v>
      </c>
      <c r="AW456" s="33">
        <v>2.16</v>
      </c>
      <c r="AX456" s="33">
        <v>0.68</v>
      </c>
      <c r="AY456" s="33">
        <v>0.08</v>
      </c>
      <c r="AZ456" s="36">
        <v>0</v>
      </c>
      <c r="BA456" s="33">
        <v>6.05</v>
      </c>
      <c r="BB456" s="34"/>
      <c r="BC456" s="34"/>
      <c r="BD456" s="33"/>
      <c r="BE456" s="34"/>
      <c r="BF456" s="34"/>
      <c r="BG456" s="34"/>
      <c r="BH456" s="33"/>
      <c r="BI456" s="33"/>
      <c r="BJ456" s="34"/>
      <c r="BK456" s="34"/>
      <c r="BL456" s="34"/>
      <c r="BM456" s="34"/>
      <c r="BN456" s="34"/>
      <c r="BO456" s="33"/>
      <c r="BP456" s="34"/>
      <c r="BQ456" s="34"/>
      <c r="BR456" s="34"/>
      <c r="BS456" s="34"/>
      <c r="BT456" s="34"/>
      <c r="BU456" s="33"/>
      <c r="BV456" s="34"/>
      <c r="BW456" s="33"/>
      <c r="BX456" s="33"/>
      <c r="BY456" s="34"/>
      <c r="BZ456" s="34"/>
      <c r="CA456" s="33"/>
      <c r="CB456" s="34"/>
      <c r="CC456" s="32"/>
    </row>
    <row r="457" spans="1:81" ht="25" x14ac:dyDescent="0.35">
      <c r="A457" s="37" t="s">
        <v>2433</v>
      </c>
      <c r="B457" s="34">
        <v>19103</v>
      </c>
      <c r="C457" s="37" t="s">
        <v>2432</v>
      </c>
      <c r="D457" s="32">
        <v>3.4</v>
      </c>
      <c r="E457" s="32">
        <v>1.2</v>
      </c>
      <c r="F457" s="32">
        <v>4.8</v>
      </c>
      <c r="G457" s="32">
        <v>5</v>
      </c>
      <c r="H457" s="35">
        <v>184</v>
      </c>
      <c r="I457" s="35">
        <v>183</v>
      </c>
      <c r="J457" s="35">
        <v>43.736999999999995</v>
      </c>
      <c r="K457" s="32">
        <v>0.1</v>
      </c>
      <c r="L457" s="32">
        <v>0</v>
      </c>
      <c r="M457" s="32">
        <v>2.2999999999999998</v>
      </c>
      <c r="N457" s="32">
        <v>0</v>
      </c>
      <c r="O457" s="31"/>
      <c r="P457" s="32">
        <v>5</v>
      </c>
      <c r="Q457" s="31"/>
      <c r="R457" s="36">
        <v>0.15</v>
      </c>
      <c r="S457" s="33">
        <v>0.1</v>
      </c>
      <c r="T457" s="33">
        <v>71.3</v>
      </c>
      <c r="U457" s="33">
        <v>22.6</v>
      </c>
      <c r="V457" s="34"/>
      <c r="W457" s="34"/>
      <c r="X457" s="34"/>
      <c r="Y457" s="32">
        <v>1.7</v>
      </c>
      <c r="Z457" s="32">
        <v>0.7</v>
      </c>
      <c r="AA457" s="34"/>
      <c r="AB457" s="32">
        <v>0</v>
      </c>
      <c r="AC457" s="34"/>
      <c r="AD457" s="34"/>
      <c r="AE457" s="34"/>
      <c r="AF457" s="32">
        <v>0</v>
      </c>
      <c r="AG457" s="34"/>
      <c r="AH457" s="34"/>
      <c r="AI457" s="32">
        <v>0</v>
      </c>
      <c r="AJ457" s="32">
        <v>0</v>
      </c>
      <c r="AK457" s="34"/>
      <c r="AL457" s="32">
        <v>0.1</v>
      </c>
      <c r="AM457" s="32">
        <v>0</v>
      </c>
      <c r="AN457" s="34"/>
      <c r="AO457" s="34"/>
      <c r="AP457" s="32">
        <v>0</v>
      </c>
      <c r="AQ457" s="32">
        <v>0</v>
      </c>
      <c r="AR457" s="32">
        <v>0</v>
      </c>
      <c r="AS457" s="34"/>
      <c r="AT457" s="32">
        <v>0</v>
      </c>
      <c r="AU457" s="33">
        <v>2.5</v>
      </c>
      <c r="AV457" s="36">
        <v>0</v>
      </c>
      <c r="AW457" s="33">
        <v>0.81</v>
      </c>
      <c r="AX457" s="33">
        <v>0.26</v>
      </c>
      <c r="AY457" s="33">
        <v>0.03</v>
      </c>
      <c r="AZ457" s="36">
        <v>0</v>
      </c>
      <c r="BA457" s="33">
        <v>2.27</v>
      </c>
      <c r="BB457" s="34"/>
      <c r="BC457" s="33"/>
      <c r="BD457" s="33"/>
      <c r="BE457" s="34"/>
      <c r="BF457" s="34"/>
      <c r="BG457" s="34"/>
      <c r="BH457" s="33"/>
      <c r="BI457" s="33"/>
      <c r="BJ457" s="34"/>
      <c r="BK457" s="34"/>
      <c r="BL457" s="34"/>
      <c r="BM457" s="34"/>
      <c r="BN457" s="34"/>
      <c r="BO457" s="33"/>
      <c r="BP457" s="34"/>
      <c r="BQ457" s="34"/>
      <c r="BR457" s="34"/>
      <c r="BS457" s="33"/>
      <c r="BT457" s="34"/>
      <c r="BU457" s="33"/>
      <c r="BV457" s="34"/>
      <c r="BW457" s="33"/>
      <c r="BX457" s="33"/>
      <c r="BY457" s="34"/>
      <c r="BZ457" s="34"/>
      <c r="CA457" s="33"/>
      <c r="CB457" s="34"/>
      <c r="CC457" s="32"/>
    </row>
    <row r="458" spans="1:81" ht="25" x14ac:dyDescent="0.35">
      <c r="A458" s="37" t="s">
        <v>2431</v>
      </c>
      <c r="B458" s="34" t="s">
        <v>2430</v>
      </c>
      <c r="C458" s="37" t="s">
        <v>2429</v>
      </c>
      <c r="D458" s="32">
        <v>3.3</v>
      </c>
      <c r="E458" s="32">
        <v>1.9</v>
      </c>
      <c r="F458" s="32">
        <v>8.6</v>
      </c>
      <c r="G458" s="32">
        <v>8.6</v>
      </c>
      <c r="H458" s="35">
        <v>264</v>
      </c>
      <c r="I458" s="35">
        <v>264</v>
      </c>
      <c r="J458" s="35">
        <v>63.095999999999997</v>
      </c>
      <c r="K458" s="32">
        <v>0</v>
      </c>
      <c r="L458" s="32">
        <v>0</v>
      </c>
      <c r="M458" s="32">
        <v>0</v>
      </c>
      <c r="N458" s="32">
        <v>4.0999999999999996</v>
      </c>
      <c r="O458" s="31"/>
      <c r="P458" s="32">
        <v>8.6</v>
      </c>
      <c r="Q458" s="31"/>
      <c r="R458" s="36">
        <v>0.17499999999999999</v>
      </c>
      <c r="S458" s="33">
        <v>0.08</v>
      </c>
      <c r="T458" s="33">
        <v>69.7</v>
      </c>
      <c r="U458" s="33">
        <v>23.1</v>
      </c>
      <c r="V458" s="34"/>
      <c r="W458" s="34"/>
      <c r="X458" s="34"/>
      <c r="Y458" s="32">
        <v>2.4</v>
      </c>
      <c r="Z458" s="32">
        <v>0.6</v>
      </c>
      <c r="AA458" s="34"/>
      <c r="AB458" s="32">
        <v>0</v>
      </c>
      <c r="AC458" s="34"/>
      <c r="AD458" s="32">
        <v>0</v>
      </c>
      <c r="AE458" s="34"/>
      <c r="AF458" s="32">
        <v>0</v>
      </c>
      <c r="AG458" s="34"/>
      <c r="AH458" s="34"/>
      <c r="AI458" s="32">
        <v>0</v>
      </c>
      <c r="AJ458" s="32">
        <v>0</v>
      </c>
      <c r="AK458" s="34"/>
      <c r="AL458" s="32">
        <v>0.1</v>
      </c>
      <c r="AM458" s="32">
        <v>0</v>
      </c>
      <c r="AN458" s="34"/>
      <c r="AO458" s="34"/>
      <c r="AP458" s="32">
        <v>0</v>
      </c>
      <c r="AQ458" s="32">
        <v>0</v>
      </c>
      <c r="AR458" s="32">
        <v>0</v>
      </c>
      <c r="AS458" s="34"/>
      <c r="AT458" s="32">
        <v>0</v>
      </c>
      <c r="AU458" s="33">
        <v>3.1</v>
      </c>
      <c r="AV458" s="36">
        <v>0</v>
      </c>
      <c r="AW458" s="33">
        <v>1.25</v>
      </c>
      <c r="AX458" s="33">
        <v>0.41</v>
      </c>
      <c r="AY458" s="33">
        <v>0.06</v>
      </c>
      <c r="AZ458" s="36">
        <v>0</v>
      </c>
      <c r="BA458" s="33">
        <v>48.48</v>
      </c>
      <c r="BB458" s="34"/>
      <c r="BC458" s="34"/>
      <c r="BD458" s="33"/>
      <c r="BE458" s="33"/>
      <c r="BF458" s="34"/>
      <c r="BG458" s="33"/>
      <c r="BH458" s="33"/>
      <c r="BI458" s="34"/>
      <c r="BJ458" s="34"/>
      <c r="BK458" s="34"/>
      <c r="BL458" s="33"/>
      <c r="BM458" s="33"/>
      <c r="BN458" s="33"/>
      <c r="BO458" s="33"/>
      <c r="BP458" s="33"/>
      <c r="BQ458" s="33"/>
      <c r="BR458" s="33"/>
      <c r="BS458" s="34"/>
      <c r="BT458" s="34"/>
      <c r="BU458" s="33"/>
      <c r="BV458" s="33"/>
      <c r="BW458" s="33"/>
      <c r="BX458" s="34"/>
      <c r="BY458" s="34"/>
      <c r="BZ458" s="34"/>
      <c r="CA458" s="33"/>
      <c r="CB458" s="33"/>
      <c r="CC458" s="32"/>
    </row>
    <row r="459" spans="1:81" x14ac:dyDescent="0.35">
      <c r="A459" s="37" t="s">
        <v>2428</v>
      </c>
      <c r="B459" s="34">
        <v>19106</v>
      </c>
      <c r="C459" s="37" t="s">
        <v>2427</v>
      </c>
      <c r="D459" s="32">
        <v>7.5</v>
      </c>
      <c r="E459" s="32">
        <v>8.1999999999999993</v>
      </c>
      <c r="F459" s="32">
        <v>10</v>
      </c>
      <c r="G459" s="32">
        <v>10</v>
      </c>
      <c r="H459" s="35">
        <v>588</v>
      </c>
      <c r="I459" s="35">
        <v>588</v>
      </c>
      <c r="J459" s="35">
        <v>140.53199999999998</v>
      </c>
      <c r="K459" s="32">
        <v>0</v>
      </c>
      <c r="L459" s="32">
        <v>0</v>
      </c>
      <c r="M459" s="32">
        <v>0</v>
      </c>
      <c r="N459" s="32">
        <v>0</v>
      </c>
      <c r="O459" s="31"/>
      <c r="P459" s="32">
        <v>10</v>
      </c>
      <c r="Q459" s="31"/>
      <c r="R459" s="36">
        <v>0.505</v>
      </c>
      <c r="S459" s="33">
        <v>0.06</v>
      </c>
      <c r="T459" s="33">
        <v>67.87</v>
      </c>
      <c r="U459" s="33">
        <v>26.47</v>
      </c>
      <c r="V459" s="34"/>
      <c r="W459" s="34"/>
      <c r="X459" s="34"/>
      <c r="Y459" s="32">
        <v>2.2000000000000002</v>
      </c>
      <c r="Z459" s="32">
        <v>0.8</v>
      </c>
      <c r="AA459" s="34"/>
      <c r="AB459" s="34"/>
      <c r="AC459" s="34"/>
      <c r="AD459" s="32">
        <v>0.6</v>
      </c>
      <c r="AE459" s="34"/>
      <c r="AF459" s="34"/>
      <c r="AG459" s="34"/>
      <c r="AH459" s="34"/>
      <c r="AI459" s="34"/>
      <c r="AJ459" s="34"/>
      <c r="AK459" s="34"/>
      <c r="AL459" s="34"/>
      <c r="AM459" s="32">
        <v>0.1</v>
      </c>
      <c r="AN459" s="34"/>
      <c r="AO459" s="34"/>
      <c r="AP459" s="34"/>
      <c r="AQ459" s="34"/>
      <c r="AR459" s="32">
        <v>0.1</v>
      </c>
      <c r="AS459" s="34"/>
      <c r="AT459" s="32">
        <v>0</v>
      </c>
      <c r="AU459" s="33">
        <v>3.73</v>
      </c>
      <c r="AV459" s="36">
        <v>0.16700000000000001</v>
      </c>
      <c r="AW459" s="33">
        <v>5.23</v>
      </c>
      <c r="AX459" s="33">
        <v>2.04</v>
      </c>
      <c r="AY459" s="33">
        <v>0.28999999999999998</v>
      </c>
      <c r="AZ459" s="36">
        <v>12.836</v>
      </c>
      <c r="BA459" s="33">
        <v>151.72</v>
      </c>
      <c r="BB459" s="34"/>
      <c r="BC459" s="34"/>
      <c r="BD459" s="33"/>
      <c r="BE459" s="34"/>
      <c r="BF459" s="34"/>
      <c r="BG459" s="34"/>
      <c r="BH459" s="33"/>
      <c r="BI459" s="33"/>
      <c r="BJ459" s="34"/>
      <c r="BK459" s="34"/>
      <c r="BL459" s="34"/>
      <c r="BM459" s="34"/>
      <c r="BN459" s="34"/>
      <c r="BO459" s="33"/>
      <c r="BP459" s="34"/>
      <c r="BQ459" s="34"/>
      <c r="BR459" s="34"/>
      <c r="BS459" s="34"/>
      <c r="BT459" s="34"/>
      <c r="BU459" s="33"/>
      <c r="BV459" s="34"/>
      <c r="BW459" s="33"/>
      <c r="BX459" s="33"/>
      <c r="BY459" s="34"/>
      <c r="BZ459" s="34"/>
      <c r="CA459" s="33"/>
      <c r="CB459" s="34"/>
      <c r="CC459" s="32"/>
    </row>
    <row r="460" spans="1:81" ht="25" x14ac:dyDescent="0.35">
      <c r="A460" s="37" t="s">
        <v>2426</v>
      </c>
      <c r="B460" s="34">
        <v>19106</v>
      </c>
      <c r="C460" s="37" t="s">
        <v>2425</v>
      </c>
      <c r="D460" s="32">
        <v>7.8</v>
      </c>
      <c r="E460" s="32">
        <v>2.1</v>
      </c>
      <c r="F460" s="32">
        <v>10.6</v>
      </c>
      <c r="G460" s="32">
        <v>10.6</v>
      </c>
      <c r="H460" s="35">
        <v>380</v>
      </c>
      <c r="I460" s="35">
        <v>380</v>
      </c>
      <c r="J460" s="35">
        <v>90.82</v>
      </c>
      <c r="K460" s="32">
        <v>0</v>
      </c>
      <c r="L460" s="32">
        <v>0</v>
      </c>
      <c r="M460" s="32">
        <v>0</v>
      </c>
      <c r="N460" s="32">
        <v>0</v>
      </c>
      <c r="O460" s="31"/>
      <c r="P460" s="32">
        <v>10.6</v>
      </c>
      <c r="Q460" s="31"/>
      <c r="R460" s="36">
        <v>0.55500000000000005</v>
      </c>
      <c r="S460" s="33">
        <v>0.06</v>
      </c>
      <c r="T460" s="33">
        <v>67.87</v>
      </c>
      <c r="U460" s="33">
        <v>26.47</v>
      </c>
      <c r="V460" s="34"/>
      <c r="W460" s="34"/>
      <c r="X460" s="34"/>
      <c r="Y460" s="32">
        <v>2.2000000000000002</v>
      </c>
      <c r="Z460" s="32">
        <v>0.8</v>
      </c>
      <c r="AA460" s="34"/>
      <c r="AB460" s="34"/>
      <c r="AC460" s="34"/>
      <c r="AD460" s="32">
        <v>0.6</v>
      </c>
      <c r="AE460" s="34"/>
      <c r="AF460" s="34"/>
      <c r="AG460" s="34"/>
      <c r="AH460" s="34"/>
      <c r="AI460" s="34"/>
      <c r="AJ460" s="34"/>
      <c r="AK460" s="34"/>
      <c r="AL460" s="34"/>
      <c r="AM460" s="32">
        <v>0.1</v>
      </c>
      <c r="AN460" s="34"/>
      <c r="AO460" s="34"/>
      <c r="AP460" s="34"/>
      <c r="AQ460" s="34"/>
      <c r="AR460" s="32">
        <v>0.1</v>
      </c>
      <c r="AS460" s="34"/>
      <c r="AT460" s="32">
        <v>0</v>
      </c>
      <c r="AU460" s="33">
        <v>3.73</v>
      </c>
      <c r="AV460" s="36">
        <v>0.16700000000000001</v>
      </c>
      <c r="AW460" s="33">
        <v>1.35</v>
      </c>
      <c r="AX460" s="33">
        <v>0.52</v>
      </c>
      <c r="AY460" s="33">
        <v>7.0000000000000007E-2</v>
      </c>
      <c r="AZ460" s="36">
        <v>3.3079999999999998</v>
      </c>
      <c r="BA460" s="33">
        <v>39.090000000000003</v>
      </c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3"/>
      <c r="BT460" s="34"/>
      <c r="BU460" s="33"/>
      <c r="BV460" s="34"/>
      <c r="BW460" s="33"/>
      <c r="BX460" s="33"/>
      <c r="BY460" s="34"/>
      <c r="BZ460" s="34"/>
      <c r="CA460" s="33"/>
      <c r="CB460" s="34"/>
      <c r="CC460" s="32"/>
    </row>
    <row r="461" spans="1:81" ht="25" x14ac:dyDescent="0.35">
      <c r="A461" s="37" t="s">
        <v>2424</v>
      </c>
      <c r="B461" s="34">
        <v>19106</v>
      </c>
      <c r="C461" s="37" t="s">
        <v>2423</v>
      </c>
      <c r="D461" s="32">
        <v>8.3000000000000007</v>
      </c>
      <c r="E461" s="32">
        <v>9.1999999999999993</v>
      </c>
      <c r="F461" s="32">
        <v>55</v>
      </c>
      <c r="G461" s="32">
        <v>55</v>
      </c>
      <c r="H461" s="35">
        <v>1362</v>
      </c>
      <c r="I461" s="35">
        <v>1362</v>
      </c>
      <c r="J461" s="35">
        <v>325.51799999999997</v>
      </c>
      <c r="K461" s="32">
        <v>0</v>
      </c>
      <c r="L461" s="32">
        <v>0.2</v>
      </c>
      <c r="M461" s="32">
        <v>0.3</v>
      </c>
      <c r="N461" s="32">
        <v>43.1</v>
      </c>
      <c r="O461" s="31"/>
      <c r="P461" s="32">
        <v>55</v>
      </c>
      <c r="Q461" s="31"/>
      <c r="R461" s="36">
        <v>0.60499999999999998</v>
      </c>
      <c r="S461" s="33">
        <v>0.06</v>
      </c>
      <c r="T461" s="33">
        <v>69.400000000000006</v>
      </c>
      <c r="U461" s="33">
        <v>25.04</v>
      </c>
      <c r="V461" s="34"/>
      <c r="W461" s="34"/>
      <c r="X461" s="34"/>
      <c r="Y461" s="32">
        <v>1.6</v>
      </c>
      <c r="Z461" s="32">
        <v>0.8</v>
      </c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2">
        <v>0</v>
      </c>
      <c r="AN461" s="34"/>
      <c r="AO461" s="34"/>
      <c r="AP461" s="34"/>
      <c r="AQ461" s="34"/>
      <c r="AR461" s="32">
        <v>0.1</v>
      </c>
      <c r="AS461" s="34"/>
      <c r="AT461" s="32">
        <v>0</v>
      </c>
      <c r="AU461" s="33">
        <v>2.5</v>
      </c>
      <c r="AV461" s="36">
        <v>7.4999999999999997E-2</v>
      </c>
      <c r="AW461" s="33">
        <v>6.03</v>
      </c>
      <c r="AX461" s="33">
        <v>2.1800000000000002</v>
      </c>
      <c r="AY461" s="33">
        <v>0.22</v>
      </c>
      <c r="AZ461" s="36">
        <v>6.52</v>
      </c>
      <c r="BA461" s="33">
        <v>304.29000000000002</v>
      </c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</row>
    <row r="462" spans="1:81" ht="25" x14ac:dyDescent="0.35">
      <c r="A462" s="37" t="s">
        <v>2422</v>
      </c>
      <c r="B462" s="34">
        <v>19107</v>
      </c>
      <c r="C462" s="37" t="s">
        <v>2421</v>
      </c>
      <c r="D462" s="32">
        <v>25.3</v>
      </c>
      <c r="E462" s="32">
        <v>27.3</v>
      </c>
      <c r="F462" s="32">
        <v>43</v>
      </c>
      <c r="G462" s="32">
        <v>43</v>
      </c>
      <c r="H462" s="35">
        <v>2128</v>
      </c>
      <c r="I462" s="35">
        <v>2128</v>
      </c>
      <c r="J462" s="35">
        <v>508.59199999999998</v>
      </c>
      <c r="K462" s="32">
        <v>0</v>
      </c>
      <c r="L462" s="32">
        <v>0</v>
      </c>
      <c r="M462" s="32">
        <v>0</v>
      </c>
      <c r="N462" s="32">
        <v>0</v>
      </c>
      <c r="O462" s="31"/>
      <c r="P462" s="32">
        <v>43</v>
      </c>
      <c r="Q462" s="31"/>
      <c r="R462" s="36">
        <v>1.6</v>
      </c>
      <c r="S462" s="33">
        <v>0.6</v>
      </c>
      <c r="T462" s="33">
        <v>70.8</v>
      </c>
      <c r="U462" s="33">
        <v>23.4</v>
      </c>
      <c r="V462" s="34"/>
      <c r="W462" s="34"/>
      <c r="X462" s="34"/>
      <c r="Y462" s="32">
        <v>1.8</v>
      </c>
      <c r="Z462" s="32">
        <v>0.7</v>
      </c>
      <c r="AA462" s="34"/>
      <c r="AB462" s="32">
        <v>0</v>
      </c>
      <c r="AC462" s="34"/>
      <c r="AD462" s="34"/>
      <c r="AE462" s="34"/>
      <c r="AF462" s="32">
        <v>0</v>
      </c>
      <c r="AG462" s="34"/>
      <c r="AH462" s="34"/>
      <c r="AI462" s="32">
        <v>0</v>
      </c>
      <c r="AJ462" s="32">
        <v>0</v>
      </c>
      <c r="AK462" s="34"/>
      <c r="AL462" s="32">
        <v>0</v>
      </c>
      <c r="AM462" s="32">
        <v>0</v>
      </c>
      <c r="AN462" s="34"/>
      <c r="AO462" s="34"/>
      <c r="AP462" s="32">
        <v>0</v>
      </c>
      <c r="AQ462" s="32">
        <v>0</v>
      </c>
      <c r="AR462" s="32">
        <v>0.1</v>
      </c>
      <c r="AS462" s="34"/>
      <c r="AT462" s="32">
        <v>0</v>
      </c>
      <c r="AU462" s="33">
        <v>2.6</v>
      </c>
      <c r="AV462" s="36">
        <v>0.1</v>
      </c>
      <c r="AW462" s="33">
        <v>18.260000000000002</v>
      </c>
      <c r="AX462" s="33">
        <v>6.04</v>
      </c>
      <c r="AY462" s="33">
        <v>0.67</v>
      </c>
      <c r="AZ462" s="36">
        <v>25.797999999999998</v>
      </c>
      <c r="BA462" s="33">
        <v>508.23</v>
      </c>
      <c r="BB462" s="34"/>
      <c r="BC462" s="34"/>
      <c r="BD462" s="33"/>
      <c r="BE462" s="34"/>
      <c r="BF462" s="34"/>
      <c r="BG462" s="34"/>
      <c r="BH462" s="33"/>
      <c r="BI462" s="34"/>
      <c r="BJ462" s="34"/>
      <c r="BK462" s="34"/>
      <c r="BL462" s="34"/>
      <c r="BM462" s="34"/>
      <c r="BN462" s="34"/>
      <c r="BO462" s="33"/>
      <c r="BP462" s="34"/>
      <c r="BQ462" s="34"/>
      <c r="BR462" s="34"/>
      <c r="BS462" s="34"/>
      <c r="BT462" s="34"/>
      <c r="BU462" s="33"/>
      <c r="BV462" s="34"/>
      <c r="BW462" s="33"/>
      <c r="BX462" s="34"/>
      <c r="BY462" s="34"/>
      <c r="BZ462" s="34"/>
      <c r="CA462" s="33"/>
      <c r="CB462" s="34"/>
      <c r="CC462" s="32"/>
    </row>
    <row r="463" spans="1:81" ht="25" x14ac:dyDescent="0.35">
      <c r="A463" s="37" t="s">
        <v>2420</v>
      </c>
      <c r="B463" s="34">
        <v>19107</v>
      </c>
      <c r="C463" s="37" t="s">
        <v>2419</v>
      </c>
      <c r="D463" s="32">
        <v>25.3</v>
      </c>
      <c r="E463" s="32">
        <v>27.3</v>
      </c>
      <c r="F463" s="32">
        <v>43</v>
      </c>
      <c r="G463" s="32">
        <v>43</v>
      </c>
      <c r="H463" s="35">
        <v>2128</v>
      </c>
      <c r="I463" s="35">
        <v>2128</v>
      </c>
      <c r="J463" s="35">
        <v>508.59199999999998</v>
      </c>
      <c r="K463" s="32">
        <v>0</v>
      </c>
      <c r="L463" s="32">
        <v>0</v>
      </c>
      <c r="M463" s="32">
        <v>0</v>
      </c>
      <c r="N463" s="32">
        <v>0</v>
      </c>
      <c r="O463" s="31"/>
      <c r="P463" s="32">
        <v>43</v>
      </c>
      <c r="Q463" s="31"/>
      <c r="R463" s="36">
        <v>1.6</v>
      </c>
      <c r="S463" s="33">
        <v>5.3</v>
      </c>
      <c r="T463" s="33">
        <v>70.8</v>
      </c>
      <c r="U463" s="33">
        <v>23.4</v>
      </c>
      <c r="V463" s="34"/>
      <c r="W463" s="34"/>
      <c r="X463" s="34"/>
      <c r="Y463" s="32">
        <v>1.8</v>
      </c>
      <c r="Z463" s="32">
        <v>0.7</v>
      </c>
      <c r="AA463" s="34"/>
      <c r="AB463" s="32">
        <v>0</v>
      </c>
      <c r="AC463" s="34"/>
      <c r="AD463" s="34"/>
      <c r="AE463" s="34"/>
      <c r="AF463" s="32">
        <v>0</v>
      </c>
      <c r="AG463" s="34"/>
      <c r="AH463" s="34"/>
      <c r="AI463" s="32">
        <v>0</v>
      </c>
      <c r="AJ463" s="32">
        <v>0</v>
      </c>
      <c r="AK463" s="34"/>
      <c r="AL463" s="32">
        <v>0</v>
      </c>
      <c r="AM463" s="32">
        <v>0</v>
      </c>
      <c r="AN463" s="34"/>
      <c r="AO463" s="34"/>
      <c r="AP463" s="32">
        <v>0</v>
      </c>
      <c r="AQ463" s="32">
        <v>0</v>
      </c>
      <c r="AR463" s="32">
        <v>0.1</v>
      </c>
      <c r="AS463" s="34"/>
      <c r="AT463" s="32">
        <v>0</v>
      </c>
      <c r="AU463" s="33">
        <v>2.6</v>
      </c>
      <c r="AV463" s="36">
        <v>0.1</v>
      </c>
      <c r="AW463" s="33">
        <v>18.260000000000002</v>
      </c>
      <c r="AX463" s="33">
        <v>6.04</v>
      </c>
      <c r="AY463" s="33">
        <v>0.67</v>
      </c>
      <c r="AZ463" s="36">
        <v>25.797999999999998</v>
      </c>
      <c r="BA463" s="33">
        <v>508.23</v>
      </c>
      <c r="BB463" s="34"/>
      <c r="BC463" s="34"/>
      <c r="BD463" s="34"/>
      <c r="BE463" s="33"/>
      <c r="BF463" s="34"/>
      <c r="BG463" s="33"/>
      <c r="BH463" s="34"/>
      <c r="BI463" s="34"/>
      <c r="BJ463" s="34"/>
      <c r="BK463" s="36"/>
      <c r="BL463" s="33"/>
      <c r="BM463" s="33"/>
      <c r="BN463" s="33"/>
      <c r="BO463" s="34"/>
      <c r="BP463" s="33"/>
      <c r="BQ463" s="33"/>
      <c r="BR463" s="33"/>
      <c r="BS463" s="34"/>
      <c r="BT463" s="34"/>
      <c r="BU463" s="34"/>
      <c r="BV463" s="33"/>
      <c r="BW463" s="34"/>
      <c r="BX463" s="34"/>
      <c r="BY463" s="34"/>
      <c r="BZ463" s="36"/>
      <c r="CA463" s="34"/>
      <c r="CB463" s="33"/>
      <c r="CC463" s="32"/>
    </row>
    <row r="464" spans="1:81" x14ac:dyDescent="0.35">
      <c r="A464" s="37" t="s">
        <v>2418</v>
      </c>
      <c r="B464" s="34">
        <v>19107</v>
      </c>
      <c r="C464" s="37" t="s">
        <v>2417</v>
      </c>
      <c r="D464" s="32">
        <v>34.9</v>
      </c>
      <c r="E464" s="32">
        <v>0.8</v>
      </c>
      <c r="F464" s="32">
        <v>56</v>
      </c>
      <c r="G464" s="32">
        <v>56</v>
      </c>
      <c r="H464" s="35">
        <v>1519</v>
      </c>
      <c r="I464" s="35">
        <v>1519</v>
      </c>
      <c r="J464" s="35">
        <v>363.041</v>
      </c>
      <c r="K464" s="32">
        <v>0</v>
      </c>
      <c r="L464" s="32">
        <v>0</v>
      </c>
      <c r="M464" s="32">
        <v>0</v>
      </c>
      <c r="N464" s="32">
        <v>0</v>
      </c>
      <c r="O464" s="31"/>
      <c r="P464" s="32">
        <v>56</v>
      </c>
      <c r="Q464" s="31"/>
      <c r="R464" s="36">
        <v>1.7</v>
      </c>
      <c r="S464" s="33">
        <v>0.6</v>
      </c>
      <c r="T464" s="33">
        <v>67.7</v>
      </c>
      <c r="U464" s="33">
        <v>23.8</v>
      </c>
      <c r="V464" s="34"/>
      <c r="W464" s="34"/>
      <c r="X464" s="34"/>
      <c r="Y464" s="32">
        <v>4.9000000000000004</v>
      </c>
      <c r="Z464" s="32">
        <v>0.9</v>
      </c>
      <c r="AA464" s="34"/>
      <c r="AB464" s="32">
        <v>0</v>
      </c>
      <c r="AC464" s="34"/>
      <c r="AD464" s="34"/>
      <c r="AE464" s="34"/>
      <c r="AF464" s="34"/>
      <c r="AG464" s="34"/>
      <c r="AH464" s="34"/>
      <c r="AI464" s="32">
        <v>0</v>
      </c>
      <c r="AJ464" s="32">
        <v>0.2</v>
      </c>
      <c r="AK464" s="34"/>
      <c r="AL464" s="32">
        <v>0.2</v>
      </c>
      <c r="AM464" s="32">
        <v>0.1</v>
      </c>
      <c r="AN464" s="34"/>
      <c r="AO464" s="34"/>
      <c r="AP464" s="32">
        <v>0</v>
      </c>
      <c r="AQ464" s="32">
        <v>0</v>
      </c>
      <c r="AR464" s="32">
        <v>0.2</v>
      </c>
      <c r="AS464" s="34"/>
      <c r="AT464" s="32">
        <v>0</v>
      </c>
      <c r="AU464" s="33">
        <v>6.5</v>
      </c>
      <c r="AV464" s="36">
        <v>0.3</v>
      </c>
      <c r="AW464" s="33">
        <v>0.51</v>
      </c>
      <c r="AX464" s="33">
        <v>0.18</v>
      </c>
      <c r="AY464" s="33">
        <v>0.05</v>
      </c>
      <c r="AZ464" s="36">
        <v>2.2679999999999998</v>
      </c>
      <c r="BA464" s="33">
        <v>14.89</v>
      </c>
      <c r="BB464" s="34"/>
      <c r="BC464" s="34"/>
      <c r="BD464" s="34"/>
      <c r="BE464" s="33"/>
      <c r="BF464" s="34"/>
      <c r="BG464" s="34"/>
      <c r="BH464" s="34"/>
      <c r="BI464" s="34"/>
      <c r="BJ464" s="34"/>
      <c r="BK464" s="36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3"/>
      <c r="BW464" s="34"/>
      <c r="BX464" s="34"/>
      <c r="BY464" s="34"/>
      <c r="BZ464" s="36"/>
      <c r="CA464" s="34"/>
      <c r="CB464" s="34"/>
      <c r="CC464" s="32"/>
    </row>
    <row r="465" spans="1:81" x14ac:dyDescent="0.35">
      <c r="A465" s="37" t="s">
        <v>2416</v>
      </c>
      <c r="B465" s="34">
        <v>32102</v>
      </c>
      <c r="C465" s="37" t="s">
        <v>2415</v>
      </c>
      <c r="D465" s="32">
        <v>1.3</v>
      </c>
      <c r="E465" s="32">
        <v>4.2</v>
      </c>
      <c r="F465" s="32">
        <v>6.8</v>
      </c>
      <c r="G465" s="32">
        <v>6.8</v>
      </c>
      <c r="H465" s="35">
        <v>286</v>
      </c>
      <c r="I465" s="35">
        <v>286</v>
      </c>
      <c r="J465" s="35">
        <v>68.353999999999999</v>
      </c>
      <c r="K465" s="32">
        <v>0</v>
      </c>
      <c r="L465" s="34"/>
      <c r="M465" s="34"/>
      <c r="N465" s="34"/>
      <c r="O465" s="31"/>
      <c r="P465" s="32">
        <v>6.8</v>
      </c>
      <c r="Q465" s="31"/>
      <c r="R465" s="36">
        <v>3.5999999999999997E-2</v>
      </c>
      <c r="S465" s="33">
        <v>0.1</v>
      </c>
      <c r="T465" s="33">
        <v>47.89</v>
      </c>
      <c r="U465" s="33">
        <v>34.729999999999997</v>
      </c>
      <c r="V465" s="34"/>
      <c r="W465" s="34"/>
      <c r="X465" s="34"/>
      <c r="Y465" s="32">
        <v>9.4</v>
      </c>
      <c r="Z465" s="32">
        <v>0.8</v>
      </c>
      <c r="AA465" s="34"/>
      <c r="AB465" s="32">
        <v>0.1</v>
      </c>
      <c r="AC465" s="34"/>
      <c r="AD465" s="34"/>
      <c r="AE465" s="34"/>
      <c r="AF465" s="32">
        <v>0.1</v>
      </c>
      <c r="AG465" s="34"/>
      <c r="AH465" s="34"/>
      <c r="AI465" s="34"/>
      <c r="AJ465" s="32">
        <v>0.3</v>
      </c>
      <c r="AK465" s="34"/>
      <c r="AL465" s="32">
        <v>0.4</v>
      </c>
      <c r="AM465" s="32">
        <v>0.1</v>
      </c>
      <c r="AN465" s="34"/>
      <c r="AO465" s="34"/>
      <c r="AP465" s="34"/>
      <c r="AQ465" s="32">
        <v>0.1</v>
      </c>
      <c r="AR465" s="32">
        <v>0.2</v>
      </c>
      <c r="AS465" s="34"/>
      <c r="AT465" s="32">
        <v>0.2</v>
      </c>
      <c r="AU465" s="33">
        <v>11.55</v>
      </c>
      <c r="AV465" s="36">
        <v>0.44</v>
      </c>
      <c r="AW465" s="33">
        <v>1.9</v>
      </c>
      <c r="AX465" s="33">
        <v>1.38</v>
      </c>
      <c r="AY465" s="33">
        <v>0.46</v>
      </c>
      <c r="AZ465" s="36">
        <v>17.463999999999999</v>
      </c>
      <c r="BA465" s="33">
        <v>99.22</v>
      </c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3"/>
      <c r="BW465" s="34"/>
      <c r="BX465" s="34"/>
      <c r="BY465" s="34"/>
      <c r="BZ465" s="36"/>
      <c r="CA465" s="34"/>
      <c r="CB465" s="33"/>
      <c r="CC465" s="32"/>
    </row>
    <row r="466" spans="1:81" x14ac:dyDescent="0.35">
      <c r="A466" s="37" t="s">
        <v>2414</v>
      </c>
      <c r="B466" s="34">
        <v>19602</v>
      </c>
      <c r="C466" s="37" t="s">
        <v>2413</v>
      </c>
      <c r="D466" s="32">
        <v>3.3</v>
      </c>
      <c r="E466" s="32">
        <v>3</v>
      </c>
      <c r="F466" s="32">
        <v>11.6</v>
      </c>
      <c r="G466" s="32">
        <v>13.9</v>
      </c>
      <c r="H466" s="35">
        <v>392</v>
      </c>
      <c r="I466" s="35">
        <v>392</v>
      </c>
      <c r="J466" s="35">
        <v>93.688000000000002</v>
      </c>
      <c r="K466" s="32">
        <v>0</v>
      </c>
      <c r="L466" s="32">
        <v>0</v>
      </c>
      <c r="M466" s="32">
        <v>0</v>
      </c>
      <c r="N466" s="32">
        <v>7.2</v>
      </c>
      <c r="O466" s="31"/>
      <c r="P466" s="32">
        <v>13.9</v>
      </c>
      <c r="Q466" s="31"/>
      <c r="R466" s="36">
        <v>0.21</v>
      </c>
      <c r="S466" s="33">
        <v>0.08</v>
      </c>
      <c r="T466" s="33">
        <v>69.400000000000006</v>
      </c>
      <c r="U466" s="33">
        <v>25.04</v>
      </c>
      <c r="V466" s="34"/>
      <c r="W466" s="34"/>
      <c r="X466" s="34"/>
      <c r="Y466" s="32">
        <v>1.6</v>
      </c>
      <c r="Z466" s="32">
        <v>0.8</v>
      </c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2">
        <v>0</v>
      </c>
      <c r="AN466" s="34"/>
      <c r="AO466" s="34"/>
      <c r="AP466" s="34"/>
      <c r="AQ466" s="34"/>
      <c r="AR466" s="32">
        <v>0.1</v>
      </c>
      <c r="AS466" s="34"/>
      <c r="AT466" s="32">
        <v>0</v>
      </c>
      <c r="AU466" s="33">
        <v>2.5</v>
      </c>
      <c r="AV466" s="36">
        <v>7.4999999999999997E-2</v>
      </c>
      <c r="AW466" s="33">
        <v>1.96</v>
      </c>
      <c r="AX466" s="33">
        <v>0.71</v>
      </c>
      <c r="AY466" s="33">
        <v>7.0000000000000007E-2</v>
      </c>
      <c r="AZ466" s="36">
        <v>2.1190000000000002</v>
      </c>
      <c r="BA466" s="33">
        <v>98.89</v>
      </c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3"/>
      <c r="BW466" s="34"/>
      <c r="BX466" s="34"/>
      <c r="BY466" s="34"/>
      <c r="BZ466" s="36"/>
      <c r="CA466" s="34"/>
      <c r="CB466" s="33"/>
      <c r="CC466" s="32"/>
    </row>
    <row r="467" spans="1:81" x14ac:dyDescent="0.35">
      <c r="A467" s="37" t="s">
        <v>2412</v>
      </c>
      <c r="B467" s="34">
        <v>12103</v>
      </c>
      <c r="C467" s="37" t="s">
        <v>2411</v>
      </c>
      <c r="D467" s="32">
        <v>0.5</v>
      </c>
      <c r="E467" s="32">
        <v>0.4</v>
      </c>
      <c r="F467" s="32">
        <v>0.4</v>
      </c>
      <c r="G467" s="32">
        <v>81.5</v>
      </c>
      <c r="H467" s="35">
        <v>1414</v>
      </c>
      <c r="I467" s="35">
        <v>1410</v>
      </c>
      <c r="J467" s="35">
        <v>336.99</v>
      </c>
      <c r="K467" s="32">
        <v>0.5</v>
      </c>
      <c r="L467" s="34"/>
      <c r="M467" s="34"/>
      <c r="N467" s="34"/>
      <c r="O467" s="31"/>
      <c r="P467" s="32">
        <v>81.5</v>
      </c>
      <c r="Q467" s="31"/>
      <c r="R467" s="36">
        <v>1E-3</v>
      </c>
      <c r="S467" s="33">
        <v>0</v>
      </c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3">
        <v>0.08</v>
      </c>
      <c r="AX467" s="33">
        <v>0.04</v>
      </c>
      <c r="AY467" s="33">
        <v>0.17</v>
      </c>
      <c r="AZ467" s="36">
        <v>1.5920000000000001</v>
      </c>
      <c r="BA467" s="33">
        <v>0</v>
      </c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</row>
    <row r="468" spans="1:81" x14ac:dyDescent="0.35">
      <c r="A468" s="37" t="s">
        <v>2410</v>
      </c>
      <c r="B468" s="34">
        <v>19602</v>
      </c>
      <c r="C468" s="37" t="s">
        <v>2409</v>
      </c>
      <c r="D468" s="32">
        <v>3.6</v>
      </c>
      <c r="E468" s="32">
        <v>3.7</v>
      </c>
      <c r="F468" s="32">
        <v>9.6</v>
      </c>
      <c r="G468" s="32">
        <v>13.9</v>
      </c>
      <c r="H468" s="35">
        <v>430</v>
      </c>
      <c r="I468" s="35">
        <v>430</v>
      </c>
      <c r="J468" s="35">
        <v>102.77</v>
      </c>
      <c r="K468" s="32">
        <v>0</v>
      </c>
      <c r="L468" s="34"/>
      <c r="M468" s="34"/>
      <c r="N468" s="34"/>
      <c r="O468" s="31"/>
      <c r="P468" s="32">
        <v>13.9</v>
      </c>
      <c r="Q468" s="31"/>
      <c r="R468" s="36">
        <v>0.19800000000000001</v>
      </c>
      <c r="S468" s="33">
        <v>0.1</v>
      </c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3">
        <v>2.5099999999999998</v>
      </c>
      <c r="AX468" s="33">
        <v>0.84</v>
      </c>
      <c r="AY468" s="33">
        <v>0.1</v>
      </c>
      <c r="AZ468" s="36">
        <v>1.2150000000000001</v>
      </c>
      <c r="BA468" s="33">
        <v>109.16</v>
      </c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</row>
    <row r="469" spans="1:81" ht="25" x14ac:dyDescent="0.35">
      <c r="A469" s="37" t="s">
        <v>2408</v>
      </c>
      <c r="B469" s="34">
        <v>19701</v>
      </c>
      <c r="C469" s="37" t="s">
        <v>2407</v>
      </c>
      <c r="D469" s="32">
        <v>5.0999999999999996</v>
      </c>
      <c r="E469" s="32">
        <v>3.7</v>
      </c>
      <c r="F469" s="32">
        <v>15.7</v>
      </c>
      <c r="G469" s="32">
        <v>17.7</v>
      </c>
      <c r="H469" s="35">
        <v>533</v>
      </c>
      <c r="I469" s="35">
        <v>522</v>
      </c>
      <c r="J469" s="35">
        <v>124.758</v>
      </c>
      <c r="K469" s="32">
        <v>1.4</v>
      </c>
      <c r="L469" s="32">
        <v>0</v>
      </c>
      <c r="M469" s="32">
        <v>0</v>
      </c>
      <c r="N469" s="32">
        <v>11</v>
      </c>
      <c r="O469" s="31"/>
      <c r="P469" s="32">
        <v>17.7</v>
      </c>
      <c r="Q469" s="31"/>
      <c r="R469" s="36">
        <v>0.22</v>
      </c>
      <c r="S469" s="33">
        <v>0</v>
      </c>
      <c r="T469" s="33">
        <v>66.900000000000006</v>
      </c>
      <c r="U469" s="33">
        <v>27.42</v>
      </c>
      <c r="V469" s="34"/>
      <c r="W469" s="34"/>
      <c r="X469" s="34"/>
      <c r="Y469" s="32">
        <v>2</v>
      </c>
      <c r="Z469" s="32">
        <v>0.5</v>
      </c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2">
        <v>0</v>
      </c>
      <c r="AN469" s="34"/>
      <c r="AO469" s="34"/>
      <c r="AP469" s="34"/>
      <c r="AQ469" s="34"/>
      <c r="AR469" s="32">
        <v>0.1</v>
      </c>
      <c r="AS469" s="34"/>
      <c r="AT469" s="32">
        <v>0</v>
      </c>
      <c r="AU469" s="33">
        <v>2.67</v>
      </c>
      <c r="AV469" s="36">
        <v>0.13800000000000001</v>
      </c>
      <c r="AW469" s="33">
        <v>2.34</v>
      </c>
      <c r="AX469" s="33">
        <v>0.96</v>
      </c>
      <c r="AY469" s="33">
        <v>0.09</v>
      </c>
      <c r="AZ469" s="36">
        <v>4.8079999999999998</v>
      </c>
      <c r="BA469" s="33">
        <v>122.38</v>
      </c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</row>
    <row r="470" spans="1:81" x14ac:dyDescent="0.35">
      <c r="A470" s="37" t="s">
        <v>2406</v>
      </c>
      <c r="B470" s="39" t="s">
        <v>2405</v>
      </c>
      <c r="C470" s="37" t="s">
        <v>2404</v>
      </c>
      <c r="D470" s="32">
        <v>4.4000000000000004</v>
      </c>
      <c r="E470" s="32">
        <v>4.9000000000000004</v>
      </c>
      <c r="F470" s="32">
        <v>12.5</v>
      </c>
      <c r="G470" s="32">
        <v>12.9</v>
      </c>
      <c r="H470" s="35">
        <v>483</v>
      </c>
      <c r="I470" s="35">
        <v>478</v>
      </c>
      <c r="J470" s="35">
        <v>114.24199999999999</v>
      </c>
      <c r="K470" s="32">
        <v>0.6</v>
      </c>
      <c r="L470" s="32">
        <v>0.5</v>
      </c>
      <c r="M470" s="32">
        <v>0.5</v>
      </c>
      <c r="N470" s="32">
        <v>7.6</v>
      </c>
      <c r="O470" s="31"/>
      <c r="P470" s="32">
        <v>12.9</v>
      </c>
      <c r="Q470" s="31"/>
      <c r="R470" s="36">
        <v>0.19</v>
      </c>
      <c r="S470" s="33">
        <v>0</v>
      </c>
      <c r="T470" s="33">
        <v>71.8</v>
      </c>
      <c r="U470" s="33">
        <v>21.5</v>
      </c>
      <c r="V470" s="34"/>
      <c r="W470" s="34"/>
      <c r="X470" s="34"/>
      <c r="Y470" s="32">
        <v>2</v>
      </c>
      <c r="Z470" s="32">
        <v>0.7</v>
      </c>
      <c r="AA470" s="34"/>
      <c r="AB470" s="32">
        <v>0</v>
      </c>
      <c r="AC470" s="34"/>
      <c r="AD470" s="32">
        <v>0</v>
      </c>
      <c r="AE470" s="34"/>
      <c r="AF470" s="32">
        <v>0</v>
      </c>
      <c r="AG470" s="34"/>
      <c r="AH470" s="34"/>
      <c r="AI470" s="32">
        <v>0</v>
      </c>
      <c r="AJ470" s="32">
        <v>0</v>
      </c>
      <c r="AK470" s="34"/>
      <c r="AL470" s="32">
        <v>0</v>
      </c>
      <c r="AM470" s="32">
        <v>0</v>
      </c>
      <c r="AN470" s="34"/>
      <c r="AO470" s="34"/>
      <c r="AP470" s="32">
        <v>0</v>
      </c>
      <c r="AQ470" s="32">
        <v>0</v>
      </c>
      <c r="AR470" s="32">
        <v>0</v>
      </c>
      <c r="AS470" s="34"/>
      <c r="AT470" s="32">
        <v>0</v>
      </c>
      <c r="AU470" s="33">
        <v>2.7</v>
      </c>
      <c r="AV470" s="36">
        <v>0</v>
      </c>
      <c r="AW470" s="33">
        <v>3.32</v>
      </c>
      <c r="AX470" s="33">
        <v>1</v>
      </c>
      <c r="AY470" s="33">
        <v>0.12</v>
      </c>
      <c r="AZ470" s="36">
        <v>0</v>
      </c>
      <c r="BA470" s="33">
        <v>129.65</v>
      </c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</row>
    <row r="471" spans="1:81" x14ac:dyDescent="0.35">
      <c r="A471" s="37" t="s">
        <v>2403</v>
      </c>
      <c r="B471" s="34">
        <v>19201</v>
      </c>
      <c r="C471" s="37" t="s">
        <v>2402</v>
      </c>
      <c r="D471" s="32">
        <v>5.0999999999999996</v>
      </c>
      <c r="E471" s="32">
        <v>3.2</v>
      </c>
      <c r="F471" s="32">
        <v>4.9000000000000004</v>
      </c>
      <c r="G471" s="32">
        <v>5</v>
      </c>
      <c r="H471" s="35">
        <v>306</v>
      </c>
      <c r="I471" s="35">
        <v>305</v>
      </c>
      <c r="J471" s="35">
        <v>72.894999999999996</v>
      </c>
      <c r="K471" s="32">
        <v>0.1</v>
      </c>
      <c r="L471" s="32">
        <v>0</v>
      </c>
      <c r="M471" s="32">
        <v>0</v>
      </c>
      <c r="N471" s="32">
        <v>0</v>
      </c>
      <c r="O471" s="31"/>
      <c r="P471" s="32">
        <v>5</v>
      </c>
      <c r="Q471" s="31"/>
      <c r="R471" s="36">
        <v>0.22</v>
      </c>
      <c r="S471" s="33">
        <v>0</v>
      </c>
      <c r="T471" s="33">
        <v>71.900000000000006</v>
      </c>
      <c r="U471" s="33">
        <v>22.8</v>
      </c>
      <c r="V471" s="34"/>
      <c r="W471" s="34"/>
      <c r="X471" s="34"/>
      <c r="Y471" s="32">
        <v>1.9</v>
      </c>
      <c r="Z471" s="32">
        <v>0.8</v>
      </c>
      <c r="AA471" s="34"/>
      <c r="AB471" s="32">
        <v>0</v>
      </c>
      <c r="AC471" s="34"/>
      <c r="AD471" s="34"/>
      <c r="AE471" s="34"/>
      <c r="AF471" s="32">
        <v>0</v>
      </c>
      <c r="AG471" s="34"/>
      <c r="AH471" s="34"/>
      <c r="AI471" s="32">
        <v>0</v>
      </c>
      <c r="AJ471" s="32">
        <v>0</v>
      </c>
      <c r="AK471" s="34"/>
      <c r="AL471" s="32">
        <v>0</v>
      </c>
      <c r="AM471" s="32">
        <v>0</v>
      </c>
      <c r="AN471" s="34"/>
      <c r="AO471" s="34"/>
      <c r="AP471" s="32">
        <v>0</v>
      </c>
      <c r="AQ471" s="32">
        <v>0</v>
      </c>
      <c r="AR471" s="32">
        <v>0</v>
      </c>
      <c r="AS471" s="34"/>
      <c r="AT471" s="32">
        <v>0</v>
      </c>
      <c r="AU471" s="33">
        <v>2.7</v>
      </c>
      <c r="AV471" s="36">
        <v>0</v>
      </c>
      <c r="AW471" s="33">
        <v>2.17</v>
      </c>
      <c r="AX471" s="33">
        <v>0.69</v>
      </c>
      <c r="AY471" s="33">
        <v>0.08</v>
      </c>
      <c r="AZ471" s="36">
        <v>0</v>
      </c>
      <c r="BA471" s="33">
        <v>60.48</v>
      </c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</row>
    <row r="472" spans="1:81" ht="25" x14ac:dyDescent="0.35">
      <c r="A472" s="37" t="s">
        <v>2401</v>
      </c>
      <c r="B472" s="34">
        <v>19205</v>
      </c>
      <c r="C472" s="37" t="s">
        <v>2400</v>
      </c>
      <c r="D472" s="32">
        <v>4.2</v>
      </c>
      <c r="E472" s="32">
        <v>3.2</v>
      </c>
      <c r="F472" s="32">
        <v>11.1</v>
      </c>
      <c r="G472" s="32">
        <v>11.1</v>
      </c>
      <c r="H472" s="35">
        <v>386</v>
      </c>
      <c r="I472" s="35">
        <v>385</v>
      </c>
      <c r="J472" s="35">
        <v>92.015000000000001</v>
      </c>
      <c r="K472" s="32">
        <v>0.1</v>
      </c>
      <c r="L472" s="32">
        <v>0</v>
      </c>
      <c r="M472" s="32">
        <v>0.7</v>
      </c>
      <c r="N472" s="32">
        <v>6.7</v>
      </c>
      <c r="O472" s="31"/>
      <c r="P472" s="32">
        <v>11.1</v>
      </c>
      <c r="Q472" s="31"/>
      <c r="R472" s="36">
        <v>0.22</v>
      </c>
      <c r="S472" s="33">
        <v>0</v>
      </c>
      <c r="T472" s="33">
        <v>68.27</v>
      </c>
      <c r="U472" s="33">
        <v>25.47</v>
      </c>
      <c r="V472" s="34"/>
      <c r="W472" s="34"/>
      <c r="X472" s="34"/>
      <c r="Y472" s="32">
        <v>2.1</v>
      </c>
      <c r="Z472" s="32">
        <v>1</v>
      </c>
      <c r="AA472" s="34"/>
      <c r="AB472" s="34"/>
      <c r="AC472" s="34"/>
      <c r="AD472" s="32">
        <v>0.9</v>
      </c>
      <c r="AE472" s="34"/>
      <c r="AF472" s="34"/>
      <c r="AG472" s="34"/>
      <c r="AH472" s="34"/>
      <c r="AI472" s="34"/>
      <c r="AJ472" s="34"/>
      <c r="AK472" s="34"/>
      <c r="AL472" s="34"/>
      <c r="AM472" s="32">
        <v>0.1</v>
      </c>
      <c r="AN472" s="34"/>
      <c r="AO472" s="34"/>
      <c r="AP472" s="34"/>
      <c r="AQ472" s="34"/>
      <c r="AR472" s="32">
        <v>0.1</v>
      </c>
      <c r="AS472" s="34"/>
      <c r="AT472" s="32">
        <v>0</v>
      </c>
      <c r="AU472" s="33">
        <v>4.17</v>
      </c>
      <c r="AV472" s="36">
        <v>0.2</v>
      </c>
      <c r="AW472" s="33">
        <v>2.0299999999999998</v>
      </c>
      <c r="AX472" s="33">
        <v>0.76</v>
      </c>
      <c r="AY472" s="33">
        <v>0.12</v>
      </c>
      <c r="AZ472" s="36">
        <v>5.9569999999999999</v>
      </c>
      <c r="BA472" s="33">
        <v>59.57</v>
      </c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</row>
    <row r="473" spans="1:81" ht="25" x14ac:dyDescent="0.35">
      <c r="A473" s="37" t="s">
        <v>2399</v>
      </c>
      <c r="B473" s="34">
        <v>19205</v>
      </c>
      <c r="C473" s="37" t="s">
        <v>2398</v>
      </c>
      <c r="D473" s="32">
        <v>4.9000000000000004</v>
      </c>
      <c r="E473" s="32">
        <v>3.1</v>
      </c>
      <c r="F473" s="32">
        <v>11.6</v>
      </c>
      <c r="G473" s="32">
        <v>11.6</v>
      </c>
      <c r="H473" s="35">
        <v>405</v>
      </c>
      <c r="I473" s="35">
        <v>404</v>
      </c>
      <c r="J473" s="35">
        <v>96.555999999999997</v>
      </c>
      <c r="K473" s="32">
        <v>0.1</v>
      </c>
      <c r="L473" s="32">
        <v>0.4</v>
      </c>
      <c r="M473" s="32">
        <v>0.7</v>
      </c>
      <c r="N473" s="32">
        <v>6</v>
      </c>
      <c r="O473" s="31"/>
      <c r="P473" s="32">
        <v>11.6</v>
      </c>
      <c r="Q473" s="31"/>
      <c r="R473" s="36">
        <v>0.27</v>
      </c>
      <c r="S473" s="33">
        <v>0</v>
      </c>
      <c r="T473" s="33">
        <v>68.27</v>
      </c>
      <c r="U473" s="33">
        <v>25.47</v>
      </c>
      <c r="V473" s="34"/>
      <c r="W473" s="34"/>
      <c r="X473" s="34"/>
      <c r="Y473" s="32">
        <v>2.1</v>
      </c>
      <c r="Z473" s="32">
        <v>1</v>
      </c>
      <c r="AA473" s="34"/>
      <c r="AB473" s="34"/>
      <c r="AC473" s="34"/>
      <c r="AD473" s="32">
        <v>0.9</v>
      </c>
      <c r="AE473" s="34"/>
      <c r="AF473" s="34"/>
      <c r="AG473" s="34"/>
      <c r="AH473" s="34"/>
      <c r="AI473" s="34"/>
      <c r="AJ473" s="34"/>
      <c r="AK473" s="34"/>
      <c r="AL473" s="34"/>
      <c r="AM473" s="32">
        <v>0.1</v>
      </c>
      <c r="AN473" s="34"/>
      <c r="AO473" s="34"/>
      <c r="AP473" s="34"/>
      <c r="AQ473" s="34"/>
      <c r="AR473" s="32">
        <v>0.1</v>
      </c>
      <c r="AS473" s="34"/>
      <c r="AT473" s="32">
        <v>0</v>
      </c>
      <c r="AU473" s="33">
        <v>4.17</v>
      </c>
      <c r="AV473" s="36">
        <v>0.2</v>
      </c>
      <c r="AW473" s="33">
        <v>2</v>
      </c>
      <c r="AX473" s="33">
        <v>0.75</v>
      </c>
      <c r="AY473" s="33">
        <v>0.12</v>
      </c>
      <c r="AZ473" s="36">
        <v>5.8620000000000001</v>
      </c>
      <c r="BA473" s="33">
        <v>58.62</v>
      </c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</row>
    <row r="474" spans="1:81" x14ac:dyDescent="0.35">
      <c r="A474" s="37" t="s">
        <v>2397</v>
      </c>
      <c r="B474" s="34">
        <v>19205</v>
      </c>
      <c r="C474" s="37" t="s">
        <v>2396</v>
      </c>
      <c r="D474" s="32">
        <v>5</v>
      </c>
      <c r="E474" s="32">
        <v>1.9</v>
      </c>
      <c r="F474" s="32">
        <v>13.5</v>
      </c>
      <c r="G474" s="32">
        <v>14.5</v>
      </c>
      <c r="H474" s="35">
        <v>408</v>
      </c>
      <c r="I474" s="35">
        <v>407</v>
      </c>
      <c r="J474" s="35">
        <v>97.272999999999996</v>
      </c>
      <c r="K474" s="32">
        <v>0.2</v>
      </c>
      <c r="L474" s="32">
        <v>0.5</v>
      </c>
      <c r="M474" s="32">
        <v>0</v>
      </c>
      <c r="N474" s="32">
        <v>7.1</v>
      </c>
      <c r="O474" s="31"/>
      <c r="P474" s="32">
        <v>14.5</v>
      </c>
      <c r="Q474" s="31"/>
      <c r="R474" s="36">
        <v>0.2</v>
      </c>
      <c r="S474" s="33">
        <v>0</v>
      </c>
      <c r="T474" s="33">
        <v>71.2</v>
      </c>
      <c r="U474" s="33">
        <v>21.8</v>
      </c>
      <c r="V474" s="34"/>
      <c r="W474" s="34"/>
      <c r="X474" s="34"/>
      <c r="Y474" s="32">
        <v>1.8</v>
      </c>
      <c r="Z474" s="32">
        <v>1.4</v>
      </c>
      <c r="AA474" s="34"/>
      <c r="AB474" s="32">
        <v>0</v>
      </c>
      <c r="AC474" s="34"/>
      <c r="AD474" s="34"/>
      <c r="AE474" s="34"/>
      <c r="AF474" s="32">
        <v>0</v>
      </c>
      <c r="AG474" s="34"/>
      <c r="AH474" s="34"/>
      <c r="AI474" s="32">
        <v>0</v>
      </c>
      <c r="AJ474" s="32">
        <v>0</v>
      </c>
      <c r="AK474" s="34"/>
      <c r="AL474" s="32">
        <v>0</v>
      </c>
      <c r="AM474" s="32">
        <v>0</v>
      </c>
      <c r="AN474" s="34"/>
      <c r="AO474" s="34"/>
      <c r="AP474" s="32">
        <v>0</v>
      </c>
      <c r="AQ474" s="32">
        <v>0</v>
      </c>
      <c r="AR474" s="32">
        <v>0.1</v>
      </c>
      <c r="AS474" s="34"/>
      <c r="AT474" s="32">
        <v>0</v>
      </c>
      <c r="AU474" s="33">
        <v>3.3</v>
      </c>
      <c r="AV474" s="36">
        <v>0.1</v>
      </c>
      <c r="AW474" s="33">
        <v>1.28</v>
      </c>
      <c r="AX474" s="33">
        <v>0.39</v>
      </c>
      <c r="AY474" s="33">
        <v>0.06</v>
      </c>
      <c r="AZ474" s="36">
        <v>1.796</v>
      </c>
      <c r="BA474" s="33">
        <v>3.59</v>
      </c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</row>
    <row r="475" spans="1:81" x14ac:dyDescent="0.35">
      <c r="A475" s="37" t="s">
        <v>2395</v>
      </c>
      <c r="B475" s="39" t="s">
        <v>2394</v>
      </c>
      <c r="C475" s="37" t="s">
        <v>2393</v>
      </c>
      <c r="D475" s="32">
        <v>4.5999999999999996</v>
      </c>
      <c r="E475" s="32">
        <v>1.3</v>
      </c>
      <c r="F475" s="32">
        <v>11.3</v>
      </c>
      <c r="G475" s="32">
        <v>12.2</v>
      </c>
      <c r="H475" s="35">
        <v>341</v>
      </c>
      <c r="I475" s="35">
        <v>339</v>
      </c>
      <c r="J475" s="35">
        <v>81.021000000000001</v>
      </c>
      <c r="K475" s="32">
        <v>0.3</v>
      </c>
      <c r="L475" s="32">
        <v>0.9</v>
      </c>
      <c r="M475" s="32">
        <v>0.8</v>
      </c>
      <c r="N475" s="32">
        <v>5.4</v>
      </c>
      <c r="O475" s="31"/>
      <c r="P475" s="32">
        <v>12.2</v>
      </c>
      <c r="Q475" s="31"/>
      <c r="R475" s="36">
        <v>0.2</v>
      </c>
      <c r="S475" s="33">
        <v>0</v>
      </c>
      <c r="T475" s="33">
        <v>72.5</v>
      </c>
      <c r="U475" s="33">
        <v>21</v>
      </c>
      <c r="V475" s="34"/>
      <c r="W475" s="34"/>
      <c r="X475" s="34"/>
      <c r="Y475" s="32">
        <v>2.1</v>
      </c>
      <c r="Z475" s="32">
        <v>0.6</v>
      </c>
      <c r="AA475" s="34"/>
      <c r="AB475" s="32">
        <v>0</v>
      </c>
      <c r="AC475" s="34"/>
      <c r="AD475" s="32">
        <v>0</v>
      </c>
      <c r="AE475" s="34"/>
      <c r="AF475" s="32">
        <v>0</v>
      </c>
      <c r="AG475" s="34"/>
      <c r="AH475" s="34"/>
      <c r="AI475" s="32">
        <v>0</v>
      </c>
      <c r="AJ475" s="32">
        <v>0</v>
      </c>
      <c r="AK475" s="34"/>
      <c r="AL475" s="32">
        <v>0</v>
      </c>
      <c r="AM475" s="32">
        <v>0</v>
      </c>
      <c r="AN475" s="34"/>
      <c r="AO475" s="34"/>
      <c r="AP475" s="32">
        <v>0</v>
      </c>
      <c r="AQ475" s="32">
        <v>0</v>
      </c>
      <c r="AR475" s="32">
        <v>0</v>
      </c>
      <c r="AS475" s="34"/>
      <c r="AT475" s="32">
        <v>0</v>
      </c>
      <c r="AU475" s="33">
        <v>2.7</v>
      </c>
      <c r="AV475" s="36">
        <v>0</v>
      </c>
      <c r="AW475" s="33">
        <v>0.89</v>
      </c>
      <c r="AX475" s="33">
        <v>0.26</v>
      </c>
      <c r="AY475" s="33">
        <v>0.03</v>
      </c>
      <c r="AZ475" s="36">
        <v>0</v>
      </c>
      <c r="BA475" s="33">
        <v>30.71</v>
      </c>
      <c r="BB475" s="34"/>
      <c r="BC475" s="34"/>
      <c r="BD475" s="34"/>
      <c r="BE475" s="33"/>
      <c r="BF475" s="34"/>
      <c r="BG475" s="33"/>
      <c r="BH475" s="34"/>
      <c r="BI475" s="34"/>
      <c r="BJ475" s="34"/>
      <c r="BK475" s="34"/>
      <c r="BL475" s="33"/>
      <c r="BM475" s="33"/>
      <c r="BN475" s="33"/>
      <c r="BO475" s="34"/>
      <c r="BP475" s="33"/>
      <c r="BQ475" s="33"/>
      <c r="BR475" s="33"/>
      <c r="BS475" s="34"/>
      <c r="BT475" s="34"/>
      <c r="BU475" s="34"/>
      <c r="BV475" s="33"/>
      <c r="BW475" s="34"/>
      <c r="BX475" s="34"/>
      <c r="BY475" s="34"/>
      <c r="BZ475" s="34"/>
      <c r="CA475" s="34"/>
      <c r="CB475" s="33"/>
      <c r="CC475" s="32"/>
    </row>
    <row r="476" spans="1:81" ht="25" x14ac:dyDescent="0.35">
      <c r="A476" s="37" t="s">
        <v>2392</v>
      </c>
      <c r="B476" s="39" t="s">
        <v>2391</v>
      </c>
      <c r="C476" s="37" t="s">
        <v>2390</v>
      </c>
      <c r="D476" s="32">
        <v>9.6</v>
      </c>
      <c r="E476" s="32">
        <v>0.3</v>
      </c>
      <c r="F476" s="32">
        <v>1.6</v>
      </c>
      <c r="G476" s="32">
        <v>2.2999999999999998</v>
      </c>
      <c r="H476" s="35">
        <v>227</v>
      </c>
      <c r="I476" s="35">
        <v>224</v>
      </c>
      <c r="J476" s="35">
        <v>53.536000000000001</v>
      </c>
      <c r="K476" s="32">
        <v>0.4</v>
      </c>
      <c r="L476" s="32">
        <v>0</v>
      </c>
      <c r="M476" s="32">
        <v>1.2</v>
      </c>
      <c r="N476" s="32">
        <v>0</v>
      </c>
      <c r="O476" s="31"/>
      <c r="P476" s="32">
        <v>2.2999999999999998</v>
      </c>
      <c r="Q476" s="31"/>
      <c r="R476" s="36">
        <v>0.2</v>
      </c>
      <c r="S476" s="33">
        <v>0</v>
      </c>
      <c r="T476" s="33">
        <v>72.5</v>
      </c>
      <c r="U476" s="33">
        <v>21</v>
      </c>
      <c r="V476" s="34"/>
      <c r="W476" s="34"/>
      <c r="X476" s="34"/>
      <c r="Y476" s="32">
        <v>2.1</v>
      </c>
      <c r="Z476" s="32">
        <v>0.6</v>
      </c>
      <c r="AA476" s="34"/>
      <c r="AB476" s="32">
        <v>0</v>
      </c>
      <c r="AC476" s="34"/>
      <c r="AD476" s="32">
        <v>0</v>
      </c>
      <c r="AE476" s="34"/>
      <c r="AF476" s="32">
        <v>0</v>
      </c>
      <c r="AG476" s="34"/>
      <c r="AH476" s="34"/>
      <c r="AI476" s="32">
        <v>0</v>
      </c>
      <c r="AJ476" s="32">
        <v>0</v>
      </c>
      <c r="AK476" s="34"/>
      <c r="AL476" s="32">
        <v>0</v>
      </c>
      <c r="AM476" s="32">
        <v>0</v>
      </c>
      <c r="AN476" s="34"/>
      <c r="AO476" s="34"/>
      <c r="AP476" s="32">
        <v>0</v>
      </c>
      <c r="AQ476" s="32">
        <v>0</v>
      </c>
      <c r="AR476" s="32">
        <v>0</v>
      </c>
      <c r="AS476" s="34"/>
      <c r="AT476" s="32">
        <v>0</v>
      </c>
      <c r="AU476" s="33">
        <v>2.7</v>
      </c>
      <c r="AV476" s="36">
        <v>0</v>
      </c>
      <c r="AW476" s="33">
        <v>0.2</v>
      </c>
      <c r="AX476" s="33">
        <v>0.06</v>
      </c>
      <c r="AY476" s="33">
        <v>0.01</v>
      </c>
      <c r="AZ476" s="36">
        <v>0</v>
      </c>
      <c r="BA476" s="33">
        <v>7.09</v>
      </c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</row>
    <row r="477" spans="1:81" ht="25" x14ac:dyDescent="0.35">
      <c r="A477" s="37" t="s">
        <v>2389</v>
      </c>
      <c r="B477" s="34">
        <v>19208</v>
      </c>
      <c r="C477" s="37" t="s">
        <v>2388</v>
      </c>
      <c r="D477" s="32">
        <v>5.9</v>
      </c>
      <c r="E477" s="32">
        <v>0.5</v>
      </c>
      <c r="F477" s="32">
        <v>12.7</v>
      </c>
      <c r="G477" s="32">
        <v>13.9</v>
      </c>
      <c r="H477" s="35">
        <v>368</v>
      </c>
      <c r="I477" s="35">
        <v>367</v>
      </c>
      <c r="J477" s="35">
        <v>87.712999999999994</v>
      </c>
      <c r="K477" s="32">
        <v>0.2</v>
      </c>
      <c r="L477" s="32">
        <v>1</v>
      </c>
      <c r="M477" s="32">
        <v>1.8</v>
      </c>
      <c r="N477" s="32">
        <v>5</v>
      </c>
      <c r="O477" s="31"/>
      <c r="P477" s="32">
        <v>13.9</v>
      </c>
      <c r="Q477" s="31"/>
      <c r="R477" s="36">
        <v>0.4</v>
      </c>
      <c r="S477" s="33">
        <v>0</v>
      </c>
      <c r="T477" s="33">
        <v>71.2</v>
      </c>
      <c r="U477" s="33">
        <v>21.8</v>
      </c>
      <c r="V477" s="34"/>
      <c r="W477" s="34"/>
      <c r="X477" s="34"/>
      <c r="Y477" s="32">
        <v>1.8</v>
      </c>
      <c r="Z477" s="32">
        <v>1.4</v>
      </c>
      <c r="AA477" s="34"/>
      <c r="AB477" s="32">
        <v>0</v>
      </c>
      <c r="AC477" s="34"/>
      <c r="AD477" s="34"/>
      <c r="AE477" s="34"/>
      <c r="AF477" s="32">
        <v>0</v>
      </c>
      <c r="AG477" s="34"/>
      <c r="AH477" s="34"/>
      <c r="AI477" s="32">
        <v>0</v>
      </c>
      <c r="AJ477" s="32">
        <v>0</v>
      </c>
      <c r="AK477" s="34"/>
      <c r="AL477" s="32">
        <v>0</v>
      </c>
      <c r="AM477" s="32">
        <v>0</v>
      </c>
      <c r="AN477" s="34"/>
      <c r="AO477" s="34"/>
      <c r="AP477" s="32">
        <v>0</v>
      </c>
      <c r="AQ477" s="32">
        <v>0</v>
      </c>
      <c r="AR477" s="32">
        <v>0.1</v>
      </c>
      <c r="AS477" s="34"/>
      <c r="AT477" s="32">
        <v>0</v>
      </c>
      <c r="AU477" s="33">
        <v>3.35</v>
      </c>
      <c r="AV477" s="36">
        <v>0.15</v>
      </c>
      <c r="AW477" s="33">
        <v>0.34</v>
      </c>
      <c r="AX477" s="33">
        <v>0.1</v>
      </c>
      <c r="AY477" s="33">
        <v>0.02</v>
      </c>
      <c r="AZ477" s="36">
        <v>0.70899999999999996</v>
      </c>
      <c r="BA477" s="33">
        <v>0.94</v>
      </c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</row>
    <row r="478" spans="1:81" ht="25" x14ac:dyDescent="0.35">
      <c r="A478" s="37" t="s">
        <v>2387</v>
      </c>
      <c r="B478" s="34">
        <v>20106</v>
      </c>
      <c r="C478" s="37" t="s">
        <v>2386</v>
      </c>
      <c r="D478" s="32">
        <v>0.5</v>
      </c>
      <c r="E478" s="32">
        <v>1.4</v>
      </c>
      <c r="F478" s="32">
        <v>0</v>
      </c>
      <c r="G478" s="32">
        <v>0</v>
      </c>
      <c r="H478" s="35">
        <v>65</v>
      </c>
      <c r="I478" s="35">
        <v>61</v>
      </c>
      <c r="J478" s="35">
        <v>14.578999999999999</v>
      </c>
      <c r="K478" s="32">
        <v>0.5</v>
      </c>
      <c r="L478" s="32">
        <v>0</v>
      </c>
      <c r="M478" s="32">
        <v>0</v>
      </c>
      <c r="N478" s="32">
        <v>0</v>
      </c>
      <c r="O478" s="31"/>
      <c r="P478" s="32">
        <v>0</v>
      </c>
      <c r="Q478" s="31"/>
      <c r="R478" s="36">
        <v>0.02</v>
      </c>
      <c r="S478" s="33">
        <v>0</v>
      </c>
      <c r="T478" s="33">
        <v>9.3000000000000007</v>
      </c>
      <c r="U478" s="33">
        <v>65</v>
      </c>
      <c r="V478" s="34"/>
      <c r="W478" s="34"/>
      <c r="X478" s="34"/>
      <c r="Y478" s="32">
        <v>23.6</v>
      </c>
      <c r="Z478" s="32">
        <v>0</v>
      </c>
      <c r="AA478" s="34"/>
      <c r="AB478" s="32">
        <v>0</v>
      </c>
      <c r="AC478" s="34"/>
      <c r="AD478" s="34"/>
      <c r="AE478" s="34"/>
      <c r="AF478" s="32">
        <v>0</v>
      </c>
      <c r="AG478" s="34"/>
      <c r="AH478" s="34"/>
      <c r="AI478" s="32">
        <v>0</v>
      </c>
      <c r="AJ478" s="32">
        <v>0</v>
      </c>
      <c r="AK478" s="34"/>
      <c r="AL478" s="32">
        <v>0</v>
      </c>
      <c r="AM478" s="32">
        <v>0</v>
      </c>
      <c r="AN478" s="34"/>
      <c r="AO478" s="34"/>
      <c r="AP478" s="32">
        <v>0</v>
      </c>
      <c r="AQ478" s="32">
        <v>0</v>
      </c>
      <c r="AR478" s="32">
        <v>0</v>
      </c>
      <c r="AS478" s="34"/>
      <c r="AT478" s="32">
        <v>0</v>
      </c>
      <c r="AU478" s="33">
        <v>23.6</v>
      </c>
      <c r="AV478" s="36">
        <v>0</v>
      </c>
      <c r="AW478" s="33">
        <v>0.12</v>
      </c>
      <c r="AX478" s="33">
        <v>0.87</v>
      </c>
      <c r="AY478" s="33">
        <v>0.32</v>
      </c>
      <c r="AZ478" s="36">
        <v>0</v>
      </c>
      <c r="BA478" s="33">
        <v>21.41</v>
      </c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</row>
    <row r="479" spans="1:81" ht="25" x14ac:dyDescent="0.35">
      <c r="A479" s="37" t="s">
        <v>2385</v>
      </c>
      <c r="B479" s="34">
        <v>20106</v>
      </c>
      <c r="C479" s="37" t="s">
        <v>2384</v>
      </c>
      <c r="D479" s="32">
        <v>0.5</v>
      </c>
      <c r="E479" s="32">
        <v>1.4</v>
      </c>
      <c r="F479" s="32">
        <v>0</v>
      </c>
      <c r="G479" s="32">
        <v>0</v>
      </c>
      <c r="H479" s="35">
        <v>65</v>
      </c>
      <c r="I479" s="35">
        <v>61</v>
      </c>
      <c r="J479" s="35">
        <v>14.578999999999999</v>
      </c>
      <c r="K479" s="32">
        <v>0.5</v>
      </c>
      <c r="L479" s="32">
        <v>0</v>
      </c>
      <c r="M479" s="32">
        <v>0</v>
      </c>
      <c r="N479" s="32">
        <v>0</v>
      </c>
      <c r="O479" s="31"/>
      <c r="P479" s="32">
        <v>0</v>
      </c>
      <c r="Q479" s="31"/>
      <c r="R479" s="36">
        <v>0.02</v>
      </c>
      <c r="S479" s="33">
        <v>0</v>
      </c>
      <c r="T479" s="33">
        <v>9.3000000000000007</v>
      </c>
      <c r="U479" s="33">
        <v>65</v>
      </c>
      <c r="V479" s="34"/>
      <c r="W479" s="34"/>
      <c r="X479" s="34"/>
      <c r="Y479" s="32">
        <v>23.6</v>
      </c>
      <c r="Z479" s="32">
        <v>0</v>
      </c>
      <c r="AA479" s="34"/>
      <c r="AB479" s="32">
        <v>0</v>
      </c>
      <c r="AC479" s="34"/>
      <c r="AD479" s="34"/>
      <c r="AE479" s="34"/>
      <c r="AF479" s="32">
        <v>0</v>
      </c>
      <c r="AG479" s="34"/>
      <c r="AH479" s="34"/>
      <c r="AI479" s="32">
        <v>0</v>
      </c>
      <c r="AJ479" s="32">
        <v>0</v>
      </c>
      <c r="AK479" s="34"/>
      <c r="AL479" s="32">
        <v>0</v>
      </c>
      <c r="AM479" s="32">
        <v>0</v>
      </c>
      <c r="AN479" s="34"/>
      <c r="AO479" s="34"/>
      <c r="AP479" s="32">
        <v>0</v>
      </c>
      <c r="AQ479" s="32">
        <v>0</v>
      </c>
      <c r="AR479" s="32">
        <v>0</v>
      </c>
      <c r="AS479" s="34"/>
      <c r="AT479" s="32">
        <v>0</v>
      </c>
      <c r="AU479" s="33">
        <v>23.6</v>
      </c>
      <c r="AV479" s="36">
        <v>0</v>
      </c>
      <c r="AW479" s="33">
        <v>0.12</v>
      </c>
      <c r="AX479" s="33">
        <v>0.87</v>
      </c>
      <c r="AY479" s="33">
        <v>0.32</v>
      </c>
      <c r="AZ479" s="36">
        <v>0</v>
      </c>
      <c r="BA479" s="33">
        <v>21.41</v>
      </c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</row>
    <row r="480" spans="1:81" ht="25" x14ac:dyDescent="0.35">
      <c r="A480" s="37" t="s">
        <v>2383</v>
      </c>
      <c r="B480" s="34">
        <v>20106</v>
      </c>
      <c r="C480" s="37" t="s">
        <v>2382</v>
      </c>
      <c r="D480" s="32">
        <v>0.5</v>
      </c>
      <c r="E480" s="32">
        <v>1.4</v>
      </c>
      <c r="F480" s="32">
        <v>2.2000000000000002</v>
      </c>
      <c r="G480" s="32">
        <v>3</v>
      </c>
      <c r="H480" s="35">
        <v>115</v>
      </c>
      <c r="I480" s="35">
        <v>110</v>
      </c>
      <c r="J480" s="35">
        <v>26.29</v>
      </c>
      <c r="K480" s="32">
        <v>0.6</v>
      </c>
      <c r="L480" s="32">
        <v>0</v>
      </c>
      <c r="M480" s="32">
        <v>0</v>
      </c>
      <c r="N480" s="32">
        <v>2.2000000000000002</v>
      </c>
      <c r="O480" s="31"/>
      <c r="P480" s="32">
        <v>3</v>
      </c>
      <c r="Q480" s="31"/>
      <c r="R480" s="36">
        <v>0.02</v>
      </c>
      <c r="S480" s="33">
        <v>0</v>
      </c>
      <c r="T480" s="33">
        <v>8.9</v>
      </c>
      <c r="U480" s="33">
        <v>59.4</v>
      </c>
      <c r="V480" s="34"/>
      <c r="W480" s="34"/>
      <c r="X480" s="34"/>
      <c r="Y480" s="32">
        <v>29.3</v>
      </c>
      <c r="Z480" s="32">
        <v>0</v>
      </c>
      <c r="AA480" s="34"/>
      <c r="AB480" s="32">
        <v>0</v>
      </c>
      <c r="AC480" s="34"/>
      <c r="AD480" s="34"/>
      <c r="AE480" s="34"/>
      <c r="AF480" s="32">
        <v>0</v>
      </c>
      <c r="AG480" s="34"/>
      <c r="AH480" s="34"/>
      <c r="AI480" s="32">
        <v>0</v>
      </c>
      <c r="AJ480" s="32">
        <v>0</v>
      </c>
      <c r="AK480" s="34"/>
      <c r="AL480" s="32">
        <v>0</v>
      </c>
      <c r="AM480" s="32">
        <v>0</v>
      </c>
      <c r="AN480" s="34"/>
      <c r="AO480" s="34"/>
      <c r="AP480" s="32">
        <v>0</v>
      </c>
      <c r="AQ480" s="32">
        <v>0</v>
      </c>
      <c r="AR480" s="32">
        <v>0</v>
      </c>
      <c r="AS480" s="34"/>
      <c r="AT480" s="32">
        <v>0</v>
      </c>
      <c r="AU480" s="33">
        <v>29.3</v>
      </c>
      <c r="AV480" s="36">
        <v>0</v>
      </c>
      <c r="AW480" s="33">
        <v>0.12</v>
      </c>
      <c r="AX480" s="33">
        <v>0.8</v>
      </c>
      <c r="AY480" s="33">
        <v>0.39</v>
      </c>
      <c r="AZ480" s="36">
        <v>0</v>
      </c>
      <c r="BA480" s="33">
        <v>21.41</v>
      </c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</row>
    <row r="481" spans="1:81" x14ac:dyDescent="0.35">
      <c r="A481" s="37" t="s">
        <v>2381</v>
      </c>
      <c r="B481" s="34">
        <v>20106</v>
      </c>
      <c r="C481" s="37" t="s">
        <v>2380</v>
      </c>
      <c r="D481" s="32">
        <v>0.5</v>
      </c>
      <c r="E481" s="32">
        <v>1.4</v>
      </c>
      <c r="F481" s="32">
        <v>2.2000000000000002</v>
      </c>
      <c r="G481" s="32">
        <v>3</v>
      </c>
      <c r="H481" s="35">
        <v>115</v>
      </c>
      <c r="I481" s="35">
        <v>110</v>
      </c>
      <c r="J481" s="35">
        <v>26.29</v>
      </c>
      <c r="K481" s="32">
        <v>0.6</v>
      </c>
      <c r="L481" s="32">
        <v>0</v>
      </c>
      <c r="M481" s="32">
        <v>0</v>
      </c>
      <c r="N481" s="32">
        <v>2.2000000000000002</v>
      </c>
      <c r="O481" s="31"/>
      <c r="P481" s="32">
        <v>3</v>
      </c>
      <c r="Q481" s="31"/>
      <c r="R481" s="36">
        <v>0.02</v>
      </c>
      <c r="S481" s="33">
        <v>0</v>
      </c>
      <c r="T481" s="33">
        <v>8.9</v>
      </c>
      <c r="U481" s="33">
        <v>59.4</v>
      </c>
      <c r="V481" s="34"/>
      <c r="W481" s="34"/>
      <c r="X481" s="34"/>
      <c r="Y481" s="32">
        <v>29.3</v>
      </c>
      <c r="Z481" s="32">
        <v>0</v>
      </c>
      <c r="AA481" s="34"/>
      <c r="AB481" s="32">
        <v>0</v>
      </c>
      <c r="AC481" s="34"/>
      <c r="AD481" s="34"/>
      <c r="AE481" s="34"/>
      <c r="AF481" s="32">
        <v>0</v>
      </c>
      <c r="AG481" s="34"/>
      <c r="AH481" s="34"/>
      <c r="AI481" s="32">
        <v>0</v>
      </c>
      <c r="AJ481" s="32">
        <v>0</v>
      </c>
      <c r="AK481" s="34"/>
      <c r="AL481" s="32">
        <v>0</v>
      </c>
      <c r="AM481" s="32">
        <v>0</v>
      </c>
      <c r="AN481" s="34"/>
      <c r="AO481" s="34"/>
      <c r="AP481" s="32">
        <v>0</v>
      </c>
      <c r="AQ481" s="32">
        <v>0</v>
      </c>
      <c r="AR481" s="32">
        <v>0</v>
      </c>
      <c r="AS481" s="34"/>
      <c r="AT481" s="32">
        <v>0</v>
      </c>
      <c r="AU481" s="33">
        <v>29.3</v>
      </c>
      <c r="AV481" s="36">
        <v>0</v>
      </c>
      <c r="AW481" s="33">
        <v>0.12</v>
      </c>
      <c r="AX481" s="33">
        <v>0.8</v>
      </c>
      <c r="AY481" s="33">
        <v>0.39</v>
      </c>
      <c r="AZ481" s="36">
        <v>0</v>
      </c>
      <c r="BA481" s="33">
        <v>21.41</v>
      </c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</row>
    <row r="482" spans="1:81" ht="25" x14ac:dyDescent="0.35">
      <c r="A482" s="37" t="s">
        <v>2379</v>
      </c>
      <c r="B482" s="34">
        <v>20106</v>
      </c>
      <c r="C482" s="37" t="s">
        <v>2378</v>
      </c>
      <c r="D482" s="32">
        <v>0.5</v>
      </c>
      <c r="E482" s="32">
        <v>1.4</v>
      </c>
      <c r="F482" s="32">
        <v>2.2000000000000002</v>
      </c>
      <c r="G482" s="32">
        <v>3</v>
      </c>
      <c r="H482" s="35">
        <v>115</v>
      </c>
      <c r="I482" s="35">
        <v>110</v>
      </c>
      <c r="J482" s="35">
        <v>26.29</v>
      </c>
      <c r="K482" s="32">
        <v>0.6</v>
      </c>
      <c r="L482" s="32">
        <v>0</v>
      </c>
      <c r="M482" s="32">
        <v>0</v>
      </c>
      <c r="N482" s="32">
        <v>2.2000000000000002</v>
      </c>
      <c r="O482" s="31"/>
      <c r="P482" s="32">
        <v>3</v>
      </c>
      <c r="Q482" s="31"/>
      <c r="R482" s="36">
        <v>0.28000000000000003</v>
      </c>
      <c r="S482" s="33">
        <v>0</v>
      </c>
      <c r="T482" s="33">
        <v>8.9</v>
      </c>
      <c r="U482" s="33">
        <v>59.4</v>
      </c>
      <c r="V482" s="34"/>
      <c r="W482" s="34"/>
      <c r="X482" s="34"/>
      <c r="Y482" s="32">
        <v>29.3</v>
      </c>
      <c r="Z482" s="32">
        <v>0</v>
      </c>
      <c r="AA482" s="34"/>
      <c r="AB482" s="32">
        <v>0</v>
      </c>
      <c r="AC482" s="34"/>
      <c r="AD482" s="34"/>
      <c r="AE482" s="34"/>
      <c r="AF482" s="32">
        <v>0</v>
      </c>
      <c r="AG482" s="34"/>
      <c r="AH482" s="34"/>
      <c r="AI482" s="32">
        <v>0</v>
      </c>
      <c r="AJ482" s="32">
        <v>0</v>
      </c>
      <c r="AK482" s="34"/>
      <c r="AL482" s="32">
        <v>0</v>
      </c>
      <c r="AM482" s="32">
        <v>0</v>
      </c>
      <c r="AN482" s="34"/>
      <c r="AO482" s="34"/>
      <c r="AP482" s="32">
        <v>0</v>
      </c>
      <c r="AQ482" s="32">
        <v>0</v>
      </c>
      <c r="AR482" s="32">
        <v>0</v>
      </c>
      <c r="AS482" s="34"/>
      <c r="AT482" s="32">
        <v>0</v>
      </c>
      <c r="AU482" s="33">
        <v>29.3</v>
      </c>
      <c r="AV482" s="36">
        <v>0</v>
      </c>
      <c r="AW482" s="33">
        <v>0.12</v>
      </c>
      <c r="AX482" s="33">
        <v>0.8</v>
      </c>
      <c r="AY482" s="33">
        <v>0.39</v>
      </c>
      <c r="AZ482" s="36">
        <v>0</v>
      </c>
      <c r="BA482" s="33">
        <v>21.41</v>
      </c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</row>
    <row r="483" spans="1:81" x14ac:dyDescent="0.35">
      <c r="A483" s="37" t="s">
        <v>2377</v>
      </c>
      <c r="B483" s="34" t="s">
        <v>2374</v>
      </c>
      <c r="C483" s="37" t="s">
        <v>2376</v>
      </c>
      <c r="D483" s="32">
        <v>0.2</v>
      </c>
      <c r="E483" s="32">
        <v>1.7</v>
      </c>
      <c r="F483" s="32">
        <v>1</v>
      </c>
      <c r="G483" s="32">
        <v>2.4</v>
      </c>
      <c r="H483" s="35">
        <v>106</v>
      </c>
      <c r="I483" s="35">
        <v>106</v>
      </c>
      <c r="J483" s="35">
        <v>25.334</v>
      </c>
      <c r="K483" s="32">
        <v>0</v>
      </c>
      <c r="L483" s="32">
        <v>0</v>
      </c>
      <c r="M483" s="32">
        <v>0</v>
      </c>
      <c r="N483" s="32">
        <v>0.2</v>
      </c>
      <c r="O483" s="31"/>
      <c r="P483" s="32">
        <v>2.4</v>
      </c>
      <c r="Q483" s="31"/>
      <c r="R483" s="36">
        <v>0</v>
      </c>
      <c r="S483" s="33">
        <v>0</v>
      </c>
      <c r="T483" s="33">
        <v>92.2</v>
      </c>
      <c r="U483" s="33">
        <v>5.3</v>
      </c>
      <c r="V483" s="34"/>
      <c r="W483" s="34"/>
      <c r="X483" s="34"/>
      <c r="Y483" s="32">
        <v>2.1</v>
      </c>
      <c r="Z483" s="32">
        <v>0</v>
      </c>
      <c r="AA483" s="34"/>
      <c r="AB483" s="32">
        <v>0</v>
      </c>
      <c r="AC483" s="34"/>
      <c r="AD483" s="34"/>
      <c r="AE483" s="34"/>
      <c r="AF483" s="32">
        <v>0</v>
      </c>
      <c r="AG483" s="34"/>
      <c r="AH483" s="34"/>
      <c r="AI483" s="32">
        <v>0</v>
      </c>
      <c r="AJ483" s="32">
        <v>0</v>
      </c>
      <c r="AK483" s="34"/>
      <c r="AL483" s="32">
        <v>0</v>
      </c>
      <c r="AM483" s="32">
        <v>0</v>
      </c>
      <c r="AN483" s="34"/>
      <c r="AO483" s="34"/>
      <c r="AP483" s="32">
        <v>0</v>
      </c>
      <c r="AQ483" s="32">
        <v>0</v>
      </c>
      <c r="AR483" s="32">
        <v>0</v>
      </c>
      <c r="AS483" s="34"/>
      <c r="AT483" s="32">
        <v>0</v>
      </c>
      <c r="AU483" s="33">
        <v>2.1</v>
      </c>
      <c r="AV483" s="36">
        <v>0</v>
      </c>
      <c r="AW483" s="33">
        <v>1.48</v>
      </c>
      <c r="AX483" s="33">
        <v>0.08</v>
      </c>
      <c r="AY483" s="33">
        <v>0.03</v>
      </c>
      <c r="AZ483" s="36">
        <v>0</v>
      </c>
      <c r="BA483" s="33">
        <v>0</v>
      </c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</row>
    <row r="484" spans="1:81" x14ac:dyDescent="0.35">
      <c r="A484" s="37" t="s">
        <v>2375</v>
      </c>
      <c r="B484" s="34" t="s">
        <v>2374</v>
      </c>
      <c r="C484" s="37" t="s">
        <v>2373</v>
      </c>
      <c r="D484" s="32">
        <v>0.2</v>
      </c>
      <c r="E484" s="32">
        <v>1.7</v>
      </c>
      <c r="F484" s="32">
        <v>1</v>
      </c>
      <c r="G484" s="32">
        <v>2.4</v>
      </c>
      <c r="H484" s="35">
        <v>106</v>
      </c>
      <c r="I484" s="35">
        <v>106</v>
      </c>
      <c r="J484" s="35">
        <v>25.334</v>
      </c>
      <c r="K484" s="32">
        <v>0</v>
      </c>
      <c r="L484" s="32">
        <v>0</v>
      </c>
      <c r="M484" s="32">
        <v>0</v>
      </c>
      <c r="N484" s="32">
        <v>0.2</v>
      </c>
      <c r="O484" s="31"/>
      <c r="P484" s="32">
        <v>2.4</v>
      </c>
      <c r="Q484" s="31"/>
      <c r="R484" s="36">
        <v>0</v>
      </c>
      <c r="S484" s="33">
        <v>0</v>
      </c>
      <c r="T484" s="33">
        <v>92.2</v>
      </c>
      <c r="U484" s="33">
        <v>5.3</v>
      </c>
      <c r="V484" s="34"/>
      <c r="W484" s="34"/>
      <c r="X484" s="34"/>
      <c r="Y484" s="32">
        <v>2.1</v>
      </c>
      <c r="Z484" s="32">
        <v>0</v>
      </c>
      <c r="AA484" s="34"/>
      <c r="AB484" s="32">
        <v>0</v>
      </c>
      <c r="AC484" s="34"/>
      <c r="AD484" s="34"/>
      <c r="AE484" s="34"/>
      <c r="AF484" s="32">
        <v>0</v>
      </c>
      <c r="AG484" s="34"/>
      <c r="AH484" s="34"/>
      <c r="AI484" s="32">
        <v>0</v>
      </c>
      <c r="AJ484" s="32">
        <v>0</v>
      </c>
      <c r="AK484" s="34"/>
      <c r="AL484" s="32">
        <v>0</v>
      </c>
      <c r="AM484" s="32">
        <v>0</v>
      </c>
      <c r="AN484" s="34"/>
      <c r="AO484" s="34"/>
      <c r="AP484" s="32">
        <v>0</v>
      </c>
      <c r="AQ484" s="32">
        <v>0</v>
      </c>
      <c r="AR484" s="32">
        <v>0</v>
      </c>
      <c r="AS484" s="34"/>
      <c r="AT484" s="32">
        <v>0</v>
      </c>
      <c r="AU484" s="33">
        <v>2.1</v>
      </c>
      <c r="AV484" s="36">
        <v>0</v>
      </c>
      <c r="AW484" s="33">
        <v>1.48</v>
      </c>
      <c r="AX484" s="33">
        <v>0.08</v>
      </c>
      <c r="AY484" s="33">
        <v>0.03</v>
      </c>
      <c r="AZ484" s="36">
        <v>0</v>
      </c>
      <c r="BA484" s="33">
        <v>0</v>
      </c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</row>
    <row r="485" spans="1:81" x14ac:dyDescent="0.35">
      <c r="A485" s="37" t="s">
        <v>2372</v>
      </c>
      <c r="B485" s="34">
        <v>20106</v>
      </c>
      <c r="C485" s="37" t="s">
        <v>2371</v>
      </c>
      <c r="D485" s="32">
        <v>1.3</v>
      </c>
      <c r="E485" s="32">
        <v>0.8</v>
      </c>
      <c r="F485" s="32">
        <v>3.1</v>
      </c>
      <c r="G485" s="32">
        <v>10.199999999999999</v>
      </c>
      <c r="H485" s="35">
        <v>224</v>
      </c>
      <c r="I485" s="35">
        <v>222</v>
      </c>
      <c r="J485" s="35">
        <v>53.058</v>
      </c>
      <c r="K485" s="32">
        <v>0.3</v>
      </c>
      <c r="L485" s="32">
        <v>0</v>
      </c>
      <c r="M485" s="32">
        <v>1.5</v>
      </c>
      <c r="N485" s="32">
        <v>0</v>
      </c>
      <c r="O485" s="31"/>
      <c r="P485" s="32">
        <v>10.199999999999999</v>
      </c>
      <c r="Q485" s="31"/>
      <c r="R485" s="36">
        <v>0</v>
      </c>
      <c r="S485" s="33">
        <v>0</v>
      </c>
      <c r="T485" s="33">
        <v>21.5</v>
      </c>
      <c r="U485" s="33">
        <v>46.6</v>
      </c>
      <c r="V485" s="34"/>
      <c r="W485" s="34"/>
      <c r="X485" s="34"/>
      <c r="Y485" s="32">
        <v>29.8</v>
      </c>
      <c r="Z485" s="32">
        <v>0.8</v>
      </c>
      <c r="AA485" s="34"/>
      <c r="AB485" s="32">
        <v>0</v>
      </c>
      <c r="AC485" s="34"/>
      <c r="AD485" s="34"/>
      <c r="AE485" s="34"/>
      <c r="AF485" s="32">
        <v>0</v>
      </c>
      <c r="AG485" s="34"/>
      <c r="AH485" s="34"/>
      <c r="AI485" s="32">
        <v>0</v>
      </c>
      <c r="AJ485" s="32">
        <v>0</v>
      </c>
      <c r="AK485" s="34"/>
      <c r="AL485" s="32">
        <v>0</v>
      </c>
      <c r="AM485" s="32">
        <v>0</v>
      </c>
      <c r="AN485" s="34"/>
      <c r="AO485" s="34"/>
      <c r="AP485" s="32">
        <v>0</v>
      </c>
      <c r="AQ485" s="32">
        <v>0</v>
      </c>
      <c r="AR485" s="32">
        <v>0</v>
      </c>
      <c r="AS485" s="34"/>
      <c r="AT485" s="32">
        <v>0</v>
      </c>
      <c r="AU485" s="33">
        <v>30.6</v>
      </c>
      <c r="AV485" s="36">
        <v>0</v>
      </c>
      <c r="AW485" s="33">
        <v>0.16</v>
      </c>
      <c r="AX485" s="33">
        <v>0.35</v>
      </c>
      <c r="AY485" s="33">
        <v>0.23</v>
      </c>
      <c r="AZ485" s="36">
        <v>0</v>
      </c>
      <c r="BA485" s="33">
        <v>0</v>
      </c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</row>
    <row r="486" spans="1:81" x14ac:dyDescent="0.35">
      <c r="A486" s="37" t="s">
        <v>2370</v>
      </c>
      <c r="B486" s="34">
        <v>20106</v>
      </c>
      <c r="C486" s="37" t="s">
        <v>2369</v>
      </c>
      <c r="D486" s="32">
        <v>1.3</v>
      </c>
      <c r="E486" s="32">
        <v>0.8</v>
      </c>
      <c r="F486" s="32">
        <v>3.1</v>
      </c>
      <c r="G486" s="32">
        <v>10.199999999999999</v>
      </c>
      <c r="H486" s="35">
        <v>224</v>
      </c>
      <c r="I486" s="35">
        <v>222</v>
      </c>
      <c r="J486" s="35">
        <v>53.058</v>
      </c>
      <c r="K486" s="32">
        <v>0.3</v>
      </c>
      <c r="L486" s="32">
        <v>0</v>
      </c>
      <c r="M486" s="32">
        <v>1.5</v>
      </c>
      <c r="N486" s="32">
        <v>0</v>
      </c>
      <c r="O486" s="31"/>
      <c r="P486" s="32">
        <v>10.199999999999999</v>
      </c>
      <c r="Q486" s="31"/>
      <c r="R486" s="36">
        <v>0</v>
      </c>
      <c r="S486" s="33">
        <v>0</v>
      </c>
      <c r="T486" s="33">
        <v>21.5</v>
      </c>
      <c r="U486" s="33">
        <v>46.6</v>
      </c>
      <c r="V486" s="34"/>
      <c r="W486" s="34"/>
      <c r="X486" s="34"/>
      <c r="Y486" s="32">
        <v>29.8</v>
      </c>
      <c r="Z486" s="32">
        <v>0.8</v>
      </c>
      <c r="AA486" s="34"/>
      <c r="AB486" s="32">
        <v>0</v>
      </c>
      <c r="AC486" s="34"/>
      <c r="AD486" s="34"/>
      <c r="AE486" s="34"/>
      <c r="AF486" s="32">
        <v>0</v>
      </c>
      <c r="AG486" s="34"/>
      <c r="AH486" s="34"/>
      <c r="AI486" s="32">
        <v>0</v>
      </c>
      <c r="AJ486" s="32">
        <v>0</v>
      </c>
      <c r="AK486" s="34"/>
      <c r="AL486" s="32">
        <v>0</v>
      </c>
      <c r="AM486" s="32">
        <v>0</v>
      </c>
      <c r="AN486" s="34"/>
      <c r="AO486" s="34"/>
      <c r="AP486" s="32">
        <v>0</v>
      </c>
      <c r="AQ486" s="32">
        <v>0</v>
      </c>
      <c r="AR486" s="32">
        <v>0</v>
      </c>
      <c r="AS486" s="34"/>
      <c r="AT486" s="32">
        <v>0</v>
      </c>
      <c r="AU486" s="33">
        <v>30.6</v>
      </c>
      <c r="AV486" s="36">
        <v>0</v>
      </c>
      <c r="AW486" s="33">
        <v>0.16</v>
      </c>
      <c r="AX486" s="33">
        <v>0.35</v>
      </c>
      <c r="AY486" s="33">
        <v>0.23</v>
      </c>
      <c r="AZ486" s="36">
        <v>0</v>
      </c>
      <c r="BA486" s="33">
        <v>0</v>
      </c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</row>
    <row r="487" spans="1:81" x14ac:dyDescent="0.35">
      <c r="A487" s="37" t="s">
        <v>2368</v>
      </c>
      <c r="B487" s="34">
        <v>20106</v>
      </c>
      <c r="C487" s="37" t="s">
        <v>2367</v>
      </c>
      <c r="D487" s="32">
        <v>0.3</v>
      </c>
      <c r="E487" s="32">
        <v>1</v>
      </c>
      <c r="F487" s="32">
        <v>3.7</v>
      </c>
      <c r="G487" s="32">
        <v>12.7</v>
      </c>
      <c r="H487" s="35">
        <v>255</v>
      </c>
      <c r="I487" s="35">
        <v>255</v>
      </c>
      <c r="J487" s="35">
        <v>60.945</v>
      </c>
      <c r="K487" s="32">
        <v>0</v>
      </c>
      <c r="L487" s="32">
        <v>0</v>
      </c>
      <c r="M487" s="32">
        <v>0.5</v>
      </c>
      <c r="N487" s="32">
        <v>0</v>
      </c>
      <c r="O487" s="31"/>
      <c r="P487" s="32">
        <v>12.7</v>
      </c>
      <c r="Q487" s="31"/>
      <c r="R487" s="36">
        <v>0</v>
      </c>
      <c r="S487" s="33">
        <v>0</v>
      </c>
      <c r="T487" s="33">
        <v>17.3</v>
      </c>
      <c r="U487" s="33">
        <v>49.1</v>
      </c>
      <c r="V487" s="34"/>
      <c r="W487" s="34"/>
      <c r="X487" s="34"/>
      <c r="Y487" s="32">
        <v>31.9</v>
      </c>
      <c r="Z487" s="32">
        <v>0.9</v>
      </c>
      <c r="AA487" s="34"/>
      <c r="AB487" s="32">
        <v>0</v>
      </c>
      <c r="AC487" s="34"/>
      <c r="AD487" s="34"/>
      <c r="AE487" s="34"/>
      <c r="AF487" s="32">
        <v>0</v>
      </c>
      <c r="AG487" s="34"/>
      <c r="AH487" s="34"/>
      <c r="AI487" s="32">
        <v>0</v>
      </c>
      <c r="AJ487" s="32">
        <v>0</v>
      </c>
      <c r="AK487" s="34"/>
      <c r="AL487" s="32">
        <v>0</v>
      </c>
      <c r="AM487" s="32">
        <v>0</v>
      </c>
      <c r="AN487" s="34"/>
      <c r="AO487" s="34"/>
      <c r="AP487" s="32">
        <v>0</v>
      </c>
      <c r="AQ487" s="32">
        <v>0</v>
      </c>
      <c r="AR487" s="32">
        <v>0</v>
      </c>
      <c r="AS487" s="34"/>
      <c r="AT487" s="32">
        <v>0</v>
      </c>
      <c r="AU487" s="33">
        <v>32.799999999999997</v>
      </c>
      <c r="AV487" s="36">
        <v>0</v>
      </c>
      <c r="AW487" s="33">
        <v>0.16</v>
      </c>
      <c r="AX487" s="33">
        <v>0.47</v>
      </c>
      <c r="AY487" s="33">
        <v>0.31</v>
      </c>
      <c r="AZ487" s="36">
        <v>0</v>
      </c>
      <c r="BA487" s="33">
        <v>21.51</v>
      </c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</row>
    <row r="488" spans="1:81" ht="25" x14ac:dyDescent="0.35">
      <c r="A488" s="37" t="s">
        <v>2366</v>
      </c>
      <c r="B488" s="34">
        <v>20101</v>
      </c>
      <c r="C488" s="37" t="s">
        <v>2365</v>
      </c>
      <c r="D488" s="32">
        <v>3.7</v>
      </c>
      <c r="E488" s="32">
        <v>2.7</v>
      </c>
      <c r="F488" s="32">
        <v>2.6</v>
      </c>
      <c r="G488" s="32">
        <v>4.5999999999999996</v>
      </c>
      <c r="H488" s="35">
        <v>246</v>
      </c>
      <c r="I488" s="35">
        <v>241</v>
      </c>
      <c r="J488" s="35">
        <v>57.598999999999997</v>
      </c>
      <c r="K488" s="32">
        <v>0.6</v>
      </c>
      <c r="L488" s="32">
        <v>0</v>
      </c>
      <c r="M488" s="32">
        <v>0.1</v>
      </c>
      <c r="N488" s="32">
        <v>1.2</v>
      </c>
      <c r="O488" s="31"/>
      <c r="P488" s="32">
        <v>4.5999999999999996</v>
      </c>
      <c r="Q488" s="31"/>
      <c r="R488" s="36">
        <v>0.03</v>
      </c>
      <c r="S488" s="33">
        <v>0</v>
      </c>
      <c r="T488" s="33">
        <v>17.399999999999999</v>
      </c>
      <c r="U488" s="33">
        <v>22.4</v>
      </c>
      <c r="V488" s="34"/>
      <c r="W488" s="34"/>
      <c r="X488" s="34"/>
      <c r="Y488" s="32">
        <v>58.4</v>
      </c>
      <c r="Z488" s="32">
        <v>1.6</v>
      </c>
      <c r="AA488" s="34"/>
      <c r="AB488" s="32">
        <v>0</v>
      </c>
      <c r="AC488" s="34"/>
      <c r="AD488" s="34"/>
      <c r="AE488" s="34"/>
      <c r="AF488" s="32">
        <v>0</v>
      </c>
      <c r="AG488" s="34"/>
      <c r="AH488" s="34"/>
      <c r="AI488" s="32">
        <v>0</v>
      </c>
      <c r="AJ488" s="32">
        <v>0</v>
      </c>
      <c r="AK488" s="34"/>
      <c r="AL488" s="32">
        <v>0</v>
      </c>
      <c r="AM488" s="32">
        <v>0</v>
      </c>
      <c r="AN488" s="34"/>
      <c r="AO488" s="34"/>
      <c r="AP488" s="32">
        <v>0</v>
      </c>
      <c r="AQ488" s="32">
        <v>0</v>
      </c>
      <c r="AR488" s="32">
        <v>0</v>
      </c>
      <c r="AS488" s="34"/>
      <c r="AT488" s="32">
        <v>0</v>
      </c>
      <c r="AU488" s="33">
        <v>60</v>
      </c>
      <c r="AV488" s="36">
        <v>0</v>
      </c>
      <c r="AW488" s="33">
        <v>0.43</v>
      </c>
      <c r="AX488" s="33">
        <v>0.56000000000000005</v>
      </c>
      <c r="AY488" s="33">
        <v>1.49</v>
      </c>
      <c r="AZ488" s="36">
        <v>0</v>
      </c>
      <c r="BA488" s="33">
        <v>22.36</v>
      </c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</row>
    <row r="489" spans="1:81" ht="25" x14ac:dyDescent="0.35">
      <c r="A489" s="37" t="s">
        <v>2364</v>
      </c>
      <c r="B489" s="34">
        <v>20102</v>
      </c>
      <c r="C489" s="37" t="s">
        <v>2363</v>
      </c>
      <c r="D489" s="32">
        <v>3.7</v>
      </c>
      <c r="E489" s="32">
        <v>2.7</v>
      </c>
      <c r="F489" s="32">
        <v>2.6</v>
      </c>
      <c r="G489" s="32">
        <v>4.5999999999999996</v>
      </c>
      <c r="H489" s="35">
        <v>246</v>
      </c>
      <c r="I489" s="35">
        <v>241</v>
      </c>
      <c r="J489" s="35">
        <v>57.598999999999997</v>
      </c>
      <c r="K489" s="32">
        <v>0.6</v>
      </c>
      <c r="L489" s="32">
        <v>0</v>
      </c>
      <c r="M489" s="32">
        <v>0.1</v>
      </c>
      <c r="N489" s="32">
        <v>1.2</v>
      </c>
      <c r="O489" s="31"/>
      <c r="P489" s="32">
        <v>4.5999999999999996</v>
      </c>
      <c r="Q489" s="31"/>
      <c r="R489" s="36">
        <v>0.03</v>
      </c>
      <c r="S489" s="33">
        <v>0</v>
      </c>
      <c r="T489" s="33">
        <v>17.399999999999999</v>
      </c>
      <c r="U489" s="33">
        <v>22.4</v>
      </c>
      <c r="V489" s="34"/>
      <c r="W489" s="34"/>
      <c r="X489" s="34"/>
      <c r="Y489" s="32">
        <v>58.4</v>
      </c>
      <c r="Z489" s="32">
        <v>1.6</v>
      </c>
      <c r="AA489" s="34"/>
      <c r="AB489" s="32">
        <v>0</v>
      </c>
      <c r="AC489" s="34"/>
      <c r="AD489" s="34"/>
      <c r="AE489" s="34"/>
      <c r="AF489" s="32">
        <v>0</v>
      </c>
      <c r="AG489" s="34"/>
      <c r="AH489" s="34"/>
      <c r="AI489" s="32">
        <v>0</v>
      </c>
      <c r="AJ489" s="32">
        <v>0</v>
      </c>
      <c r="AK489" s="34"/>
      <c r="AL489" s="32">
        <v>0</v>
      </c>
      <c r="AM489" s="32">
        <v>0</v>
      </c>
      <c r="AN489" s="34"/>
      <c r="AO489" s="34"/>
      <c r="AP489" s="32">
        <v>0</v>
      </c>
      <c r="AQ489" s="32">
        <v>0</v>
      </c>
      <c r="AR489" s="32">
        <v>0</v>
      </c>
      <c r="AS489" s="34"/>
      <c r="AT489" s="32">
        <v>0</v>
      </c>
      <c r="AU489" s="33">
        <v>60</v>
      </c>
      <c r="AV489" s="36">
        <v>0</v>
      </c>
      <c r="AW489" s="33">
        <v>0.43</v>
      </c>
      <c r="AX489" s="33">
        <v>0.56000000000000005</v>
      </c>
      <c r="AY489" s="33">
        <v>1.49</v>
      </c>
      <c r="AZ489" s="36">
        <v>0</v>
      </c>
      <c r="BA489" s="33">
        <v>22.36</v>
      </c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</row>
    <row r="490" spans="1:81" ht="25" x14ac:dyDescent="0.35">
      <c r="A490" s="37" t="s">
        <v>2362</v>
      </c>
      <c r="B490" s="34">
        <v>20102</v>
      </c>
      <c r="C490" s="37" t="s">
        <v>2361</v>
      </c>
      <c r="D490" s="32">
        <v>4.4000000000000004</v>
      </c>
      <c r="E490" s="32">
        <v>2.7</v>
      </c>
      <c r="F490" s="32">
        <v>2.6</v>
      </c>
      <c r="G490" s="32">
        <v>4.5999999999999996</v>
      </c>
      <c r="H490" s="35">
        <v>257</v>
      </c>
      <c r="I490" s="35">
        <v>252</v>
      </c>
      <c r="J490" s="35">
        <v>60.227999999999994</v>
      </c>
      <c r="K490" s="32">
        <v>0.6</v>
      </c>
      <c r="L490" s="32">
        <v>0</v>
      </c>
      <c r="M490" s="32">
        <v>0.1</v>
      </c>
      <c r="N490" s="32">
        <v>1.2</v>
      </c>
      <c r="O490" s="31"/>
      <c r="P490" s="32">
        <v>4.5999999999999996</v>
      </c>
      <c r="Q490" s="31"/>
      <c r="R490" s="36">
        <v>0.41</v>
      </c>
      <c r="S490" s="33">
        <v>0</v>
      </c>
      <c r="T490" s="33">
        <v>17.399999999999999</v>
      </c>
      <c r="U490" s="33">
        <v>22.4</v>
      </c>
      <c r="V490" s="34"/>
      <c r="W490" s="34"/>
      <c r="X490" s="34"/>
      <c r="Y490" s="32">
        <v>58.4</v>
      </c>
      <c r="Z490" s="32">
        <v>1.6</v>
      </c>
      <c r="AA490" s="34"/>
      <c r="AB490" s="32">
        <v>0</v>
      </c>
      <c r="AC490" s="34"/>
      <c r="AD490" s="34"/>
      <c r="AE490" s="34"/>
      <c r="AF490" s="32">
        <v>0</v>
      </c>
      <c r="AG490" s="34"/>
      <c r="AH490" s="34"/>
      <c r="AI490" s="32">
        <v>0</v>
      </c>
      <c r="AJ490" s="32">
        <v>0</v>
      </c>
      <c r="AK490" s="34"/>
      <c r="AL490" s="32">
        <v>0</v>
      </c>
      <c r="AM490" s="32">
        <v>0</v>
      </c>
      <c r="AN490" s="34"/>
      <c r="AO490" s="34"/>
      <c r="AP490" s="32">
        <v>0</v>
      </c>
      <c r="AQ490" s="32">
        <v>0</v>
      </c>
      <c r="AR490" s="32">
        <v>0</v>
      </c>
      <c r="AS490" s="34"/>
      <c r="AT490" s="32">
        <v>0</v>
      </c>
      <c r="AU490" s="33">
        <v>60</v>
      </c>
      <c r="AV490" s="36">
        <v>0</v>
      </c>
      <c r="AW490" s="33">
        <v>0.43</v>
      </c>
      <c r="AX490" s="33">
        <v>0.56000000000000005</v>
      </c>
      <c r="AY490" s="33">
        <v>1.49</v>
      </c>
      <c r="AZ490" s="36">
        <v>0</v>
      </c>
      <c r="BA490" s="33">
        <v>22.36</v>
      </c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</row>
    <row r="491" spans="1:81" ht="25" x14ac:dyDescent="0.35">
      <c r="A491" s="37" t="s">
        <v>2360</v>
      </c>
      <c r="B491" s="34">
        <v>20104</v>
      </c>
      <c r="C491" s="37" t="s">
        <v>2359</v>
      </c>
      <c r="D491" s="32">
        <v>3</v>
      </c>
      <c r="E491" s="32">
        <v>0.9</v>
      </c>
      <c r="F491" s="32">
        <v>1.7</v>
      </c>
      <c r="G491" s="32">
        <v>5.7</v>
      </c>
      <c r="H491" s="35">
        <v>187</v>
      </c>
      <c r="I491" s="35">
        <v>182</v>
      </c>
      <c r="J491" s="35">
        <v>43.497999999999998</v>
      </c>
      <c r="K491" s="32">
        <v>0.6</v>
      </c>
      <c r="L491" s="32">
        <v>0</v>
      </c>
      <c r="M491" s="32">
        <v>0</v>
      </c>
      <c r="N491" s="32">
        <v>1.7</v>
      </c>
      <c r="O491" s="31"/>
      <c r="P491" s="32">
        <v>5.7</v>
      </c>
      <c r="Q491" s="31"/>
      <c r="R491" s="36">
        <v>0.41</v>
      </c>
      <c r="S491" s="33">
        <v>0</v>
      </c>
      <c r="T491" s="33">
        <v>17.399999999999999</v>
      </c>
      <c r="U491" s="33">
        <v>22.4</v>
      </c>
      <c r="V491" s="34"/>
      <c r="W491" s="34"/>
      <c r="X491" s="34"/>
      <c r="Y491" s="32">
        <v>58.4</v>
      </c>
      <c r="Z491" s="32">
        <v>1.6</v>
      </c>
      <c r="AA491" s="34"/>
      <c r="AB491" s="32">
        <v>0</v>
      </c>
      <c r="AC491" s="34"/>
      <c r="AD491" s="34"/>
      <c r="AE491" s="34"/>
      <c r="AF491" s="32">
        <v>0</v>
      </c>
      <c r="AG491" s="34"/>
      <c r="AH491" s="34"/>
      <c r="AI491" s="32">
        <v>0</v>
      </c>
      <c r="AJ491" s="32">
        <v>0</v>
      </c>
      <c r="AK491" s="34"/>
      <c r="AL491" s="32">
        <v>0</v>
      </c>
      <c r="AM491" s="32">
        <v>0</v>
      </c>
      <c r="AN491" s="34"/>
      <c r="AO491" s="34"/>
      <c r="AP491" s="32">
        <v>0</v>
      </c>
      <c r="AQ491" s="32">
        <v>0</v>
      </c>
      <c r="AR491" s="32">
        <v>0</v>
      </c>
      <c r="AS491" s="34"/>
      <c r="AT491" s="32">
        <v>0</v>
      </c>
      <c r="AU491" s="33">
        <v>60</v>
      </c>
      <c r="AV491" s="36">
        <v>0</v>
      </c>
      <c r="AW491" s="33">
        <v>0.14000000000000001</v>
      </c>
      <c r="AX491" s="33">
        <v>0.18</v>
      </c>
      <c r="AY491" s="33">
        <v>0.5</v>
      </c>
      <c r="AZ491" s="36">
        <v>0</v>
      </c>
      <c r="BA491" s="33">
        <v>7.45</v>
      </c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</row>
    <row r="492" spans="1:81" ht="25" x14ac:dyDescent="0.35">
      <c r="A492" s="37" t="s">
        <v>2358</v>
      </c>
      <c r="B492" s="34" t="s">
        <v>2357</v>
      </c>
      <c r="C492" s="37" t="s">
        <v>2356</v>
      </c>
      <c r="D492" s="32">
        <v>7.5</v>
      </c>
      <c r="E492" s="32">
        <v>5.9</v>
      </c>
      <c r="F492" s="32">
        <v>4.9000000000000004</v>
      </c>
      <c r="G492" s="32">
        <v>21.3</v>
      </c>
      <c r="H492" s="35">
        <v>755</v>
      </c>
      <c r="I492" s="35">
        <v>711</v>
      </c>
      <c r="J492" s="35">
        <v>169.929</v>
      </c>
      <c r="K492" s="32">
        <v>5.5</v>
      </c>
      <c r="L492" s="32">
        <v>1.4</v>
      </c>
      <c r="M492" s="32">
        <v>1.7</v>
      </c>
      <c r="N492" s="32">
        <v>0.7</v>
      </c>
      <c r="O492" s="31"/>
      <c r="P492" s="32">
        <v>21.3</v>
      </c>
      <c r="Q492" s="31"/>
      <c r="R492" s="36">
        <v>0.06</v>
      </c>
      <c r="S492" s="33">
        <v>0</v>
      </c>
      <c r="T492" s="33">
        <v>14.4</v>
      </c>
      <c r="U492" s="33">
        <v>43.9</v>
      </c>
      <c r="V492" s="34"/>
      <c r="W492" s="34"/>
      <c r="X492" s="34"/>
      <c r="Y492" s="32">
        <v>34.5</v>
      </c>
      <c r="Z492" s="32">
        <v>4</v>
      </c>
      <c r="AA492" s="34"/>
      <c r="AB492" s="32">
        <v>0</v>
      </c>
      <c r="AC492" s="34"/>
      <c r="AD492" s="32">
        <v>0</v>
      </c>
      <c r="AE492" s="34"/>
      <c r="AF492" s="32">
        <v>0.1</v>
      </c>
      <c r="AG492" s="34"/>
      <c r="AH492" s="34"/>
      <c r="AI492" s="32">
        <v>0</v>
      </c>
      <c r="AJ492" s="32">
        <v>0</v>
      </c>
      <c r="AK492" s="34"/>
      <c r="AL492" s="32">
        <v>0</v>
      </c>
      <c r="AM492" s="32">
        <v>0</v>
      </c>
      <c r="AN492" s="34"/>
      <c r="AO492" s="34"/>
      <c r="AP492" s="32">
        <v>0</v>
      </c>
      <c r="AQ492" s="32">
        <v>0</v>
      </c>
      <c r="AR492" s="32">
        <v>0</v>
      </c>
      <c r="AS492" s="34"/>
      <c r="AT492" s="32">
        <v>0</v>
      </c>
      <c r="AU492" s="33">
        <v>38.6</v>
      </c>
      <c r="AV492" s="36">
        <v>0</v>
      </c>
      <c r="AW492" s="33">
        <v>0.81</v>
      </c>
      <c r="AX492" s="33">
        <v>2.46</v>
      </c>
      <c r="AY492" s="33">
        <v>2.16</v>
      </c>
      <c r="AZ492" s="36">
        <v>0</v>
      </c>
      <c r="BA492" s="33">
        <v>22.42</v>
      </c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</row>
    <row r="493" spans="1:81" ht="25" x14ac:dyDescent="0.35">
      <c r="A493" s="37" t="s">
        <v>2355</v>
      </c>
      <c r="B493" s="34" t="s">
        <v>2340</v>
      </c>
      <c r="C493" s="37" t="s">
        <v>2354</v>
      </c>
      <c r="D493" s="32">
        <v>9.1999999999999993</v>
      </c>
      <c r="E493" s="32">
        <v>7.3</v>
      </c>
      <c r="F493" s="32">
        <v>6</v>
      </c>
      <c r="G493" s="32">
        <v>26.3</v>
      </c>
      <c r="H493" s="35">
        <v>932</v>
      </c>
      <c r="I493" s="35">
        <v>878</v>
      </c>
      <c r="J493" s="35">
        <v>209.84199999999998</v>
      </c>
      <c r="K493" s="32">
        <v>6.8</v>
      </c>
      <c r="L493" s="32">
        <v>1.7</v>
      </c>
      <c r="M493" s="32">
        <v>2.1</v>
      </c>
      <c r="N493" s="32">
        <v>0.9</v>
      </c>
      <c r="O493" s="31"/>
      <c r="P493" s="32">
        <v>26.3</v>
      </c>
      <c r="Q493" s="31"/>
      <c r="R493" s="36">
        <v>4.8000000000000001E-2</v>
      </c>
      <c r="S493" s="33">
        <v>0</v>
      </c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3">
        <v>1</v>
      </c>
      <c r="AX493" s="33">
        <v>3.04</v>
      </c>
      <c r="AY493" s="33">
        <v>2.67</v>
      </c>
      <c r="AZ493" s="36">
        <v>0</v>
      </c>
      <c r="BA493" s="33">
        <v>27.68</v>
      </c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</row>
    <row r="494" spans="1:81" ht="25" x14ac:dyDescent="0.35">
      <c r="A494" s="37" t="s">
        <v>2353</v>
      </c>
      <c r="B494" s="34" t="s">
        <v>2340</v>
      </c>
      <c r="C494" s="37" t="s">
        <v>2352</v>
      </c>
      <c r="D494" s="32">
        <v>13.8</v>
      </c>
      <c r="E494" s="32">
        <v>4.0999999999999996</v>
      </c>
      <c r="F494" s="32">
        <v>0</v>
      </c>
      <c r="G494" s="32">
        <v>2.5</v>
      </c>
      <c r="H494" s="35">
        <v>478</v>
      </c>
      <c r="I494" s="35">
        <v>433</v>
      </c>
      <c r="J494" s="35">
        <v>103.48699999999999</v>
      </c>
      <c r="K494" s="32">
        <v>5.6</v>
      </c>
      <c r="L494" s="32">
        <v>0</v>
      </c>
      <c r="M494" s="32">
        <v>0</v>
      </c>
      <c r="N494" s="32">
        <v>0</v>
      </c>
      <c r="O494" s="31"/>
      <c r="P494" s="32">
        <v>2.5</v>
      </c>
      <c r="Q494" s="31"/>
      <c r="R494" s="36">
        <v>0.22</v>
      </c>
      <c r="S494" s="33">
        <v>0</v>
      </c>
      <c r="T494" s="33">
        <v>21.7</v>
      </c>
      <c r="U494" s="33">
        <v>19.8</v>
      </c>
      <c r="V494" s="34"/>
      <c r="W494" s="34"/>
      <c r="X494" s="34"/>
      <c r="Y494" s="32">
        <v>48.5</v>
      </c>
      <c r="Z494" s="32">
        <v>9</v>
      </c>
      <c r="AA494" s="34"/>
      <c r="AB494" s="32">
        <v>0</v>
      </c>
      <c r="AC494" s="34"/>
      <c r="AD494" s="32">
        <v>0</v>
      </c>
      <c r="AE494" s="34"/>
      <c r="AF494" s="32">
        <v>0</v>
      </c>
      <c r="AG494" s="34"/>
      <c r="AH494" s="34"/>
      <c r="AI494" s="32">
        <v>0</v>
      </c>
      <c r="AJ494" s="32">
        <v>0</v>
      </c>
      <c r="AK494" s="34"/>
      <c r="AL494" s="32">
        <v>0</v>
      </c>
      <c r="AM494" s="32">
        <v>0</v>
      </c>
      <c r="AN494" s="34"/>
      <c r="AO494" s="34"/>
      <c r="AP494" s="32">
        <v>0</v>
      </c>
      <c r="AQ494" s="32">
        <v>0</v>
      </c>
      <c r="AR494" s="32">
        <v>0</v>
      </c>
      <c r="AS494" s="34"/>
      <c r="AT494" s="32">
        <v>0</v>
      </c>
      <c r="AU494" s="33">
        <v>57.5</v>
      </c>
      <c r="AV494" s="36">
        <v>0</v>
      </c>
      <c r="AW494" s="33">
        <v>0.85</v>
      </c>
      <c r="AX494" s="33">
        <v>0.78</v>
      </c>
      <c r="AY494" s="33">
        <v>2.2599999999999998</v>
      </c>
      <c r="AZ494" s="36">
        <v>0</v>
      </c>
      <c r="BA494" s="33">
        <v>7.87</v>
      </c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</row>
    <row r="495" spans="1:81" ht="25" x14ac:dyDescent="0.35">
      <c r="A495" s="37" t="s">
        <v>2351</v>
      </c>
      <c r="B495" s="34" t="s">
        <v>2340</v>
      </c>
      <c r="C495" s="37" t="s">
        <v>2350</v>
      </c>
      <c r="D495" s="32">
        <v>18.8</v>
      </c>
      <c r="E495" s="32">
        <v>5.6</v>
      </c>
      <c r="F495" s="32">
        <v>0</v>
      </c>
      <c r="G495" s="32">
        <v>3.4</v>
      </c>
      <c r="H495" s="35">
        <v>655</v>
      </c>
      <c r="I495" s="35">
        <v>594</v>
      </c>
      <c r="J495" s="35">
        <v>141.96600000000001</v>
      </c>
      <c r="K495" s="32">
        <v>7.7</v>
      </c>
      <c r="L495" s="32">
        <v>0</v>
      </c>
      <c r="M495" s="32">
        <v>0</v>
      </c>
      <c r="N495" s="32">
        <v>0</v>
      </c>
      <c r="O495" s="31"/>
      <c r="P495" s="32">
        <v>3.4</v>
      </c>
      <c r="Q495" s="31"/>
      <c r="R495" s="36">
        <v>0.28599999999999998</v>
      </c>
      <c r="S495" s="33">
        <v>0</v>
      </c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3">
        <v>1.17</v>
      </c>
      <c r="AX495" s="33">
        <v>1.07</v>
      </c>
      <c r="AY495" s="33">
        <v>3.1</v>
      </c>
      <c r="AZ495" s="36">
        <v>0</v>
      </c>
      <c r="BA495" s="33">
        <v>10.78</v>
      </c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</row>
    <row r="496" spans="1:81" ht="25" x14ac:dyDescent="0.35">
      <c r="A496" s="37" t="s">
        <v>2349</v>
      </c>
      <c r="B496" s="34" t="s">
        <v>2340</v>
      </c>
      <c r="C496" s="37" t="s">
        <v>2348</v>
      </c>
      <c r="D496" s="32">
        <v>19.399999999999999</v>
      </c>
      <c r="E496" s="32">
        <v>13.4</v>
      </c>
      <c r="F496" s="32">
        <v>0.8</v>
      </c>
      <c r="G496" s="32">
        <v>3.2</v>
      </c>
      <c r="H496" s="35">
        <v>944</v>
      </c>
      <c r="I496" s="35">
        <v>908</v>
      </c>
      <c r="J496" s="35">
        <v>217.012</v>
      </c>
      <c r="K496" s="32">
        <v>4.4000000000000004</v>
      </c>
      <c r="L496" s="32">
        <v>0</v>
      </c>
      <c r="M496" s="32">
        <v>0</v>
      </c>
      <c r="N496" s="32">
        <v>0</v>
      </c>
      <c r="O496" s="31"/>
      <c r="P496" s="32">
        <v>3.2</v>
      </c>
      <c r="Q496" s="31"/>
      <c r="R496" s="36">
        <v>0.04</v>
      </c>
      <c r="S496" s="33">
        <v>0</v>
      </c>
      <c r="T496" s="33">
        <v>43.2</v>
      </c>
      <c r="U496" s="33">
        <v>30.7</v>
      </c>
      <c r="V496" s="34"/>
      <c r="W496" s="34"/>
      <c r="X496" s="34"/>
      <c r="Y496" s="32">
        <v>21</v>
      </c>
      <c r="Z496" s="32">
        <v>2.9</v>
      </c>
      <c r="AA496" s="34"/>
      <c r="AB496" s="32">
        <v>0</v>
      </c>
      <c r="AC496" s="34"/>
      <c r="AD496" s="32">
        <v>0</v>
      </c>
      <c r="AE496" s="34"/>
      <c r="AF496" s="32">
        <v>0</v>
      </c>
      <c r="AG496" s="34"/>
      <c r="AH496" s="34"/>
      <c r="AI496" s="32">
        <v>0</v>
      </c>
      <c r="AJ496" s="32">
        <v>0</v>
      </c>
      <c r="AK496" s="34"/>
      <c r="AL496" s="32">
        <v>0</v>
      </c>
      <c r="AM496" s="32">
        <v>0</v>
      </c>
      <c r="AN496" s="34"/>
      <c r="AO496" s="34"/>
      <c r="AP496" s="32">
        <v>0</v>
      </c>
      <c r="AQ496" s="32">
        <v>0</v>
      </c>
      <c r="AR496" s="32">
        <v>0</v>
      </c>
      <c r="AS496" s="34"/>
      <c r="AT496" s="32">
        <v>0</v>
      </c>
      <c r="AU496" s="33">
        <v>23.9</v>
      </c>
      <c r="AV496" s="36">
        <v>0</v>
      </c>
      <c r="AW496" s="33">
        <v>5.56</v>
      </c>
      <c r="AX496" s="33">
        <v>3.95</v>
      </c>
      <c r="AY496" s="33">
        <v>3.07</v>
      </c>
      <c r="AZ496" s="36">
        <v>0</v>
      </c>
      <c r="BA496" s="33">
        <v>167.23</v>
      </c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</row>
    <row r="497" spans="1:81" ht="25" x14ac:dyDescent="0.35">
      <c r="A497" s="37" t="s">
        <v>2347</v>
      </c>
      <c r="B497" s="34" t="s">
        <v>2340</v>
      </c>
      <c r="C497" s="37" t="s">
        <v>2346</v>
      </c>
      <c r="D497" s="32">
        <v>23.9</v>
      </c>
      <c r="E497" s="32">
        <v>16.5</v>
      </c>
      <c r="F497" s="32">
        <v>1</v>
      </c>
      <c r="G497" s="32">
        <v>4</v>
      </c>
      <c r="H497" s="35">
        <v>1165</v>
      </c>
      <c r="I497" s="35">
        <v>1121</v>
      </c>
      <c r="J497" s="35">
        <v>267.91899999999998</v>
      </c>
      <c r="K497" s="32">
        <v>5.4</v>
      </c>
      <c r="L497" s="32">
        <v>0</v>
      </c>
      <c r="M497" s="32">
        <v>0</v>
      </c>
      <c r="N497" s="32">
        <v>0</v>
      </c>
      <c r="O497" s="31"/>
      <c r="P497" s="32">
        <v>4</v>
      </c>
      <c r="Q497" s="31"/>
      <c r="R497" s="36">
        <v>4.7E-2</v>
      </c>
      <c r="S497" s="33">
        <v>0</v>
      </c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3">
        <v>6.86</v>
      </c>
      <c r="AX497" s="33">
        <v>4.88</v>
      </c>
      <c r="AY497" s="33">
        <v>3.8</v>
      </c>
      <c r="AZ497" s="36">
        <v>0</v>
      </c>
      <c r="BA497" s="33">
        <v>206.46</v>
      </c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</row>
    <row r="498" spans="1:81" ht="25" x14ac:dyDescent="0.35">
      <c r="A498" s="37" t="s">
        <v>2345</v>
      </c>
      <c r="B498" s="34">
        <v>20601</v>
      </c>
      <c r="C498" s="37" t="s">
        <v>2344</v>
      </c>
      <c r="D498" s="32">
        <v>19</v>
      </c>
      <c r="E498" s="32">
        <v>9.4</v>
      </c>
      <c r="F498" s="32">
        <v>1.9</v>
      </c>
      <c r="G498" s="32">
        <v>7.4</v>
      </c>
      <c r="H498" s="35">
        <v>807</v>
      </c>
      <c r="I498" s="35">
        <v>795</v>
      </c>
      <c r="J498" s="35">
        <v>190.005</v>
      </c>
      <c r="K498" s="32">
        <v>1.5</v>
      </c>
      <c r="L498" s="32">
        <v>0.6</v>
      </c>
      <c r="M498" s="32">
        <v>0.3</v>
      </c>
      <c r="N498" s="32">
        <v>0.7</v>
      </c>
      <c r="O498" s="31"/>
      <c r="P498" s="32">
        <v>7.4</v>
      </c>
      <c r="Q498" s="31"/>
      <c r="R498" s="36">
        <v>0.22</v>
      </c>
      <c r="S498" s="33">
        <v>0</v>
      </c>
      <c r="T498" s="33">
        <v>9.85</v>
      </c>
      <c r="U498" s="33">
        <v>64.25</v>
      </c>
      <c r="V498" s="34"/>
      <c r="W498" s="34"/>
      <c r="X498" s="34"/>
      <c r="Y498" s="32">
        <v>22.5</v>
      </c>
      <c r="Z498" s="32">
        <v>1.8</v>
      </c>
      <c r="AA498" s="34"/>
      <c r="AB498" s="32">
        <v>0</v>
      </c>
      <c r="AC498" s="34"/>
      <c r="AD498" s="34"/>
      <c r="AE498" s="34"/>
      <c r="AF498" s="32">
        <v>0</v>
      </c>
      <c r="AG498" s="34"/>
      <c r="AH498" s="34"/>
      <c r="AI498" s="32">
        <v>0</v>
      </c>
      <c r="AJ498" s="32">
        <v>0</v>
      </c>
      <c r="AK498" s="34"/>
      <c r="AL498" s="32">
        <v>0</v>
      </c>
      <c r="AM498" s="32">
        <v>0</v>
      </c>
      <c r="AN498" s="34"/>
      <c r="AO498" s="34"/>
      <c r="AP498" s="32">
        <v>0</v>
      </c>
      <c r="AQ498" s="32">
        <v>0</v>
      </c>
      <c r="AR498" s="32">
        <v>0</v>
      </c>
      <c r="AS498" s="34"/>
      <c r="AT498" s="32">
        <v>0</v>
      </c>
      <c r="AU498" s="33">
        <v>24.3</v>
      </c>
      <c r="AV498" s="36">
        <v>0</v>
      </c>
      <c r="AW498" s="33">
        <v>0.85</v>
      </c>
      <c r="AX498" s="33">
        <v>5.56</v>
      </c>
      <c r="AY498" s="33">
        <v>2.1</v>
      </c>
      <c r="AZ498" s="36">
        <v>0</v>
      </c>
      <c r="BA498" s="33">
        <v>21.62</v>
      </c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</row>
    <row r="499" spans="1:81" ht="25" x14ac:dyDescent="0.35">
      <c r="A499" s="37" t="s">
        <v>2343</v>
      </c>
      <c r="B499" s="34">
        <v>20601</v>
      </c>
      <c r="C499" s="37" t="s">
        <v>2342</v>
      </c>
      <c r="D499" s="32">
        <v>19</v>
      </c>
      <c r="E499" s="32">
        <v>9.4</v>
      </c>
      <c r="F499" s="32">
        <v>1.9</v>
      </c>
      <c r="G499" s="32">
        <v>7.4</v>
      </c>
      <c r="H499" s="35">
        <v>807</v>
      </c>
      <c r="I499" s="35">
        <v>795</v>
      </c>
      <c r="J499" s="35">
        <v>190.005</v>
      </c>
      <c r="K499" s="32">
        <v>1.5</v>
      </c>
      <c r="L499" s="32">
        <v>0.6</v>
      </c>
      <c r="M499" s="32">
        <v>0.3</v>
      </c>
      <c r="N499" s="32">
        <v>0.7</v>
      </c>
      <c r="O499" s="31"/>
      <c r="P499" s="32">
        <v>7.4</v>
      </c>
      <c r="Q499" s="31"/>
      <c r="R499" s="36">
        <v>0.22</v>
      </c>
      <c r="S499" s="33">
        <v>0</v>
      </c>
      <c r="T499" s="33">
        <v>9.85</v>
      </c>
      <c r="U499" s="33">
        <v>64.25</v>
      </c>
      <c r="V499" s="34"/>
      <c r="W499" s="34"/>
      <c r="X499" s="34"/>
      <c r="Y499" s="32">
        <v>22.5</v>
      </c>
      <c r="Z499" s="32">
        <v>1.8</v>
      </c>
      <c r="AA499" s="34"/>
      <c r="AB499" s="32">
        <v>0</v>
      </c>
      <c r="AC499" s="34"/>
      <c r="AD499" s="34"/>
      <c r="AE499" s="34"/>
      <c r="AF499" s="32">
        <v>0</v>
      </c>
      <c r="AG499" s="34"/>
      <c r="AH499" s="34"/>
      <c r="AI499" s="32">
        <v>0</v>
      </c>
      <c r="AJ499" s="32">
        <v>0</v>
      </c>
      <c r="AK499" s="34"/>
      <c r="AL499" s="32">
        <v>0</v>
      </c>
      <c r="AM499" s="32">
        <v>0</v>
      </c>
      <c r="AN499" s="34"/>
      <c r="AO499" s="34"/>
      <c r="AP499" s="32">
        <v>0</v>
      </c>
      <c r="AQ499" s="32">
        <v>0</v>
      </c>
      <c r="AR499" s="32">
        <v>0</v>
      </c>
      <c r="AS499" s="34"/>
      <c r="AT499" s="32">
        <v>0</v>
      </c>
      <c r="AU499" s="33">
        <v>24.3</v>
      </c>
      <c r="AV499" s="36">
        <v>0</v>
      </c>
      <c r="AW499" s="33">
        <v>0.85</v>
      </c>
      <c r="AX499" s="33">
        <v>5.56</v>
      </c>
      <c r="AY499" s="33">
        <v>2.1</v>
      </c>
      <c r="AZ499" s="36">
        <v>0</v>
      </c>
      <c r="BA499" s="33">
        <v>21.62</v>
      </c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</row>
    <row r="500" spans="1:81" x14ac:dyDescent="0.35">
      <c r="A500" s="37" t="s">
        <v>2341</v>
      </c>
      <c r="B500" s="39" t="s">
        <v>2340</v>
      </c>
      <c r="C500" s="37" t="s">
        <v>2339</v>
      </c>
      <c r="D500" s="32">
        <v>12.8</v>
      </c>
      <c r="E500" s="32">
        <v>8.3000000000000007</v>
      </c>
      <c r="F500" s="32">
        <v>0</v>
      </c>
      <c r="G500" s="32">
        <v>0</v>
      </c>
      <c r="H500" s="35">
        <v>543</v>
      </c>
      <c r="I500" s="35">
        <v>535</v>
      </c>
      <c r="J500" s="35">
        <v>127.86499999999999</v>
      </c>
      <c r="K500" s="32">
        <v>1</v>
      </c>
      <c r="L500" s="32">
        <v>0</v>
      </c>
      <c r="M500" s="32">
        <v>0</v>
      </c>
      <c r="N500" s="32">
        <v>0</v>
      </c>
      <c r="O500" s="31"/>
      <c r="P500" s="32">
        <v>0</v>
      </c>
      <c r="Q500" s="31"/>
      <c r="R500" s="36">
        <v>3.5000000000000003E-2</v>
      </c>
      <c r="S500" s="33">
        <v>0</v>
      </c>
      <c r="T500" s="33">
        <v>15.15</v>
      </c>
      <c r="U500" s="33">
        <v>23</v>
      </c>
      <c r="V500" s="34"/>
      <c r="W500" s="34"/>
      <c r="X500" s="34"/>
      <c r="Y500" s="32">
        <v>54.6</v>
      </c>
      <c r="Z500" s="32">
        <v>6</v>
      </c>
      <c r="AA500" s="34"/>
      <c r="AB500" s="32">
        <v>0</v>
      </c>
      <c r="AC500" s="34"/>
      <c r="AD500" s="34"/>
      <c r="AE500" s="34"/>
      <c r="AF500" s="32">
        <v>0</v>
      </c>
      <c r="AG500" s="34"/>
      <c r="AH500" s="34"/>
      <c r="AI500" s="32">
        <v>0</v>
      </c>
      <c r="AJ500" s="32">
        <v>0</v>
      </c>
      <c r="AK500" s="34"/>
      <c r="AL500" s="32">
        <v>0</v>
      </c>
      <c r="AM500" s="32">
        <v>0</v>
      </c>
      <c r="AN500" s="34"/>
      <c r="AO500" s="34"/>
      <c r="AP500" s="32">
        <v>0</v>
      </c>
      <c r="AQ500" s="32">
        <v>0</v>
      </c>
      <c r="AR500" s="32">
        <v>0</v>
      </c>
      <c r="AS500" s="34"/>
      <c r="AT500" s="32">
        <v>0</v>
      </c>
      <c r="AU500" s="33">
        <v>60.6</v>
      </c>
      <c r="AV500" s="36">
        <v>0</v>
      </c>
      <c r="AW500" s="33">
        <v>1.1599999999999999</v>
      </c>
      <c r="AX500" s="33">
        <v>1.76</v>
      </c>
      <c r="AY500" s="33">
        <v>4.63</v>
      </c>
      <c r="AZ500" s="36">
        <v>0</v>
      </c>
      <c r="BA500" s="33">
        <v>15.27</v>
      </c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</row>
    <row r="501" spans="1:81" ht="25" x14ac:dyDescent="0.35">
      <c r="A501" s="37" t="s">
        <v>2338</v>
      </c>
      <c r="B501" s="34">
        <v>20601</v>
      </c>
      <c r="C501" s="37" t="s">
        <v>2337</v>
      </c>
      <c r="D501" s="32">
        <v>20</v>
      </c>
      <c r="E501" s="32">
        <v>9.9</v>
      </c>
      <c r="F501" s="32">
        <v>2</v>
      </c>
      <c r="G501" s="32">
        <v>7.8</v>
      </c>
      <c r="H501" s="35">
        <v>849</v>
      </c>
      <c r="I501" s="35">
        <v>837</v>
      </c>
      <c r="J501" s="35">
        <v>200.04299999999998</v>
      </c>
      <c r="K501" s="32">
        <v>1.6</v>
      </c>
      <c r="L501" s="32">
        <v>0.6</v>
      </c>
      <c r="M501" s="32">
        <v>0.3</v>
      </c>
      <c r="N501" s="32">
        <v>0.7</v>
      </c>
      <c r="O501" s="31"/>
      <c r="P501" s="32">
        <v>7.8</v>
      </c>
      <c r="Q501" s="31"/>
      <c r="R501" s="36">
        <v>0.22</v>
      </c>
      <c r="S501" s="33">
        <v>0</v>
      </c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3">
        <v>0.9</v>
      </c>
      <c r="AX501" s="33">
        <v>5.85</v>
      </c>
      <c r="AY501" s="33">
        <v>2.21</v>
      </c>
      <c r="AZ501" s="36">
        <v>0</v>
      </c>
      <c r="BA501" s="33">
        <v>22.76</v>
      </c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</row>
    <row r="502" spans="1:81" x14ac:dyDescent="0.35">
      <c r="A502" s="37" t="s">
        <v>2336</v>
      </c>
      <c r="B502" s="39" t="s">
        <v>2333</v>
      </c>
      <c r="C502" s="37" t="s">
        <v>2335</v>
      </c>
      <c r="D502" s="32">
        <v>2.6</v>
      </c>
      <c r="E502" s="32">
        <v>4.5</v>
      </c>
      <c r="F502" s="32">
        <v>5.5</v>
      </c>
      <c r="G502" s="32">
        <v>9.1999999999999993</v>
      </c>
      <c r="H502" s="35">
        <v>384</v>
      </c>
      <c r="I502" s="35">
        <v>369</v>
      </c>
      <c r="J502" s="35">
        <v>88.191000000000003</v>
      </c>
      <c r="K502" s="32">
        <v>1.8</v>
      </c>
      <c r="L502" s="32">
        <v>0.4</v>
      </c>
      <c r="M502" s="32">
        <v>0.5</v>
      </c>
      <c r="N502" s="32">
        <v>4.3</v>
      </c>
      <c r="O502" s="31"/>
      <c r="P502" s="32">
        <v>9.1999999999999993</v>
      </c>
      <c r="Q502" s="31"/>
      <c r="R502" s="36">
        <v>0.08</v>
      </c>
      <c r="S502" s="33">
        <v>0</v>
      </c>
      <c r="T502" s="33">
        <v>9.6</v>
      </c>
      <c r="U502" s="33">
        <v>65.099999999999994</v>
      </c>
      <c r="V502" s="34"/>
      <c r="W502" s="34"/>
      <c r="X502" s="34"/>
      <c r="Y502" s="32">
        <v>23</v>
      </c>
      <c r="Z502" s="32">
        <v>0</v>
      </c>
      <c r="AA502" s="34"/>
      <c r="AB502" s="32">
        <v>0</v>
      </c>
      <c r="AC502" s="34"/>
      <c r="AD502" s="32">
        <v>0</v>
      </c>
      <c r="AE502" s="34"/>
      <c r="AF502" s="32">
        <v>0</v>
      </c>
      <c r="AG502" s="34"/>
      <c r="AH502" s="34"/>
      <c r="AI502" s="32">
        <v>0</v>
      </c>
      <c r="AJ502" s="32">
        <v>0</v>
      </c>
      <c r="AK502" s="34"/>
      <c r="AL502" s="32">
        <v>0</v>
      </c>
      <c r="AM502" s="32">
        <v>0</v>
      </c>
      <c r="AN502" s="34"/>
      <c r="AO502" s="34"/>
      <c r="AP502" s="32">
        <v>0</v>
      </c>
      <c r="AQ502" s="32">
        <v>0</v>
      </c>
      <c r="AR502" s="32">
        <v>0</v>
      </c>
      <c r="AS502" s="34"/>
      <c r="AT502" s="32">
        <v>0</v>
      </c>
      <c r="AU502" s="33">
        <v>23</v>
      </c>
      <c r="AV502" s="36">
        <v>0</v>
      </c>
      <c r="AW502" s="33">
        <v>0.41</v>
      </c>
      <c r="AX502" s="33">
        <v>2.77</v>
      </c>
      <c r="AY502" s="33">
        <v>0.98</v>
      </c>
      <c r="AZ502" s="36">
        <v>0</v>
      </c>
      <c r="BA502" s="33">
        <v>0</v>
      </c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</row>
    <row r="503" spans="1:81" x14ac:dyDescent="0.35">
      <c r="A503" s="37" t="s">
        <v>2334</v>
      </c>
      <c r="B503" s="39" t="s">
        <v>2333</v>
      </c>
      <c r="C503" s="37" t="s">
        <v>2332</v>
      </c>
      <c r="D503" s="32">
        <v>1.1000000000000001</v>
      </c>
      <c r="E503" s="32">
        <v>9</v>
      </c>
      <c r="F503" s="32">
        <v>4.7</v>
      </c>
      <c r="G503" s="32">
        <v>9.1999999999999993</v>
      </c>
      <c r="H503" s="35">
        <v>519</v>
      </c>
      <c r="I503" s="35">
        <v>509</v>
      </c>
      <c r="J503" s="35">
        <v>121.651</v>
      </c>
      <c r="K503" s="32">
        <v>1.3</v>
      </c>
      <c r="L503" s="32">
        <v>0.4</v>
      </c>
      <c r="M503" s="32">
        <v>0.8</v>
      </c>
      <c r="N503" s="32">
        <v>2.9</v>
      </c>
      <c r="O503" s="31"/>
      <c r="P503" s="32">
        <v>9.1999999999999993</v>
      </c>
      <c r="Q503" s="31"/>
      <c r="R503" s="36">
        <v>0</v>
      </c>
      <c r="S503" s="33">
        <v>0</v>
      </c>
      <c r="T503" s="33">
        <v>93.8</v>
      </c>
      <c r="U503" s="33">
        <v>4.8</v>
      </c>
      <c r="V503" s="34"/>
      <c r="W503" s="34"/>
      <c r="X503" s="34"/>
      <c r="Y503" s="32">
        <v>1.1000000000000001</v>
      </c>
      <c r="Z503" s="32">
        <v>0</v>
      </c>
      <c r="AA503" s="34"/>
      <c r="AB503" s="32">
        <v>0</v>
      </c>
      <c r="AC503" s="34"/>
      <c r="AD503" s="32">
        <v>0</v>
      </c>
      <c r="AE503" s="34"/>
      <c r="AF503" s="32">
        <v>0</v>
      </c>
      <c r="AG503" s="34"/>
      <c r="AH503" s="34"/>
      <c r="AI503" s="32">
        <v>0</v>
      </c>
      <c r="AJ503" s="32">
        <v>0</v>
      </c>
      <c r="AK503" s="34"/>
      <c r="AL503" s="32">
        <v>0</v>
      </c>
      <c r="AM503" s="32">
        <v>0</v>
      </c>
      <c r="AN503" s="34"/>
      <c r="AO503" s="34"/>
      <c r="AP503" s="32">
        <v>0</v>
      </c>
      <c r="AQ503" s="32">
        <v>0</v>
      </c>
      <c r="AR503" s="32">
        <v>0</v>
      </c>
      <c r="AS503" s="34"/>
      <c r="AT503" s="32">
        <v>0</v>
      </c>
      <c r="AU503" s="33">
        <v>1.1000000000000001</v>
      </c>
      <c r="AV503" s="36">
        <v>0</v>
      </c>
      <c r="AW503" s="33">
        <v>8.07</v>
      </c>
      <c r="AX503" s="33">
        <v>0.41</v>
      </c>
      <c r="AY503" s="33">
        <v>0.09</v>
      </c>
      <c r="AZ503" s="36">
        <v>0</v>
      </c>
      <c r="BA503" s="33">
        <v>0</v>
      </c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</row>
    <row r="504" spans="1:81" ht="25" x14ac:dyDescent="0.35">
      <c r="A504" s="37" t="s">
        <v>2331</v>
      </c>
      <c r="B504" s="34">
        <v>20501</v>
      </c>
      <c r="C504" s="37" t="s">
        <v>2330</v>
      </c>
      <c r="D504" s="32">
        <v>3.6</v>
      </c>
      <c r="E504" s="32">
        <v>3.7</v>
      </c>
      <c r="F504" s="32">
        <v>8.4</v>
      </c>
      <c r="G504" s="32">
        <v>12.6</v>
      </c>
      <c r="H504" s="35">
        <v>416</v>
      </c>
      <c r="I504" s="35">
        <v>414</v>
      </c>
      <c r="J504" s="35">
        <v>98.945999999999998</v>
      </c>
      <c r="K504" s="32">
        <v>0.2</v>
      </c>
      <c r="L504" s="32">
        <v>0.4</v>
      </c>
      <c r="M504" s="32">
        <v>1.6</v>
      </c>
      <c r="N504" s="32">
        <v>6.4</v>
      </c>
      <c r="O504" s="31"/>
      <c r="P504" s="32">
        <v>12.6</v>
      </c>
      <c r="Q504" s="31"/>
      <c r="R504" s="36">
        <v>0</v>
      </c>
      <c r="S504" s="33">
        <v>0</v>
      </c>
      <c r="T504" s="33">
        <v>14.3</v>
      </c>
      <c r="U504" s="33">
        <v>44.7</v>
      </c>
      <c r="V504" s="34"/>
      <c r="W504" s="34"/>
      <c r="X504" s="34"/>
      <c r="Y504" s="32">
        <v>31.8</v>
      </c>
      <c r="Z504" s="32">
        <v>9.1999999999999993</v>
      </c>
      <c r="AA504" s="34"/>
      <c r="AB504" s="32">
        <v>0</v>
      </c>
      <c r="AC504" s="34"/>
      <c r="AD504" s="34"/>
      <c r="AE504" s="34"/>
      <c r="AF504" s="32">
        <v>0</v>
      </c>
      <c r="AG504" s="34"/>
      <c r="AH504" s="34"/>
      <c r="AI504" s="32">
        <v>0</v>
      </c>
      <c r="AJ504" s="32">
        <v>0</v>
      </c>
      <c r="AK504" s="34"/>
      <c r="AL504" s="32">
        <v>0</v>
      </c>
      <c r="AM504" s="32">
        <v>0</v>
      </c>
      <c r="AN504" s="34"/>
      <c r="AO504" s="34"/>
      <c r="AP504" s="32">
        <v>0</v>
      </c>
      <c r="AQ504" s="32">
        <v>0</v>
      </c>
      <c r="AR504" s="32">
        <v>0</v>
      </c>
      <c r="AS504" s="34"/>
      <c r="AT504" s="32">
        <v>0</v>
      </c>
      <c r="AU504" s="33">
        <v>41</v>
      </c>
      <c r="AV504" s="36">
        <v>0</v>
      </c>
      <c r="AW504" s="33">
        <v>0.49</v>
      </c>
      <c r="AX504" s="33">
        <v>1.52</v>
      </c>
      <c r="AY504" s="33">
        <v>1.4</v>
      </c>
      <c r="AZ504" s="36">
        <v>0</v>
      </c>
      <c r="BA504" s="33">
        <v>0</v>
      </c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</row>
    <row r="505" spans="1:81" ht="25" x14ac:dyDescent="0.35">
      <c r="A505" s="37" t="s">
        <v>2329</v>
      </c>
      <c r="B505" s="34">
        <v>20502</v>
      </c>
      <c r="C505" s="37" t="s">
        <v>2328</v>
      </c>
      <c r="D505" s="32">
        <v>3.6</v>
      </c>
      <c r="E505" s="32">
        <v>0.8</v>
      </c>
      <c r="F505" s="32">
        <v>8.4</v>
      </c>
      <c r="G505" s="32">
        <v>12.6</v>
      </c>
      <c r="H505" s="35">
        <v>309</v>
      </c>
      <c r="I505" s="35">
        <v>307</v>
      </c>
      <c r="J505" s="35">
        <v>73.37299999999999</v>
      </c>
      <c r="K505" s="32">
        <v>0.2</v>
      </c>
      <c r="L505" s="32">
        <v>0.4</v>
      </c>
      <c r="M505" s="32">
        <v>1.6</v>
      </c>
      <c r="N505" s="32">
        <v>6.4</v>
      </c>
      <c r="O505" s="31"/>
      <c r="P505" s="32">
        <v>12.6</v>
      </c>
      <c r="Q505" s="31"/>
      <c r="R505" s="36">
        <v>0</v>
      </c>
      <c r="S505" s="33">
        <v>0</v>
      </c>
      <c r="T505" s="33">
        <v>14.3</v>
      </c>
      <c r="U505" s="33">
        <v>44.7</v>
      </c>
      <c r="V505" s="34"/>
      <c r="W505" s="34"/>
      <c r="X505" s="34"/>
      <c r="Y505" s="32">
        <v>31.8</v>
      </c>
      <c r="Z505" s="32">
        <v>9.1999999999999993</v>
      </c>
      <c r="AA505" s="34"/>
      <c r="AB505" s="32">
        <v>0</v>
      </c>
      <c r="AC505" s="34"/>
      <c r="AD505" s="34"/>
      <c r="AE505" s="34"/>
      <c r="AF505" s="32">
        <v>0</v>
      </c>
      <c r="AG505" s="34"/>
      <c r="AH505" s="34"/>
      <c r="AI505" s="32">
        <v>0</v>
      </c>
      <c r="AJ505" s="32">
        <v>0</v>
      </c>
      <c r="AK505" s="34"/>
      <c r="AL505" s="32">
        <v>0</v>
      </c>
      <c r="AM505" s="32">
        <v>0</v>
      </c>
      <c r="AN505" s="34"/>
      <c r="AO505" s="34"/>
      <c r="AP505" s="32">
        <v>0</v>
      </c>
      <c r="AQ505" s="32">
        <v>0</v>
      </c>
      <c r="AR505" s="32">
        <v>0</v>
      </c>
      <c r="AS505" s="34"/>
      <c r="AT505" s="32">
        <v>0</v>
      </c>
      <c r="AU505" s="33">
        <v>41</v>
      </c>
      <c r="AV505" s="36">
        <v>0</v>
      </c>
      <c r="AW505" s="33">
        <v>0.1</v>
      </c>
      <c r="AX505" s="33">
        <v>0.33</v>
      </c>
      <c r="AY505" s="33">
        <v>0.3</v>
      </c>
      <c r="AZ505" s="36">
        <v>0</v>
      </c>
      <c r="BA505" s="33">
        <v>0</v>
      </c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</row>
    <row r="506" spans="1:81" x14ac:dyDescent="0.35">
      <c r="A506" s="37" t="s">
        <v>2327</v>
      </c>
      <c r="B506" s="34">
        <v>14101</v>
      </c>
      <c r="C506" s="37" t="s">
        <v>2326</v>
      </c>
      <c r="D506" s="32">
        <v>1.1000000000000001</v>
      </c>
      <c r="E506" s="32">
        <v>81.3</v>
      </c>
      <c r="F506" s="32">
        <v>0.6</v>
      </c>
      <c r="G506" s="32">
        <v>0.6</v>
      </c>
      <c r="H506" s="35">
        <v>3036</v>
      </c>
      <c r="I506" s="35">
        <v>3036</v>
      </c>
      <c r="J506" s="35">
        <v>725.60399999999993</v>
      </c>
      <c r="K506" s="32">
        <v>0</v>
      </c>
      <c r="L506" s="32">
        <v>0</v>
      </c>
      <c r="M506" s="32">
        <v>0</v>
      </c>
      <c r="N506" s="32">
        <v>0</v>
      </c>
      <c r="O506" s="31"/>
      <c r="P506" s="32">
        <v>0.6</v>
      </c>
      <c r="Q506" s="31"/>
      <c r="R506" s="36">
        <v>0.05</v>
      </c>
      <c r="S506" s="33">
        <v>1.2</v>
      </c>
      <c r="T506" s="33">
        <v>73.290000000000006</v>
      </c>
      <c r="U506" s="33">
        <v>21.24</v>
      </c>
      <c r="V506" s="34"/>
      <c r="W506" s="34"/>
      <c r="X506" s="34"/>
      <c r="Y506" s="32">
        <v>1.4</v>
      </c>
      <c r="Z506" s="32">
        <v>0.6</v>
      </c>
      <c r="AA506" s="34"/>
      <c r="AB506" s="32">
        <v>0</v>
      </c>
      <c r="AC506" s="34"/>
      <c r="AD506" s="34"/>
      <c r="AE506" s="34"/>
      <c r="AF506" s="32">
        <v>0</v>
      </c>
      <c r="AG506" s="34"/>
      <c r="AH506" s="34"/>
      <c r="AI506" s="32">
        <v>0</v>
      </c>
      <c r="AJ506" s="32">
        <v>0</v>
      </c>
      <c r="AK506" s="34"/>
      <c r="AL506" s="32">
        <v>0</v>
      </c>
      <c r="AM506" s="32">
        <v>0</v>
      </c>
      <c r="AN506" s="34"/>
      <c r="AO506" s="34"/>
      <c r="AP506" s="32">
        <v>0</v>
      </c>
      <c r="AQ506" s="32">
        <v>0</v>
      </c>
      <c r="AR506" s="32">
        <v>0</v>
      </c>
      <c r="AS506" s="34"/>
      <c r="AT506" s="32">
        <v>0</v>
      </c>
      <c r="AU506" s="33">
        <v>2.11</v>
      </c>
      <c r="AV506" s="36">
        <v>0</v>
      </c>
      <c r="AW506" s="33">
        <v>56.3</v>
      </c>
      <c r="AX506" s="33">
        <v>16.32</v>
      </c>
      <c r="AY506" s="33">
        <v>1.62</v>
      </c>
      <c r="AZ506" s="36">
        <v>0</v>
      </c>
      <c r="BA506" s="33">
        <v>1968.65</v>
      </c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</row>
    <row r="507" spans="1:81" x14ac:dyDescent="0.35">
      <c r="A507" s="37" t="s">
        <v>2325</v>
      </c>
      <c r="B507" s="34">
        <v>14101</v>
      </c>
      <c r="C507" s="37" t="s">
        <v>2324</v>
      </c>
      <c r="D507" s="32">
        <v>1.1000000000000001</v>
      </c>
      <c r="E507" s="32">
        <v>81.3</v>
      </c>
      <c r="F507" s="32">
        <v>0.6</v>
      </c>
      <c r="G507" s="32">
        <v>0.6</v>
      </c>
      <c r="H507" s="35">
        <v>3036</v>
      </c>
      <c r="I507" s="35">
        <v>3036</v>
      </c>
      <c r="J507" s="35">
        <v>725.60399999999993</v>
      </c>
      <c r="K507" s="32">
        <v>0</v>
      </c>
      <c r="L507" s="32">
        <v>0</v>
      </c>
      <c r="M507" s="32">
        <v>0</v>
      </c>
      <c r="N507" s="32">
        <v>0</v>
      </c>
      <c r="O507" s="31"/>
      <c r="P507" s="32">
        <v>0.6</v>
      </c>
      <c r="Q507" s="31"/>
      <c r="R507" s="36">
        <v>0.05</v>
      </c>
      <c r="S507" s="33">
        <v>1.2</v>
      </c>
      <c r="T507" s="33">
        <v>73.290000000000006</v>
      </c>
      <c r="U507" s="33">
        <v>21.24</v>
      </c>
      <c r="V507" s="34"/>
      <c r="W507" s="34"/>
      <c r="X507" s="34"/>
      <c r="Y507" s="32">
        <v>1.4</v>
      </c>
      <c r="Z507" s="32">
        <v>0.6</v>
      </c>
      <c r="AA507" s="34"/>
      <c r="AB507" s="32">
        <v>0</v>
      </c>
      <c r="AC507" s="34"/>
      <c r="AD507" s="34"/>
      <c r="AE507" s="34"/>
      <c r="AF507" s="32">
        <v>0</v>
      </c>
      <c r="AG507" s="34"/>
      <c r="AH507" s="34"/>
      <c r="AI507" s="32">
        <v>0</v>
      </c>
      <c r="AJ507" s="32">
        <v>0</v>
      </c>
      <c r="AK507" s="34"/>
      <c r="AL507" s="32">
        <v>0</v>
      </c>
      <c r="AM507" s="32">
        <v>0</v>
      </c>
      <c r="AN507" s="34"/>
      <c r="AO507" s="34"/>
      <c r="AP507" s="32">
        <v>0</v>
      </c>
      <c r="AQ507" s="32">
        <v>0</v>
      </c>
      <c r="AR507" s="32">
        <v>0</v>
      </c>
      <c r="AS507" s="34"/>
      <c r="AT507" s="32">
        <v>0</v>
      </c>
      <c r="AU507" s="33">
        <v>2.11</v>
      </c>
      <c r="AV507" s="36">
        <v>0</v>
      </c>
      <c r="AW507" s="33">
        <v>56.3</v>
      </c>
      <c r="AX507" s="33">
        <v>16.32</v>
      </c>
      <c r="AY507" s="33">
        <v>1.62</v>
      </c>
      <c r="AZ507" s="36">
        <v>0</v>
      </c>
      <c r="BA507" s="33">
        <v>1969.03</v>
      </c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</row>
    <row r="508" spans="1:81" x14ac:dyDescent="0.35">
      <c r="A508" s="37" t="s">
        <v>2323</v>
      </c>
      <c r="B508" s="34">
        <v>14102</v>
      </c>
      <c r="C508" s="37" t="s">
        <v>2322</v>
      </c>
      <c r="D508" s="32">
        <v>0.3</v>
      </c>
      <c r="E508" s="32">
        <v>99.9</v>
      </c>
      <c r="F508" s="32">
        <v>0</v>
      </c>
      <c r="G508" s="32">
        <v>0</v>
      </c>
      <c r="H508" s="35">
        <v>3701</v>
      </c>
      <c r="I508" s="35">
        <v>3701</v>
      </c>
      <c r="J508" s="35">
        <v>884.53899999999999</v>
      </c>
      <c r="K508" s="32">
        <v>0</v>
      </c>
      <c r="L508" s="32">
        <v>0</v>
      </c>
      <c r="M508" s="32">
        <v>0</v>
      </c>
      <c r="N508" s="32">
        <v>0</v>
      </c>
      <c r="O508" s="31"/>
      <c r="P508" s="32">
        <v>0</v>
      </c>
      <c r="Q508" s="31"/>
      <c r="R508" s="36">
        <v>5.0000000000000001E-3</v>
      </c>
      <c r="S508" s="33">
        <v>1.2</v>
      </c>
      <c r="T508" s="33">
        <v>69.58</v>
      </c>
      <c r="U508" s="33">
        <v>24.92</v>
      </c>
      <c r="V508" s="34"/>
      <c r="W508" s="34"/>
      <c r="X508" s="34"/>
      <c r="Y508" s="32">
        <v>1.3</v>
      </c>
      <c r="Z508" s="32">
        <v>0.5</v>
      </c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2">
        <v>0</v>
      </c>
      <c r="AN508" s="34"/>
      <c r="AO508" s="34"/>
      <c r="AP508" s="34"/>
      <c r="AQ508" s="34"/>
      <c r="AR508" s="32">
        <v>0.1</v>
      </c>
      <c r="AS508" s="34"/>
      <c r="AT508" s="32">
        <v>0</v>
      </c>
      <c r="AU508" s="33">
        <v>1.92</v>
      </c>
      <c r="AV508" s="36">
        <v>0.12</v>
      </c>
      <c r="AW508" s="33">
        <v>65.69</v>
      </c>
      <c r="AX508" s="33">
        <v>23.53</v>
      </c>
      <c r="AY508" s="33">
        <v>1.81</v>
      </c>
      <c r="AZ508" s="36">
        <v>113.28700000000001</v>
      </c>
      <c r="BA508" s="33">
        <v>5890.9</v>
      </c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</row>
    <row r="509" spans="1:81" ht="37.5" x14ac:dyDescent="0.35">
      <c r="A509" s="37" t="s">
        <v>2321</v>
      </c>
      <c r="B509" s="34">
        <v>14201</v>
      </c>
      <c r="C509" s="37" t="s">
        <v>2320</v>
      </c>
      <c r="D509" s="32">
        <v>0.5</v>
      </c>
      <c r="E509" s="32">
        <v>78.099999999999994</v>
      </c>
      <c r="F509" s="32">
        <v>0.6</v>
      </c>
      <c r="G509" s="32">
        <v>1</v>
      </c>
      <c r="H509" s="35">
        <v>2915</v>
      </c>
      <c r="I509" s="35">
        <v>2915</v>
      </c>
      <c r="J509" s="35">
        <v>696.68499999999995</v>
      </c>
      <c r="K509" s="32">
        <v>0</v>
      </c>
      <c r="L509" s="32">
        <v>0</v>
      </c>
      <c r="M509" s="32">
        <v>0</v>
      </c>
      <c r="N509" s="32">
        <v>0</v>
      </c>
      <c r="O509" s="31"/>
      <c r="P509" s="32">
        <v>1</v>
      </c>
      <c r="Q509" s="31"/>
      <c r="R509" s="36">
        <v>0.02</v>
      </c>
      <c r="S509" s="33">
        <v>5.8</v>
      </c>
      <c r="T509" s="33">
        <v>45.66</v>
      </c>
      <c r="U509" s="33">
        <v>39.979999999999997</v>
      </c>
      <c r="V509" s="34"/>
      <c r="W509" s="34"/>
      <c r="X509" s="34"/>
      <c r="Y509" s="32">
        <v>8.6999999999999993</v>
      </c>
      <c r="Z509" s="32">
        <v>4.0999999999999996</v>
      </c>
      <c r="AA509" s="34"/>
      <c r="AB509" s="32">
        <v>0.1</v>
      </c>
      <c r="AC509" s="34"/>
      <c r="AD509" s="32">
        <v>0.5</v>
      </c>
      <c r="AE509" s="34"/>
      <c r="AF509" s="32">
        <v>0</v>
      </c>
      <c r="AG509" s="34"/>
      <c r="AH509" s="34"/>
      <c r="AI509" s="32">
        <v>0</v>
      </c>
      <c r="AJ509" s="32">
        <v>0</v>
      </c>
      <c r="AK509" s="34"/>
      <c r="AL509" s="32">
        <v>0</v>
      </c>
      <c r="AM509" s="32">
        <v>0</v>
      </c>
      <c r="AN509" s="34"/>
      <c r="AO509" s="34"/>
      <c r="AP509" s="32">
        <v>0</v>
      </c>
      <c r="AQ509" s="32">
        <v>0</v>
      </c>
      <c r="AR509" s="32">
        <v>0</v>
      </c>
      <c r="AS509" s="34"/>
      <c r="AT509" s="32">
        <v>0</v>
      </c>
      <c r="AU509" s="33">
        <v>13.48</v>
      </c>
      <c r="AV509" s="36">
        <v>0.02</v>
      </c>
      <c r="AW509" s="33">
        <v>33.880000000000003</v>
      </c>
      <c r="AX509" s="33">
        <v>29.66</v>
      </c>
      <c r="AY509" s="33">
        <v>10</v>
      </c>
      <c r="AZ509" s="36">
        <v>14.839</v>
      </c>
      <c r="BA509" s="33">
        <v>2374.2399999999998</v>
      </c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</row>
    <row r="510" spans="1:81" ht="37.5" x14ac:dyDescent="0.35">
      <c r="A510" s="37" t="s">
        <v>2319</v>
      </c>
      <c r="B510" s="34">
        <v>14201</v>
      </c>
      <c r="C510" s="37" t="s">
        <v>2318</v>
      </c>
      <c r="D510" s="32">
        <v>0.5</v>
      </c>
      <c r="E510" s="32">
        <v>78.099999999999994</v>
      </c>
      <c r="F510" s="32">
        <v>0.6</v>
      </c>
      <c r="G510" s="32">
        <v>1</v>
      </c>
      <c r="H510" s="35">
        <v>2915</v>
      </c>
      <c r="I510" s="35">
        <v>2915</v>
      </c>
      <c r="J510" s="35">
        <v>696.68499999999995</v>
      </c>
      <c r="K510" s="32">
        <v>0</v>
      </c>
      <c r="L510" s="32">
        <v>0</v>
      </c>
      <c r="M510" s="32">
        <v>0</v>
      </c>
      <c r="N510" s="32">
        <v>0</v>
      </c>
      <c r="O510" s="31"/>
      <c r="P510" s="32">
        <v>1</v>
      </c>
      <c r="Q510" s="31"/>
      <c r="R510" s="36">
        <v>0.02</v>
      </c>
      <c r="S510" s="33">
        <v>5.8</v>
      </c>
      <c r="T510" s="33">
        <v>47.8</v>
      </c>
      <c r="U510" s="33">
        <v>37.799999999999997</v>
      </c>
      <c r="V510" s="34"/>
      <c r="W510" s="34"/>
      <c r="X510" s="34"/>
      <c r="Y510" s="32">
        <v>7.8</v>
      </c>
      <c r="Z510" s="32">
        <v>3.7</v>
      </c>
      <c r="AA510" s="34"/>
      <c r="AB510" s="32">
        <v>0</v>
      </c>
      <c r="AC510" s="34"/>
      <c r="AD510" s="32">
        <v>0.5</v>
      </c>
      <c r="AE510" s="34"/>
      <c r="AF510" s="32">
        <v>0</v>
      </c>
      <c r="AG510" s="34"/>
      <c r="AH510" s="34"/>
      <c r="AI510" s="32">
        <v>0</v>
      </c>
      <c r="AJ510" s="32">
        <v>0</v>
      </c>
      <c r="AK510" s="34"/>
      <c r="AL510" s="32">
        <v>0</v>
      </c>
      <c r="AM510" s="32">
        <v>0</v>
      </c>
      <c r="AN510" s="34"/>
      <c r="AO510" s="34"/>
      <c r="AP510" s="32">
        <v>0</v>
      </c>
      <c r="AQ510" s="32">
        <v>0</v>
      </c>
      <c r="AR510" s="32">
        <v>0</v>
      </c>
      <c r="AS510" s="34"/>
      <c r="AT510" s="32">
        <v>0</v>
      </c>
      <c r="AU510" s="33">
        <v>12</v>
      </c>
      <c r="AV510" s="36">
        <v>0</v>
      </c>
      <c r="AW510" s="33">
        <v>35.46</v>
      </c>
      <c r="AX510" s="33">
        <v>28.04</v>
      </c>
      <c r="AY510" s="33">
        <v>8.9</v>
      </c>
      <c r="AZ510" s="36">
        <v>0</v>
      </c>
      <c r="BA510" s="33">
        <v>964.54</v>
      </c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</row>
    <row r="511" spans="1:81" ht="25" x14ac:dyDescent="0.35">
      <c r="A511" s="37" t="s">
        <v>2317</v>
      </c>
      <c r="B511" s="34">
        <v>14301</v>
      </c>
      <c r="C511" s="37" t="s">
        <v>2316</v>
      </c>
      <c r="D511" s="32">
        <v>0</v>
      </c>
      <c r="E511" s="32">
        <v>69</v>
      </c>
      <c r="F511" s="32">
        <v>0</v>
      </c>
      <c r="G511" s="32">
        <v>0</v>
      </c>
      <c r="H511" s="35">
        <v>2552</v>
      </c>
      <c r="I511" s="35">
        <v>2552</v>
      </c>
      <c r="J511" s="35">
        <v>609.928</v>
      </c>
      <c r="K511" s="32">
        <v>0</v>
      </c>
      <c r="L511" s="32">
        <v>0</v>
      </c>
      <c r="M511" s="32">
        <v>0</v>
      </c>
      <c r="N511" s="32">
        <v>0</v>
      </c>
      <c r="O511" s="31"/>
      <c r="P511" s="32">
        <v>0</v>
      </c>
      <c r="Q511" s="31"/>
      <c r="R511" s="36">
        <v>0</v>
      </c>
      <c r="S511" s="33">
        <v>7.43</v>
      </c>
      <c r="T511" s="33">
        <v>22.43</v>
      </c>
      <c r="U511" s="33">
        <v>32.67</v>
      </c>
      <c r="V511" s="34"/>
      <c r="W511" s="34"/>
      <c r="X511" s="34"/>
      <c r="Y511" s="32">
        <v>41.4</v>
      </c>
      <c r="Z511" s="32">
        <v>3</v>
      </c>
      <c r="AA511" s="34"/>
      <c r="AB511" s="32">
        <v>0</v>
      </c>
      <c r="AC511" s="34"/>
      <c r="AD511" s="32">
        <v>1.1000000000000001</v>
      </c>
      <c r="AE511" s="34"/>
      <c r="AF511" s="32">
        <v>0</v>
      </c>
      <c r="AG511" s="34"/>
      <c r="AH511" s="34"/>
      <c r="AI511" s="32">
        <v>0</v>
      </c>
      <c r="AJ511" s="32">
        <v>0</v>
      </c>
      <c r="AK511" s="34"/>
      <c r="AL511" s="32">
        <v>0</v>
      </c>
      <c r="AM511" s="32">
        <v>0</v>
      </c>
      <c r="AN511" s="34"/>
      <c r="AO511" s="34"/>
      <c r="AP511" s="32">
        <v>0</v>
      </c>
      <c r="AQ511" s="32">
        <v>0</v>
      </c>
      <c r="AR511" s="32">
        <v>0</v>
      </c>
      <c r="AS511" s="34"/>
      <c r="AT511" s="32">
        <v>0</v>
      </c>
      <c r="AU511" s="33">
        <v>45.5</v>
      </c>
      <c r="AV511" s="36">
        <v>0</v>
      </c>
      <c r="AW511" s="33">
        <v>14.79</v>
      </c>
      <c r="AX511" s="33">
        <v>21.54</v>
      </c>
      <c r="AY511" s="33">
        <v>30</v>
      </c>
      <c r="AZ511" s="36">
        <v>0</v>
      </c>
      <c r="BA511" s="33">
        <v>148.33000000000001</v>
      </c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</row>
    <row r="512" spans="1:81" ht="37.5" x14ac:dyDescent="0.35">
      <c r="A512" s="37" t="s">
        <v>2315</v>
      </c>
      <c r="B512" s="34">
        <v>14301</v>
      </c>
      <c r="C512" s="37" t="s">
        <v>2314</v>
      </c>
      <c r="D512" s="32">
        <v>1</v>
      </c>
      <c r="E512" s="32">
        <v>70.8</v>
      </c>
      <c r="F512" s="32">
        <v>0</v>
      </c>
      <c r="G512" s="32">
        <v>0</v>
      </c>
      <c r="H512" s="35">
        <v>2636</v>
      </c>
      <c r="I512" s="35">
        <v>2636</v>
      </c>
      <c r="J512" s="35">
        <v>630.00400000000002</v>
      </c>
      <c r="K512" s="32">
        <v>0</v>
      </c>
      <c r="L512" s="32">
        <v>0</v>
      </c>
      <c r="M512" s="32">
        <v>0</v>
      </c>
      <c r="N512" s="32">
        <v>0</v>
      </c>
      <c r="O512" s="31"/>
      <c r="P512" s="32">
        <v>0</v>
      </c>
      <c r="Q512" s="31"/>
      <c r="R512" s="36">
        <v>0</v>
      </c>
      <c r="S512" s="33">
        <v>7.43</v>
      </c>
      <c r="T512" s="33">
        <v>25.62</v>
      </c>
      <c r="U512" s="33">
        <v>30.04</v>
      </c>
      <c r="V512" s="34"/>
      <c r="W512" s="34"/>
      <c r="X512" s="34"/>
      <c r="Y512" s="32">
        <v>41.8</v>
      </c>
      <c r="Z512" s="32">
        <v>2.4</v>
      </c>
      <c r="AA512" s="34"/>
      <c r="AB512" s="32">
        <v>0</v>
      </c>
      <c r="AC512" s="34"/>
      <c r="AD512" s="32">
        <v>0.6</v>
      </c>
      <c r="AE512" s="34"/>
      <c r="AF512" s="32">
        <v>0</v>
      </c>
      <c r="AG512" s="34"/>
      <c r="AH512" s="34"/>
      <c r="AI512" s="32">
        <v>0</v>
      </c>
      <c r="AJ512" s="32">
        <v>0</v>
      </c>
      <c r="AK512" s="34"/>
      <c r="AL512" s="32">
        <v>0</v>
      </c>
      <c r="AM512" s="32">
        <v>0</v>
      </c>
      <c r="AN512" s="34"/>
      <c r="AO512" s="34"/>
      <c r="AP512" s="32">
        <v>0</v>
      </c>
      <c r="AQ512" s="32">
        <v>0</v>
      </c>
      <c r="AR512" s="32">
        <v>0</v>
      </c>
      <c r="AS512" s="34"/>
      <c r="AT512" s="32">
        <v>0</v>
      </c>
      <c r="AU512" s="33">
        <v>44.72</v>
      </c>
      <c r="AV512" s="36">
        <v>0</v>
      </c>
      <c r="AW512" s="33">
        <v>17.34</v>
      </c>
      <c r="AX512" s="33">
        <v>20.329999999999998</v>
      </c>
      <c r="AY512" s="33">
        <v>30.26</v>
      </c>
      <c r="AZ512" s="36">
        <v>0</v>
      </c>
      <c r="BA512" s="33">
        <v>203</v>
      </c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</row>
    <row r="513" spans="1:81" ht="37.5" x14ac:dyDescent="0.35">
      <c r="A513" s="37" t="s">
        <v>2313</v>
      </c>
      <c r="B513" s="34">
        <v>14306</v>
      </c>
      <c r="C513" s="37" t="s">
        <v>2312</v>
      </c>
      <c r="D513" s="32">
        <v>0.7</v>
      </c>
      <c r="E513" s="32">
        <v>75.900000000000006</v>
      </c>
      <c r="F513" s="32">
        <v>0</v>
      </c>
      <c r="G513" s="32">
        <v>0</v>
      </c>
      <c r="H513" s="35">
        <v>2820</v>
      </c>
      <c r="I513" s="35">
        <v>2820</v>
      </c>
      <c r="J513" s="35">
        <v>673.98</v>
      </c>
      <c r="K513" s="32">
        <v>0</v>
      </c>
      <c r="L513" s="34"/>
      <c r="M513" s="34"/>
      <c r="N513" s="34"/>
      <c r="O513" s="31"/>
      <c r="P513" s="32">
        <v>0</v>
      </c>
      <c r="Q513" s="31"/>
      <c r="R513" s="36">
        <v>0</v>
      </c>
      <c r="S513" s="33">
        <v>7.43</v>
      </c>
      <c r="T513" s="33">
        <v>22.9</v>
      </c>
      <c r="U513" s="33">
        <v>50.5</v>
      </c>
      <c r="V513" s="34"/>
      <c r="W513" s="34"/>
      <c r="X513" s="34"/>
      <c r="Y513" s="32">
        <v>17.399999999999999</v>
      </c>
      <c r="Z513" s="32">
        <v>8.4</v>
      </c>
      <c r="AA513" s="34"/>
      <c r="AB513" s="32">
        <v>0</v>
      </c>
      <c r="AC513" s="34"/>
      <c r="AD513" s="32">
        <v>0</v>
      </c>
      <c r="AE513" s="34"/>
      <c r="AF513" s="32">
        <v>0</v>
      </c>
      <c r="AG513" s="34"/>
      <c r="AH513" s="34"/>
      <c r="AI513" s="32">
        <v>0</v>
      </c>
      <c r="AJ513" s="32">
        <v>0</v>
      </c>
      <c r="AK513" s="34"/>
      <c r="AL513" s="32">
        <v>0.2</v>
      </c>
      <c r="AM513" s="32">
        <v>0</v>
      </c>
      <c r="AN513" s="34"/>
      <c r="AO513" s="34"/>
      <c r="AP513" s="34"/>
      <c r="AQ513" s="32">
        <v>0</v>
      </c>
      <c r="AR513" s="32">
        <v>0</v>
      </c>
      <c r="AS513" s="34"/>
      <c r="AT513" s="32">
        <v>0</v>
      </c>
      <c r="AU513" s="33">
        <v>26</v>
      </c>
      <c r="AV513" s="36">
        <v>0</v>
      </c>
      <c r="AW513" s="33">
        <v>16.62</v>
      </c>
      <c r="AX513" s="33">
        <v>36.64</v>
      </c>
      <c r="AY513" s="33">
        <v>18.86</v>
      </c>
      <c r="AZ513" s="36">
        <v>0</v>
      </c>
      <c r="BA513" s="33">
        <v>507.92</v>
      </c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</row>
    <row r="514" spans="1:81" ht="25" x14ac:dyDescent="0.35">
      <c r="A514" s="37" t="s">
        <v>2311</v>
      </c>
      <c r="B514" s="34" t="s">
        <v>2299</v>
      </c>
      <c r="C514" s="37" t="s">
        <v>2310</v>
      </c>
      <c r="D514" s="32">
        <v>0.5</v>
      </c>
      <c r="E514" s="32">
        <v>67.3</v>
      </c>
      <c r="F514" s="32">
        <v>0</v>
      </c>
      <c r="G514" s="32">
        <v>0</v>
      </c>
      <c r="H514" s="35">
        <v>2500</v>
      </c>
      <c r="I514" s="35">
        <v>2500</v>
      </c>
      <c r="J514" s="35">
        <v>597.5</v>
      </c>
      <c r="K514" s="32">
        <v>0</v>
      </c>
      <c r="L514" s="32">
        <v>0</v>
      </c>
      <c r="M514" s="32">
        <v>0</v>
      </c>
      <c r="N514" s="32">
        <v>0</v>
      </c>
      <c r="O514" s="31"/>
      <c r="P514" s="32">
        <v>0</v>
      </c>
      <c r="Q514" s="31"/>
      <c r="R514" s="36">
        <v>0</v>
      </c>
      <c r="S514" s="33">
        <v>7.43</v>
      </c>
      <c r="T514" s="33">
        <v>23.1</v>
      </c>
      <c r="U514" s="33">
        <v>50.18</v>
      </c>
      <c r="V514" s="34"/>
      <c r="W514" s="34"/>
      <c r="X514" s="34"/>
      <c r="Y514" s="32">
        <v>18</v>
      </c>
      <c r="Z514" s="32">
        <v>8</v>
      </c>
      <c r="AA514" s="34"/>
      <c r="AB514" s="32">
        <v>0</v>
      </c>
      <c r="AC514" s="34"/>
      <c r="AD514" s="32">
        <v>0</v>
      </c>
      <c r="AE514" s="34"/>
      <c r="AF514" s="32">
        <v>0</v>
      </c>
      <c r="AG514" s="34"/>
      <c r="AH514" s="34"/>
      <c r="AI514" s="32">
        <v>0</v>
      </c>
      <c r="AJ514" s="32">
        <v>0</v>
      </c>
      <c r="AK514" s="34"/>
      <c r="AL514" s="32">
        <v>0</v>
      </c>
      <c r="AM514" s="32">
        <v>0</v>
      </c>
      <c r="AN514" s="34"/>
      <c r="AO514" s="34"/>
      <c r="AP514" s="32">
        <v>0</v>
      </c>
      <c r="AQ514" s="32">
        <v>0</v>
      </c>
      <c r="AR514" s="32">
        <v>0</v>
      </c>
      <c r="AS514" s="34"/>
      <c r="AT514" s="32">
        <v>0</v>
      </c>
      <c r="AU514" s="33">
        <v>26</v>
      </c>
      <c r="AV514" s="36">
        <v>0</v>
      </c>
      <c r="AW514" s="33">
        <v>14.86</v>
      </c>
      <c r="AX514" s="33">
        <v>32.299999999999997</v>
      </c>
      <c r="AY514" s="33">
        <v>16.73</v>
      </c>
      <c r="AZ514" s="36">
        <v>0</v>
      </c>
      <c r="BA514" s="33">
        <v>565.77</v>
      </c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</row>
    <row r="515" spans="1:81" ht="37.5" x14ac:dyDescent="0.35">
      <c r="A515" s="37" t="s">
        <v>2309</v>
      </c>
      <c r="B515" s="34">
        <v>14303</v>
      </c>
      <c r="C515" s="37" t="s">
        <v>2308</v>
      </c>
      <c r="D515" s="32">
        <v>1</v>
      </c>
      <c r="E515" s="32">
        <v>68.900000000000006</v>
      </c>
      <c r="F515" s="32">
        <v>0</v>
      </c>
      <c r="G515" s="32">
        <v>0</v>
      </c>
      <c r="H515" s="35">
        <v>2565</v>
      </c>
      <c r="I515" s="35">
        <v>2565</v>
      </c>
      <c r="J515" s="35">
        <v>613.03499999999997</v>
      </c>
      <c r="K515" s="32">
        <v>0</v>
      </c>
      <c r="L515" s="32">
        <v>0</v>
      </c>
      <c r="M515" s="32">
        <v>0</v>
      </c>
      <c r="N515" s="32">
        <v>0</v>
      </c>
      <c r="O515" s="31"/>
      <c r="P515" s="32">
        <v>0</v>
      </c>
      <c r="Q515" s="31"/>
      <c r="R515" s="36">
        <v>0</v>
      </c>
      <c r="S515" s="33">
        <v>5.8</v>
      </c>
      <c r="T515" s="33">
        <v>24.05</v>
      </c>
      <c r="U515" s="33">
        <v>51.15</v>
      </c>
      <c r="V515" s="34"/>
      <c r="W515" s="34"/>
      <c r="X515" s="34"/>
      <c r="Y515" s="32">
        <v>17</v>
      </c>
      <c r="Z515" s="32">
        <v>7.2</v>
      </c>
      <c r="AA515" s="34"/>
      <c r="AB515" s="32">
        <v>0</v>
      </c>
      <c r="AC515" s="34"/>
      <c r="AD515" s="32">
        <v>0.3</v>
      </c>
      <c r="AE515" s="34"/>
      <c r="AF515" s="32">
        <v>0</v>
      </c>
      <c r="AG515" s="34"/>
      <c r="AH515" s="34"/>
      <c r="AI515" s="32">
        <v>0</v>
      </c>
      <c r="AJ515" s="32">
        <v>0</v>
      </c>
      <c r="AK515" s="34"/>
      <c r="AL515" s="32">
        <v>0</v>
      </c>
      <c r="AM515" s="32">
        <v>0</v>
      </c>
      <c r="AN515" s="34"/>
      <c r="AO515" s="34"/>
      <c r="AP515" s="32">
        <v>0</v>
      </c>
      <c r="AQ515" s="32">
        <v>0</v>
      </c>
      <c r="AR515" s="32">
        <v>0</v>
      </c>
      <c r="AS515" s="34"/>
      <c r="AT515" s="32">
        <v>0</v>
      </c>
      <c r="AU515" s="33">
        <v>24.43</v>
      </c>
      <c r="AV515" s="36">
        <v>0</v>
      </c>
      <c r="AW515" s="33">
        <v>15.83</v>
      </c>
      <c r="AX515" s="33">
        <v>33.67</v>
      </c>
      <c r="AY515" s="33">
        <v>16.079999999999998</v>
      </c>
      <c r="AZ515" s="36">
        <v>0</v>
      </c>
      <c r="BA515" s="33">
        <v>566.16</v>
      </c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</row>
    <row r="516" spans="1:81" ht="37.5" x14ac:dyDescent="0.35">
      <c r="A516" s="37" t="s">
        <v>2307</v>
      </c>
      <c r="B516" s="34">
        <v>14304</v>
      </c>
      <c r="C516" s="37" t="s">
        <v>2306</v>
      </c>
      <c r="D516" s="32">
        <v>1</v>
      </c>
      <c r="E516" s="32">
        <v>51.5</v>
      </c>
      <c r="F516" s="32">
        <v>0</v>
      </c>
      <c r="G516" s="32">
        <v>0</v>
      </c>
      <c r="H516" s="35">
        <v>1922</v>
      </c>
      <c r="I516" s="35">
        <v>1922</v>
      </c>
      <c r="J516" s="35">
        <v>459.358</v>
      </c>
      <c r="K516" s="32">
        <v>0</v>
      </c>
      <c r="L516" s="32">
        <v>0</v>
      </c>
      <c r="M516" s="32">
        <v>0</v>
      </c>
      <c r="N516" s="32">
        <v>0</v>
      </c>
      <c r="O516" s="31"/>
      <c r="P516" s="32">
        <v>0</v>
      </c>
      <c r="Q516" s="31"/>
      <c r="R516" s="36">
        <v>0</v>
      </c>
      <c r="S516" s="33">
        <v>7.43</v>
      </c>
      <c r="T516" s="33">
        <v>23.4</v>
      </c>
      <c r="U516" s="33">
        <v>50.7</v>
      </c>
      <c r="V516" s="34"/>
      <c r="W516" s="34"/>
      <c r="X516" s="34"/>
      <c r="Y516" s="32">
        <v>16.600000000000001</v>
      </c>
      <c r="Z516" s="32">
        <v>8.1999999999999993</v>
      </c>
      <c r="AA516" s="34"/>
      <c r="AB516" s="32">
        <v>0</v>
      </c>
      <c r="AC516" s="34"/>
      <c r="AD516" s="32">
        <v>0</v>
      </c>
      <c r="AE516" s="34"/>
      <c r="AF516" s="32">
        <v>0</v>
      </c>
      <c r="AG516" s="34"/>
      <c r="AH516" s="34"/>
      <c r="AI516" s="32">
        <v>0</v>
      </c>
      <c r="AJ516" s="32">
        <v>0</v>
      </c>
      <c r="AK516" s="34"/>
      <c r="AL516" s="32">
        <v>0</v>
      </c>
      <c r="AM516" s="32">
        <v>0</v>
      </c>
      <c r="AN516" s="34"/>
      <c r="AO516" s="34"/>
      <c r="AP516" s="32">
        <v>0</v>
      </c>
      <c r="AQ516" s="32">
        <v>0</v>
      </c>
      <c r="AR516" s="32">
        <v>0</v>
      </c>
      <c r="AS516" s="34"/>
      <c r="AT516" s="32">
        <v>0</v>
      </c>
      <c r="AU516" s="33">
        <v>24.9</v>
      </c>
      <c r="AV516" s="36">
        <v>0</v>
      </c>
      <c r="AW516" s="33">
        <v>11.52</v>
      </c>
      <c r="AX516" s="33">
        <v>24.96</v>
      </c>
      <c r="AY516" s="33">
        <v>12.26</v>
      </c>
      <c r="AZ516" s="36">
        <v>0</v>
      </c>
      <c r="BA516" s="33">
        <v>738.51</v>
      </c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</row>
    <row r="517" spans="1:81" ht="25" x14ac:dyDescent="0.35">
      <c r="A517" s="37" t="s">
        <v>2305</v>
      </c>
      <c r="B517" s="34" t="s">
        <v>2302</v>
      </c>
      <c r="C517" s="37" t="s">
        <v>2304</v>
      </c>
      <c r="D517" s="32">
        <v>0.5</v>
      </c>
      <c r="E517" s="32">
        <v>63.1</v>
      </c>
      <c r="F517" s="32">
        <v>0</v>
      </c>
      <c r="G517" s="32">
        <v>0</v>
      </c>
      <c r="H517" s="35">
        <v>2342</v>
      </c>
      <c r="I517" s="35">
        <v>2342</v>
      </c>
      <c r="J517" s="35">
        <v>559.73799999999994</v>
      </c>
      <c r="K517" s="32">
        <v>0</v>
      </c>
      <c r="L517" s="32">
        <v>0</v>
      </c>
      <c r="M517" s="32">
        <v>0</v>
      </c>
      <c r="N517" s="32">
        <v>0</v>
      </c>
      <c r="O517" s="31"/>
      <c r="P517" s="32">
        <v>0</v>
      </c>
      <c r="Q517" s="31"/>
      <c r="R517" s="36">
        <v>0</v>
      </c>
      <c r="S517" s="33">
        <v>7.43</v>
      </c>
      <c r="T517" s="33">
        <v>22.75</v>
      </c>
      <c r="U517" s="33">
        <v>52.98</v>
      </c>
      <c r="V517" s="34"/>
      <c r="W517" s="34"/>
      <c r="X517" s="34"/>
      <c r="Y517" s="32">
        <v>15.4</v>
      </c>
      <c r="Z517" s="32">
        <v>6.9</v>
      </c>
      <c r="AA517" s="34"/>
      <c r="AB517" s="32">
        <v>0</v>
      </c>
      <c r="AC517" s="34"/>
      <c r="AD517" s="32">
        <v>0.3</v>
      </c>
      <c r="AE517" s="34"/>
      <c r="AF517" s="32">
        <v>0</v>
      </c>
      <c r="AG517" s="34"/>
      <c r="AH517" s="34"/>
      <c r="AI517" s="32">
        <v>0</v>
      </c>
      <c r="AJ517" s="32">
        <v>0</v>
      </c>
      <c r="AK517" s="34"/>
      <c r="AL517" s="32">
        <v>0</v>
      </c>
      <c r="AM517" s="32">
        <v>0</v>
      </c>
      <c r="AN517" s="34"/>
      <c r="AO517" s="34"/>
      <c r="AP517" s="32">
        <v>0</v>
      </c>
      <c r="AQ517" s="32">
        <v>0</v>
      </c>
      <c r="AR517" s="32">
        <v>0</v>
      </c>
      <c r="AS517" s="34"/>
      <c r="AT517" s="32">
        <v>0</v>
      </c>
      <c r="AU517" s="33">
        <v>22.62</v>
      </c>
      <c r="AV517" s="36">
        <v>0</v>
      </c>
      <c r="AW517" s="33">
        <v>13.72</v>
      </c>
      <c r="AX517" s="33">
        <v>31.95</v>
      </c>
      <c r="AY517" s="33">
        <v>13.64</v>
      </c>
      <c r="AZ517" s="36">
        <v>0</v>
      </c>
      <c r="BA517" s="33">
        <v>522.24</v>
      </c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</row>
    <row r="518" spans="1:81" ht="37.5" x14ac:dyDescent="0.35">
      <c r="A518" s="37" t="s">
        <v>2303</v>
      </c>
      <c r="B518" s="34" t="s">
        <v>2302</v>
      </c>
      <c r="C518" s="37" t="s">
        <v>2301</v>
      </c>
      <c r="D518" s="32">
        <v>1</v>
      </c>
      <c r="E518" s="32">
        <v>63.8</v>
      </c>
      <c r="F518" s="32">
        <v>0</v>
      </c>
      <c r="G518" s="32">
        <v>0</v>
      </c>
      <c r="H518" s="35">
        <v>2376</v>
      </c>
      <c r="I518" s="35">
        <v>2376</v>
      </c>
      <c r="J518" s="35">
        <v>567.86400000000003</v>
      </c>
      <c r="K518" s="32">
        <v>0</v>
      </c>
      <c r="L518" s="32">
        <v>0</v>
      </c>
      <c r="M518" s="32">
        <v>0</v>
      </c>
      <c r="N518" s="32">
        <v>0</v>
      </c>
      <c r="O518" s="31"/>
      <c r="P518" s="32">
        <v>0</v>
      </c>
      <c r="Q518" s="31"/>
      <c r="R518" s="36">
        <v>0</v>
      </c>
      <c r="S518" s="33">
        <v>0</v>
      </c>
      <c r="T518" s="33">
        <v>26.42</v>
      </c>
      <c r="U518" s="33">
        <v>44.58</v>
      </c>
      <c r="V518" s="34"/>
      <c r="W518" s="34"/>
      <c r="X518" s="34"/>
      <c r="Y518" s="32">
        <v>24.6</v>
      </c>
      <c r="Z518" s="32">
        <v>3.5</v>
      </c>
      <c r="AA518" s="34"/>
      <c r="AB518" s="32">
        <v>0</v>
      </c>
      <c r="AC518" s="34"/>
      <c r="AD518" s="32">
        <v>0.3</v>
      </c>
      <c r="AE518" s="34"/>
      <c r="AF518" s="32">
        <v>0</v>
      </c>
      <c r="AG518" s="34"/>
      <c r="AH518" s="34"/>
      <c r="AI518" s="32">
        <v>0</v>
      </c>
      <c r="AJ518" s="32">
        <v>0</v>
      </c>
      <c r="AK518" s="34"/>
      <c r="AL518" s="32">
        <v>0</v>
      </c>
      <c r="AM518" s="32">
        <v>0</v>
      </c>
      <c r="AN518" s="34"/>
      <c r="AO518" s="34"/>
      <c r="AP518" s="32">
        <v>0</v>
      </c>
      <c r="AQ518" s="32">
        <v>0</v>
      </c>
      <c r="AR518" s="32">
        <v>0</v>
      </c>
      <c r="AS518" s="34"/>
      <c r="AT518" s="32">
        <v>0</v>
      </c>
      <c r="AU518" s="33">
        <v>28.35</v>
      </c>
      <c r="AV518" s="36">
        <v>0</v>
      </c>
      <c r="AW518" s="33">
        <v>16.100000000000001</v>
      </c>
      <c r="AX518" s="33">
        <v>27.18</v>
      </c>
      <c r="AY518" s="33">
        <v>17.28</v>
      </c>
      <c r="AZ518" s="36">
        <v>0</v>
      </c>
      <c r="BA518" s="33">
        <v>524.26</v>
      </c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</row>
    <row r="519" spans="1:81" ht="25" x14ac:dyDescent="0.35">
      <c r="A519" s="37" t="s">
        <v>2300</v>
      </c>
      <c r="B519" s="34" t="s">
        <v>2299</v>
      </c>
      <c r="C519" s="37" t="s">
        <v>2298</v>
      </c>
      <c r="D519" s="32">
        <v>0.3</v>
      </c>
      <c r="E519" s="32">
        <v>65.400000000000006</v>
      </c>
      <c r="F519" s="32">
        <v>0</v>
      </c>
      <c r="G519" s="32">
        <v>0</v>
      </c>
      <c r="H519" s="35">
        <v>2425</v>
      </c>
      <c r="I519" s="35">
        <v>2425</v>
      </c>
      <c r="J519" s="35">
        <v>579.57499999999993</v>
      </c>
      <c r="K519" s="32">
        <v>0</v>
      </c>
      <c r="L519" s="32">
        <v>0</v>
      </c>
      <c r="M519" s="32">
        <v>0</v>
      </c>
      <c r="N519" s="32">
        <v>0</v>
      </c>
      <c r="O519" s="31"/>
      <c r="P519" s="32">
        <v>0</v>
      </c>
      <c r="Q519" s="31"/>
      <c r="R519" s="36">
        <v>0</v>
      </c>
      <c r="S519" s="33">
        <v>7.5</v>
      </c>
      <c r="T519" s="33">
        <v>33.94</v>
      </c>
      <c r="U519" s="33">
        <v>42.05</v>
      </c>
      <c r="V519" s="34"/>
      <c r="W519" s="34"/>
      <c r="X519" s="34"/>
      <c r="Y519" s="32">
        <v>17.7</v>
      </c>
      <c r="Z519" s="32">
        <v>9.1</v>
      </c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2">
        <v>0</v>
      </c>
      <c r="AN519" s="34"/>
      <c r="AO519" s="34"/>
      <c r="AP519" s="34"/>
      <c r="AQ519" s="34"/>
      <c r="AR519" s="32">
        <v>0</v>
      </c>
      <c r="AS519" s="34"/>
      <c r="AT519" s="32">
        <v>0</v>
      </c>
      <c r="AU519" s="33">
        <v>26.76</v>
      </c>
      <c r="AV519" s="36">
        <v>0</v>
      </c>
      <c r="AW519" s="33">
        <v>21.22</v>
      </c>
      <c r="AX519" s="33">
        <v>26.29</v>
      </c>
      <c r="AY519" s="33">
        <v>16.73</v>
      </c>
      <c r="AZ519" s="36">
        <v>0</v>
      </c>
      <c r="BA519" s="33">
        <v>8.75</v>
      </c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</row>
    <row r="520" spans="1:81" x14ac:dyDescent="0.35">
      <c r="A520" s="37" t="s">
        <v>2297</v>
      </c>
      <c r="B520" s="34" t="s">
        <v>2296</v>
      </c>
      <c r="C520" s="37" t="s">
        <v>2295</v>
      </c>
      <c r="D520" s="32">
        <v>0</v>
      </c>
      <c r="E520" s="32">
        <v>100</v>
      </c>
      <c r="F520" s="32">
        <v>0</v>
      </c>
      <c r="G520" s="32">
        <v>0</v>
      </c>
      <c r="H520" s="35">
        <v>3700</v>
      </c>
      <c r="I520" s="35">
        <v>3700</v>
      </c>
      <c r="J520" s="35">
        <v>884.3</v>
      </c>
      <c r="K520" s="32">
        <v>0</v>
      </c>
      <c r="L520" s="34"/>
      <c r="M520" s="34"/>
      <c r="N520" s="34"/>
      <c r="O520" s="31"/>
      <c r="P520" s="32">
        <v>0</v>
      </c>
      <c r="Q520" s="31"/>
      <c r="R520" s="36">
        <v>0</v>
      </c>
      <c r="S520" s="33">
        <v>0</v>
      </c>
      <c r="T520" s="33">
        <v>6.3</v>
      </c>
      <c r="U520" s="33">
        <v>68.2</v>
      </c>
      <c r="V520" s="34"/>
      <c r="W520" s="34"/>
      <c r="X520" s="34"/>
      <c r="Y520" s="32">
        <v>25.4</v>
      </c>
      <c r="Z520" s="32">
        <v>0</v>
      </c>
      <c r="AA520" s="34"/>
      <c r="AB520" s="34"/>
      <c r="AC520" s="34"/>
      <c r="AD520" s="34"/>
      <c r="AE520" s="34"/>
      <c r="AF520" s="34"/>
      <c r="AG520" s="34"/>
      <c r="AH520" s="34"/>
      <c r="AI520" s="32">
        <v>0</v>
      </c>
      <c r="AJ520" s="34"/>
      <c r="AK520" s="34"/>
      <c r="AL520" s="32">
        <v>0</v>
      </c>
      <c r="AM520" s="32">
        <v>0</v>
      </c>
      <c r="AN520" s="34"/>
      <c r="AO520" s="34"/>
      <c r="AP520" s="34"/>
      <c r="AQ520" s="34"/>
      <c r="AR520" s="32">
        <v>0</v>
      </c>
      <c r="AS520" s="34"/>
      <c r="AT520" s="32">
        <v>0</v>
      </c>
      <c r="AU520" s="33">
        <v>25.4</v>
      </c>
      <c r="AV520" s="36">
        <v>0</v>
      </c>
      <c r="AW520" s="33">
        <v>6.02</v>
      </c>
      <c r="AX520" s="33">
        <v>65.2</v>
      </c>
      <c r="AY520" s="33">
        <v>24.28</v>
      </c>
      <c r="AZ520" s="36">
        <v>0</v>
      </c>
      <c r="BA520" s="33">
        <v>1744.7</v>
      </c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</row>
    <row r="521" spans="1:81" ht="25" x14ac:dyDescent="0.35">
      <c r="A521" s="37" t="s">
        <v>2294</v>
      </c>
      <c r="B521" s="34">
        <v>14402</v>
      </c>
      <c r="C521" s="37" t="s">
        <v>2293</v>
      </c>
      <c r="D521" s="32">
        <v>0</v>
      </c>
      <c r="E521" s="32">
        <v>100</v>
      </c>
      <c r="F521" s="32">
        <v>0</v>
      </c>
      <c r="G521" s="32">
        <v>0</v>
      </c>
      <c r="H521" s="35">
        <v>3700</v>
      </c>
      <c r="I521" s="35">
        <v>3700</v>
      </c>
      <c r="J521" s="35">
        <v>884.3</v>
      </c>
      <c r="K521" s="32">
        <v>0</v>
      </c>
      <c r="L521" s="32">
        <v>0</v>
      </c>
      <c r="M521" s="32">
        <v>0</v>
      </c>
      <c r="N521" s="32">
        <v>0</v>
      </c>
      <c r="O521" s="31"/>
      <c r="P521" s="32">
        <v>0</v>
      </c>
      <c r="Q521" s="31"/>
      <c r="R521" s="36">
        <v>0</v>
      </c>
      <c r="S521" s="33">
        <v>0</v>
      </c>
      <c r="T521" s="33">
        <v>7.2</v>
      </c>
      <c r="U521" s="33">
        <v>60.55</v>
      </c>
      <c r="V521" s="34"/>
      <c r="W521" s="34"/>
      <c r="X521" s="34"/>
      <c r="Y521" s="32">
        <v>20.399999999999999</v>
      </c>
      <c r="Z521" s="32">
        <v>10.4</v>
      </c>
      <c r="AA521" s="34"/>
      <c r="AB521" s="32">
        <v>0</v>
      </c>
      <c r="AC521" s="34"/>
      <c r="AD521" s="32">
        <v>0</v>
      </c>
      <c r="AE521" s="34"/>
      <c r="AF521" s="32">
        <v>0</v>
      </c>
      <c r="AG521" s="34"/>
      <c r="AH521" s="34"/>
      <c r="AI521" s="32">
        <v>0</v>
      </c>
      <c r="AJ521" s="32">
        <v>0</v>
      </c>
      <c r="AK521" s="34"/>
      <c r="AL521" s="32">
        <v>0</v>
      </c>
      <c r="AM521" s="32">
        <v>0</v>
      </c>
      <c r="AN521" s="34"/>
      <c r="AO521" s="34"/>
      <c r="AP521" s="34"/>
      <c r="AQ521" s="32">
        <v>0</v>
      </c>
      <c r="AR521" s="32">
        <v>0</v>
      </c>
      <c r="AS521" s="34"/>
      <c r="AT521" s="32">
        <v>0</v>
      </c>
      <c r="AU521" s="33">
        <v>30.85</v>
      </c>
      <c r="AV521" s="36">
        <v>0</v>
      </c>
      <c r="AW521" s="33">
        <v>6.88</v>
      </c>
      <c r="AX521" s="33">
        <v>57.88</v>
      </c>
      <c r="AY521" s="33">
        <v>29.49</v>
      </c>
      <c r="AZ521" s="36">
        <v>0</v>
      </c>
      <c r="BA521" s="33">
        <v>1338.4</v>
      </c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</row>
    <row r="522" spans="1:81" ht="25" x14ac:dyDescent="0.35">
      <c r="A522" s="37" t="s">
        <v>2292</v>
      </c>
      <c r="B522" s="34">
        <v>14401</v>
      </c>
      <c r="C522" s="37" t="s">
        <v>2291</v>
      </c>
      <c r="D522" s="32">
        <v>0</v>
      </c>
      <c r="E522" s="32">
        <v>100</v>
      </c>
      <c r="F522" s="32">
        <v>0</v>
      </c>
      <c r="G522" s="32">
        <v>0</v>
      </c>
      <c r="H522" s="35">
        <v>3700</v>
      </c>
      <c r="I522" s="35">
        <v>3700</v>
      </c>
      <c r="J522" s="35">
        <v>884.3</v>
      </c>
      <c r="K522" s="32">
        <v>0</v>
      </c>
      <c r="L522" s="32">
        <v>0</v>
      </c>
      <c r="M522" s="32">
        <v>0</v>
      </c>
      <c r="N522" s="32">
        <v>0</v>
      </c>
      <c r="O522" s="31"/>
      <c r="P522" s="32">
        <v>0</v>
      </c>
      <c r="Q522" s="31"/>
      <c r="R522" s="36">
        <v>0</v>
      </c>
      <c r="S522" s="33">
        <v>0</v>
      </c>
      <c r="T522" s="33">
        <v>14.8</v>
      </c>
      <c r="U522" s="33">
        <v>28.35</v>
      </c>
      <c r="V522" s="34"/>
      <c r="W522" s="34"/>
      <c r="X522" s="34"/>
      <c r="Y522" s="32">
        <v>48.2</v>
      </c>
      <c r="Z522" s="32">
        <v>6.2</v>
      </c>
      <c r="AA522" s="34"/>
      <c r="AB522" s="32">
        <v>0.2</v>
      </c>
      <c r="AC522" s="34"/>
      <c r="AD522" s="32">
        <v>0.3</v>
      </c>
      <c r="AE522" s="34"/>
      <c r="AF522" s="32">
        <v>0</v>
      </c>
      <c r="AG522" s="34"/>
      <c r="AH522" s="34"/>
      <c r="AI522" s="32">
        <v>0</v>
      </c>
      <c r="AJ522" s="32">
        <v>0</v>
      </c>
      <c r="AK522" s="34"/>
      <c r="AL522" s="32">
        <v>0</v>
      </c>
      <c r="AM522" s="32">
        <v>0</v>
      </c>
      <c r="AN522" s="34"/>
      <c r="AO522" s="34"/>
      <c r="AP522" s="32">
        <v>0</v>
      </c>
      <c r="AQ522" s="32">
        <v>0</v>
      </c>
      <c r="AR522" s="32">
        <v>0</v>
      </c>
      <c r="AS522" s="34"/>
      <c r="AT522" s="32">
        <v>0</v>
      </c>
      <c r="AU522" s="33">
        <v>54.95</v>
      </c>
      <c r="AV522" s="36">
        <v>0</v>
      </c>
      <c r="AW522" s="33">
        <v>14.15</v>
      </c>
      <c r="AX522" s="33">
        <v>27.1</v>
      </c>
      <c r="AY522" s="33">
        <v>52.53</v>
      </c>
      <c r="AZ522" s="36">
        <v>0</v>
      </c>
      <c r="BA522" s="33">
        <v>2963.6</v>
      </c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</row>
    <row r="523" spans="1:81" x14ac:dyDescent="0.35">
      <c r="A523" s="37" t="s">
        <v>2290</v>
      </c>
      <c r="B523" s="34">
        <v>14402</v>
      </c>
      <c r="C523" s="37" t="s">
        <v>2289</v>
      </c>
      <c r="D523" s="32">
        <v>0</v>
      </c>
      <c r="E523" s="32">
        <v>100</v>
      </c>
      <c r="F523" s="32">
        <v>0</v>
      </c>
      <c r="G523" s="32">
        <v>0</v>
      </c>
      <c r="H523" s="35">
        <v>3700</v>
      </c>
      <c r="I523" s="35">
        <v>3700</v>
      </c>
      <c r="J523" s="35">
        <v>884.3</v>
      </c>
      <c r="K523" s="32">
        <v>0</v>
      </c>
      <c r="L523" s="32">
        <v>0</v>
      </c>
      <c r="M523" s="32">
        <v>0</v>
      </c>
      <c r="N523" s="32">
        <v>0</v>
      </c>
      <c r="O523" s="31"/>
      <c r="P523" s="32">
        <v>0</v>
      </c>
      <c r="Q523" s="31"/>
      <c r="R523" s="36">
        <v>0</v>
      </c>
      <c r="S523" s="33">
        <v>0</v>
      </c>
      <c r="T523" s="33">
        <v>7.63</v>
      </c>
      <c r="U523" s="33">
        <v>62.09</v>
      </c>
      <c r="V523" s="34"/>
      <c r="W523" s="34"/>
      <c r="X523" s="34"/>
      <c r="Y523" s="32">
        <v>20</v>
      </c>
      <c r="Z523" s="32">
        <v>9.5</v>
      </c>
      <c r="AA523" s="34"/>
      <c r="AB523" s="32">
        <v>0.3</v>
      </c>
      <c r="AC523" s="34"/>
      <c r="AD523" s="34"/>
      <c r="AE523" s="34"/>
      <c r="AF523" s="32">
        <v>0</v>
      </c>
      <c r="AG523" s="34"/>
      <c r="AH523" s="34"/>
      <c r="AI523" s="32">
        <v>0</v>
      </c>
      <c r="AJ523" s="32">
        <v>0</v>
      </c>
      <c r="AK523" s="34"/>
      <c r="AL523" s="32">
        <v>0</v>
      </c>
      <c r="AM523" s="32">
        <v>0</v>
      </c>
      <c r="AN523" s="34"/>
      <c r="AO523" s="34"/>
      <c r="AP523" s="32">
        <v>0</v>
      </c>
      <c r="AQ523" s="32">
        <v>0</v>
      </c>
      <c r="AR523" s="32">
        <v>0</v>
      </c>
      <c r="AS523" s="34"/>
      <c r="AT523" s="32">
        <v>0</v>
      </c>
      <c r="AU523" s="33">
        <v>29.81</v>
      </c>
      <c r="AV523" s="36">
        <v>0</v>
      </c>
      <c r="AW523" s="33">
        <v>7.3</v>
      </c>
      <c r="AX523" s="33">
        <v>59.36</v>
      </c>
      <c r="AY523" s="33">
        <v>28.49</v>
      </c>
      <c r="AZ523" s="36">
        <v>0</v>
      </c>
      <c r="BA523" s="33">
        <v>28.68</v>
      </c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</row>
    <row r="524" spans="1:81" x14ac:dyDescent="0.35">
      <c r="A524" s="37" t="s">
        <v>2288</v>
      </c>
      <c r="B524" s="34">
        <v>14401</v>
      </c>
      <c r="C524" s="37" t="s">
        <v>2287</v>
      </c>
      <c r="D524" s="32">
        <v>0</v>
      </c>
      <c r="E524" s="32">
        <v>100</v>
      </c>
      <c r="F524" s="32">
        <v>0</v>
      </c>
      <c r="G524" s="32">
        <v>0</v>
      </c>
      <c r="H524" s="35">
        <v>3700</v>
      </c>
      <c r="I524" s="35">
        <v>3700</v>
      </c>
      <c r="J524" s="35">
        <v>884.3</v>
      </c>
      <c r="K524" s="32">
        <v>0</v>
      </c>
      <c r="L524" s="34"/>
      <c r="M524" s="34"/>
      <c r="N524" s="34"/>
      <c r="O524" s="31"/>
      <c r="P524" s="32">
        <v>0</v>
      </c>
      <c r="Q524" s="31"/>
      <c r="R524" s="36">
        <v>0</v>
      </c>
      <c r="S524" s="33">
        <v>0</v>
      </c>
      <c r="T524" s="33">
        <v>27.09</v>
      </c>
      <c r="U524" s="33">
        <v>18.62</v>
      </c>
      <c r="V524" s="34"/>
      <c r="W524" s="34"/>
      <c r="X524" s="34"/>
      <c r="Y524" s="32">
        <v>53.9</v>
      </c>
      <c r="Z524" s="32">
        <v>0.2</v>
      </c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2">
        <v>0</v>
      </c>
      <c r="AN524" s="34"/>
      <c r="AO524" s="34"/>
      <c r="AP524" s="34"/>
      <c r="AQ524" s="34"/>
      <c r="AR524" s="32">
        <v>0</v>
      </c>
      <c r="AS524" s="34"/>
      <c r="AT524" s="32">
        <v>0</v>
      </c>
      <c r="AU524" s="33">
        <v>54.18</v>
      </c>
      <c r="AV524" s="36">
        <v>0</v>
      </c>
      <c r="AW524" s="33">
        <v>25.9</v>
      </c>
      <c r="AX524" s="33">
        <v>17.8</v>
      </c>
      <c r="AY524" s="33">
        <v>51.8</v>
      </c>
      <c r="AZ524" s="36">
        <v>0</v>
      </c>
      <c r="BA524" s="33">
        <v>1338.4</v>
      </c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</row>
    <row r="525" spans="1:81" x14ac:dyDescent="0.35">
      <c r="A525" s="37" t="s">
        <v>2286</v>
      </c>
      <c r="B525" s="34">
        <v>14502</v>
      </c>
      <c r="C525" s="37" t="s">
        <v>2285</v>
      </c>
      <c r="D525" s="32">
        <v>0.2</v>
      </c>
      <c r="E525" s="32">
        <v>99.9</v>
      </c>
      <c r="F525" s="32">
        <v>0</v>
      </c>
      <c r="G525" s="32">
        <v>0</v>
      </c>
      <c r="H525" s="35">
        <v>3700</v>
      </c>
      <c r="I525" s="35">
        <v>3700</v>
      </c>
      <c r="J525" s="35">
        <v>884.3</v>
      </c>
      <c r="K525" s="32">
        <v>0</v>
      </c>
      <c r="L525" s="32">
        <v>0</v>
      </c>
      <c r="M525" s="32">
        <v>0</v>
      </c>
      <c r="N525" s="32">
        <v>0</v>
      </c>
      <c r="O525" s="31"/>
      <c r="P525" s="32">
        <v>0</v>
      </c>
      <c r="Q525" s="31"/>
      <c r="R525" s="36">
        <v>0</v>
      </c>
      <c r="S525" s="33">
        <v>0</v>
      </c>
      <c r="T525" s="33">
        <v>98.2</v>
      </c>
      <c r="U525" s="33">
        <v>1.5</v>
      </c>
      <c r="V525" s="34"/>
      <c r="W525" s="34"/>
      <c r="X525" s="34"/>
      <c r="Y525" s="32">
        <v>0.3</v>
      </c>
      <c r="Z525" s="32">
        <v>0</v>
      </c>
      <c r="AA525" s="34"/>
      <c r="AB525" s="34"/>
      <c r="AC525" s="34"/>
      <c r="AD525" s="34"/>
      <c r="AE525" s="34"/>
      <c r="AF525" s="34"/>
      <c r="AG525" s="34"/>
      <c r="AH525" s="34"/>
      <c r="AI525" s="32">
        <v>0</v>
      </c>
      <c r="AJ525" s="34"/>
      <c r="AK525" s="34"/>
      <c r="AL525" s="32">
        <v>0</v>
      </c>
      <c r="AM525" s="32">
        <v>0</v>
      </c>
      <c r="AN525" s="34"/>
      <c r="AO525" s="34"/>
      <c r="AP525" s="34"/>
      <c r="AQ525" s="34"/>
      <c r="AR525" s="32">
        <v>0</v>
      </c>
      <c r="AS525" s="34"/>
      <c r="AT525" s="32">
        <v>0</v>
      </c>
      <c r="AU525" s="33">
        <v>0.3</v>
      </c>
      <c r="AV525" s="36">
        <v>0</v>
      </c>
      <c r="AW525" s="33">
        <v>92.41</v>
      </c>
      <c r="AX525" s="33">
        <v>1.41</v>
      </c>
      <c r="AY525" s="33">
        <v>0.28000000000000003</v>
      </c>
      <c r="AZ525" s="36">
        <v>0</v>
      </c>
      <c r="BA525" s="33">
        <v>28.23</v>
      </c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</row>
    <row r="526" spans="1:81" x14ac:dyDescent="0.35">
      <c r="A526" s="37" t="s">
        <v>2284</v>
      </c>
      <c r="B526" s="34">
        <v>14401</v>
      </c>
      <c r="C526" s="37" t="s">
        <v>2283</v>
      </c>
      <c r="D526" s="32">
        <v>0</v>
      </c>
      <c r="E526" s="32">
        <v>100</v>
      </c>
      <c r="F526" s="32">
        <v>0</v>
      </c>
      <c r="G526" s="32">
        <v>0</v>
      </c>
      <c r="H526" s="35">
        <v>3700</v>
      </c>
      <c r="I526" s="35">
        <v>3700</v>
      </c>
      <c r="J526" s="35">
        <v>884.3</v>
      </c>
      <c r="K526" s="32">
        <v>0</v>
      </c>
      <c r="L526" s="34"/>
      <c r="M526" s="34"/>
      <c r="N526" s="32">
        <v>0</v>
      </c>
      <c r="O526" s="31"/>
      <c r="P526" s="32">
        <v>0</v>
      </c>
      <c r="Q526" s="31"/>
      <c r="R526" s="36">
        <v>0</v>
      </c>
      <c r="S526" s="33">
        <v>0</v>
      </c>
      <c r="T526" s="33">
        <v>11.9</v>
      </c>
      <c r="U526" s="33">
        <v>20.9</v>
      </c>
      <c r="V526" s="34"/>
      <c r="W526" s="34"/>
      <c r="X526" s="34"/>
      <c r="Y526" s="32">
        <v>66.7</v>
      </c>
      <c r="Z526" s="32">
        <v>0.3</v>
      </c>
      <c r="AA526" s="34"/>
      <c r="AB526" s="32">
        <v>0</v>
      </c>
      <c r="AC526" s="34"/>
      <c r="AD526" s="34"/>
      <c r="AE526" s="34"/>
      <c r="AF526" s="32">
        <v>0</v>
      </c>
      <c r="AG526" s="34"/>
      <c r="AH526" s="34"/>
      <c r="AI526" s="32">
        <v>0</v>
      </c>
      <c r="AJ526" s="32">
        <v>0</v>
      </c>
      <c r="AK526" s="34"/>
      <c r="AL526" s="32">
        <v>0</v>
      </c>
      <c r="AM526" s="32">
        <v>0</v>
      </c>
      <c r="AN526" s="34"/>
      <c r="AO526" s="34"/>
      <c r="AP526" s="34"/>
      <c r="AQ526" s="32">
        <v>0</v>
      </c>
      <c r="AR526" s="32">
        <v>0</v>
      </c>
      <c r="AS526" s="34"/>
      <c r="AT526" s="32">
        <v>0</v>
      </c>
      <c r="AU526" s="33">
        <v>67</v>
      </c>
      <c r="AV526" s="36">
        <v>0</v>
      </c>
      <c r="AW526" s="33">
        <v>11.38</v>
      </c>
      <c r="AX526" s="33">
        <v>19.98</v>
      </c>
      <c r="AY526" s="33">
        <v>64.05</v>
      </c>
      <c r="AZ526" s="36">
        <v>0</v>
      </c>
      <c r="BA526" s="33">
        <v>2151</v>
      </c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</row>
    <row r="527" spans="1:81" x14ac:dyDescent="0.35">
      <c r="A527" s="37" t="s">
        <v>2282</v>
      </c>
      <c r="B527" s="34">
        <v>14401</v>
      </c>
      <c r="C527" s="37" t="s">
        <v>2281</v>
      </c>
      <c r="D527" s="32">
        <v>0</v>
      </c>
      <c r="E527" s="32">
        <v>100</v>
      </c>
      <c r="F527" s="32">
        <v>0</v>
      </c>
      <c r="G527" s="32">
        <v>0</v>
      </c>
      <c r="H527" s="35">
        <v>3699</v>
      </c>
      <c r="I527" s="35">
        <v>3699</v>
      </c>
      <c r="J527" s="35">
        <v>884.06099999999992</v>
      </c>
      <c r="K527" s="32">
        <v>0</v>
      </c>
      <c r="L527" s="34"/>
      <c r="M527" s="34"/>
      <c r="N527" s="34"/>
      <c r="O527" s="31"/>
      <c r="P527" s="32">
        <v>0</v>
      </c>
      <c r="Q527" s="31"/>
      <c r="R527" s="36">
        <v>0</v>
      </c>
      <c r="S527" s="33">
        <v>0</v>
      </c>
      <c r="T527" s="33">
        <v>9.42</v>
      </c>
      <c r="U527" s="33">
        <v>19.36</v>
      </c>
      <c r="V527" s="34"/>
      <c r="W527" s="34"/>
      <c r="X527" s="34"/>
      <c r="Y527" s="32">
        <v>14.8</v>
      </c>
      <c r="Z527" s="32">
        <v>57.1</v>
      </c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2">
        <v>0</v>
      </c>
      <c r="AN527" s="34"/>
      <c r="AO527" s="34"/>
      <c r="AP527" s="34"/>
      <c r="AQ527" s="34"/>
      <c r="AR527" s="32">
        <v>0</v>
      </c>
      <c r="AS527" s="34"/>
      <c r="AT527" s="32">
        <v>0</v>
      </c>
      <c r="AU527" s="33">
        <v>72.06</v>
      </c>
      <c r="AV527" s="36">
        <v>0</v>
      </c>
      <c r="AW527" s="33">
        <v>9</v>
      </c>
      <c r="AX527" s="33">
        <v>18.5</v>
      </c>
      <c r="AY527" s="33">
        <v>68.88</v>
      </c>
      <c r="AZ527" s="36">
        <v>0</v>
      </c>
      <c r="BA527" s="33">
        <v>94.62</v>
      </c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</row>
    <row r="528" spans="1:81" x14ac:dyDescent="0.35">
      <c r="A528" s="37" t="s">
        <v>2280</v>
      </c>
      <c r="B528" s="34">
        <v>14402</v>
      </c>
      <c r="C528" s="37" t="s">
        <v>2279</v>
      </c>
      <c r="D528" s="32">
        <v>0</v>
      </c>
      <c r="E528" s="32">
        <v>100</v>
      </c>
      <c r="F528" s="32">
        <v>0</v>
      </c>
      <c r="G528" s="32">
        <v>0</v>
      </c>
      <c r="H528" s="35">
        <v>3700</v>
      </c>
      <c r="I528" s="35">
        <v>3700</v>
      </c>
      <c r="J528" s="35">
        <v>884.3</v>
      </c>
      <c r="K528" s="32">
        <v>0</v>
      </c>
      <c r="L528" s="34"/>
      <c r="M528" s="34"/>
      <c r="N528" s="34"/>
      <c r="O528" s="31"/>
      <c r="P528" s="32">
        <v>0</v>
      </c>
      <c r="Q528" s="31"/>
      <c r="R528" s="36">
        <v>0</v>
      </c>
      <c r="S528" s="33">
        <v>0</v>
      </c>
      <c r="T528" s="33">
        <v>12.59</v>
      </c>
      <c r="U528" s="33">
        <v>64.33</v>
      </c>
      <c r="V528" s="34"/>
      <c r="W528" s="34"/>
      <c r="X528" s="34"/>
      <c r="Y528" s="32">
        <v>16.7</v>
      </c>
      <c r="Z528" s="32">
        <v>6.4</v>
      </c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2">
        <v>0</v>
      </c>
      <c r="AN528" s="34"/>
      <c r="AO528" s="34"/>
      <c r="AP528" s="34"/>
      <c r="AQ528" s="34"/>
      <c r="AR528" s="32">
        <v>0</v>
      </c>
      <c r="AS528" s="34"/>
      <c r="AT528" s="32">
        <v>0</v>
      </c>
      <c r="AU528" s="33">
        <v>23.08</v>
      </c>
      <c r="AV528" s="36">
        <v>0</v>
      </c>
      <c r="AW528" s="33">
        <v>12.04</v>
      </c>
      <c r="AX528" s="33">
        <v>61.5</v>
      </c>
      <c r="AY528" s="33">
        <v>22.06</v>
      </c>
      <c r="AZ528" s="36">
        <v>0</v>
      </c>
      <c r="BA528" s="33">
        <v>1338.4</v>
      </c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</row>
    <row r="529" spans="1:81" x14ac:dyDescent="0.35">
      <c r="A529" s="37" t="s">
        <v>2278</v>
      </c>
      <c r="B529" s="34">
        <v>14402</v>
      </c>
      <c r="C529" s="37" t="s">
        <v>2277</v>
      </c>
      <c r="D529" s="32">
        <v>0</v>
      </c>
      <c r="E529" s="32">
        <v>100</v>
      </c>
      <c r="F529" s="32">
        <v>0</v>
      </c>
      <c r="G529" s="32">
        <v>0</v>
      </c>
      <c r="H529" s="35">
        <v>3700</v>
      </c>
      <c r="I529" s="35">
        <v>3700</v>
      </c>
      <c r="J529" s="35">
        <v>884.3</v>
      </c>
      <c r="K529" s="32">
        <v>0</v>
      </c>
      <c r="L529" s="34"/>
      <c r="M529" s="34"/>
      <c r="N529" s="34"/>
      <c r="O529" s="31"/>
      <c r="P529" s="32">
        <v>0</v>
      </c>
      <c r="Q529" s="31"/>
      <c r="R529" s="36">
        <v>0</v>
      </c>
      <c r="S529" s="33">
        <v>0</v>
      </c>
      <c r="T529" s="33">
        <v>14.2</v>
      </c>
      <c r="U529" s="33">
        <v>84.3</v>
      </c>
      <c r="V529" s="34"/>
      <c r="W529" s="34"/>
      <c r="X529" s="34"/>
      <c r="Y529" s="32">
        <v>1.3</v>
      </c>
      <c r="Z529" s="32">
        <v>0</v>
      </c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2">
        <v>0</v>
      </c>
      <c r="AN529" s="34"/>
      <c r="AO529" s="34"/>
      <c r="AP529" s="34"/>
      <c r="AQ529" s="34"/>
      <c r="AR529" s="32">
        <v>0</v>
      </c>
      <c r="AS529" s="34"/>
      <c r="AT529" s="32">
        <v>0</v>
      </c>
      <c r="AU529" s="33">
        <v>1.3</v>
      </c>
      <c r="AV529" s="36">
        <v>0</v>
      </c>
      <c r="AW529" s="33">
        <v>13.58</v>
      </c>
      <c r="AX529" s="33">
        <v>80.59</v>
      </c>
      <c r="AY529" s="33">
        <v>1.24</v>
      </c>
      <c r="AZ529" s="36">
        <v>0</v>
      </c>
      <c r="BA529" s="33">
        <v>2151</v>
      </c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</row>
    <row r="530" spans="1:81" x14ac:dyDescent="0.35">
      <c r="A530" s="37" t="s">
        <v>2276</v>
      </c>
      <c r="B530" s="34">
        <v>14402</v>
      </c>
      <c r="C530" s="37" t="s">
        <v>2275</v>
      </c>
      <c r="D530" s="32">
        <v>0</v>
      </c>
      <c r="E530" s="32">
        <v>99.9</v>
      </c>
      <c r="F530" s="32">
        <v>0</v>
      </c>
      <c r="G530" s="32">
        <v>0</v>
      </c>
      <c r="H530" s="35">
        <v>3695</v>
      </c>
      <c r="I530" s="35">
        <v>3695</v>
      </c>
      <c r="J530" s="35">
        <v>883.10500000000002</v>
      </c>
      <c r="K530" s="32">
        <v>0</v>
      </c>
      <c r="L530" s="32">
        <v>0</v>
      </c>
      <c r="M530" s="32">
        <v>0</v>
      </c>
      <c r="N530" s="32">
        <v>0</v>
      </c>
      <c r="O530" s="31"/>
      <c r="P530" s="32">
        <v>0</v>
      </c>
      <c r="Q530" s="31"/>
      <c r="R530" s="36">
        <v>0</v>
      </c>
      <c r="S530" s="33">
        <v>0</v>
      </c>
      <c r="T530" s="33">
        <v>16.260000000000002</v>
      </c>
      <c r="U530" s="33">
        <v>73.540000000000006</v>
      </c>
      <c r="V530" s="34"/>
      <c r="W530" s="34"/>
      <c r="X530" s="34"/>
      <c r="Y530" s="32">
        <v>9</v>
      </c>
      <c r="Z530" s="32">
        <v>0.6</v>
      </c>
      <c r="AA530" s="34"/>
      <c r="AB530" s="32">
        <v>0</v>
      </c>
      <c r="AC530" s="34"/>
      <c r="AD530" s="34"/>
      <c r="AE530" s="34"/>
      <c r="AF530" s="32">
        <v>0</v>
      </c>
      <c r="AG530" s="34"/>
      <c r="AH530" s="34"/>
      <c r="AI530" s="32">
        <v>0</v>
      </c>
      <c r="AJ530" s="32">
        <v>0</v>
      </c>
      <c r="AK530" s="34"/>
      <c r="AL530" s="32">
        <v>0</v>
      </c>
      <c r="AM530" s="32">
        <v>0</v>
      </c>
      <c r="AN530" s="34"/>
      <c r="AO530" s="34"/>
      <c r="AP530" s="32">
        <v>0</v>
      </c>
      <c r="AQ530" s="32">
        <v>0</v>
      </c>
      <c r="AR530" s="32">
        <v>0</v>
      </c>
      <c r="AS530" s="34"/>
      <c r="AT530" s="32">
        <v>0</v>
      </c>
      <c r="AU530" s="33">
        <v>9.5500000000000007</v>
      </c>
      <c r="AV530" s="36">
        <v>0</v>
      </c>
      <c r="AW530" s="33">
        <v>15.52</v>
      </c>
      <c r="AX530" s="33">
        <v>70.209999999999994</v>
      </c>
      <c r="AY530" s="33">
        <v>9.1199999999999992</v>
      </c>
      <c r="AZ530" s="36">
        <v>0</v>
      </c>
      <c r="BA530" s="33">
        <v>0</v>
      </c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</row>
    <row r="531" spans="1:81" x14ac:dyDescent="0.35">
      <c r="A531" s="37" t="s">
        <v>2274</v>
      </c>
      <c r="B531" s="34">
        <v>14402</v>
      </c>
      <c r="C531" s="37" t="s">
        <v>2273</v>
      </c>
      <c r="D531" s="32">
        <v>0</v>
      </c>
      <c r="E531" s="32">
        <v>100</v>
      </c>
      <c r="F531" s="32">
        <v>0</v>
      </c>
      <c r="G531" s="32">
        <v>0</v>
      </c>
      <c r="H531" s="35">
        <v>3700</v>
      </c>
      <c r="I531" s="35">
        <v>3700</v>
      </c>
      <c r="J531" s="35">
        <v>884.3</v>
      </c>
      <c r="K531" s="32">
        <v>0</v>
      </c>
      <c r="L531" s="34"/>
      <c r="M531" s="34"/>
      <c r="N531" s="34"/>
      <c r="O531" s="31"/>
      <c r="P531" s="32">
        <v>0</v>
      </c>
      <c r="Q531" s="31"/>
      <c r="R531" s="36">
        <v>0</v>
      </c>
      <c r="S531" s="33">
        <v>0</v>
      </c>
      <c r="T531" s="33">
        <v>51.57</v>
      </c>
      <c r="U531" s="33">
        <v>38.700000000000003</v>
      </c>
      <c r="V531" s="34"/>
      <c r="W531" s="34"/>
      <c r="X531" s="34"/>
      <c r="Y531" s="32">
        <v>9.5</v>
      </c>
      <c r="Z531" s="32">
        <v>0.2</v>
      </c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2">
        <v>0</v>
      </c>
      <c r="AN531" s="34"/>
      <c r="AO531" s="34"/>
      <c r="AP531" s="34"/>
      <c r="AQ531" s="34"/>
      <c r="AR531" s="32">
        <v>0</v>
      </c>
      <c r="AS531" s="34"/>
      <c r="AT531" s="32">
        <v>0</v>
      </c>
      <c r="AU531" s="33">
        <v>9.73</v>
      </c>
      <c r="AV531" s="36">
        <v>0</v>
      </c>
      <c r="AW531" s="33">
        <v>49.3</v>
      </c>
      <c r="AX531" s="33">
        <v>37</v>
      </c>
      <c r="AY531" s="33">
        <v>9.3000000000000007</v>
      </c>
      <c r="AZ531" s="36">
        <v>0</v>
      </c>
      <c r="BA531" s="33">
        <v>1434</v>
      </c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</row>
    <row r="532" spans="1:81" x14ac:dyDescent="0.35">
      <c r="A532" s="37" t="s">
        <v>2272</v>
      </c>
      <c r="B532" s="34">
        <v>14402</v>
      </c>
      <c r="C532" s="37" t="s">
        <v>2271</v>
      </c>
      <c r="D532" s="32">
        <v>0</v>
      </c>
      <c r="E532" s="32">
        <v>100</v>
      </c>
      <c r="F532" s="32">
        <v>0</v>
      </c>
      <c r="G532" s="32">
        <v>0</v>
      </c>
      <c r="H532" s="35">
        <v>3700</v>
      </c>
      <c r="I532" s="35">
        <v>3700</v>
      </c>
      <c r="J532" s="35">
        <v>884.3</v>
      </c>
      <c r="K532" s="32">
        <v>0</v>
      </c>
      <c r="L532" s="32">
        <v>0</v>
      </c>
      <c r="M532" s="32">
        <v>0</v>
      </c>
      <c r="N532" s="32">
        <v>0</v>
      </c>
      <c r="O532" s="31"/>
      <c r="P532" s="32">
        <v>0</v>
      </c>
      <c r="Q532" s="31"/>
      <c r="R532" s="36">
        <v>0</v>
      </c>
      <c r="S532" s="33">
        <v>0</v>
      </c>
      <c r="T532" s="33">
        <v>18.16</v>
      </c>
      <c r="U532" s="33">
        <v>52.6</v>
      </c>
      <c r="V532" s="34"/>
      <c r="W532" s="34"/>
      <c r="X532" s="34"/>
      <c r="Y532" s="32">
        <v>28.4</v>
      </c>
      <c r="Z532" s="32">
        <v>0.3</v>
      </c>
      <c r="AA532" s="34"/>
      <c r="AB532" s="32">
        <v>0</v>
      </c>
      <c r="AC532" s="34"/>
      <c r="AD532" s="34"/>
      <c r="AE532" s="34"/>
      <c r="AF532" s="32">
        <v>0</v>
      </c>
      <c r="AG532" s="34"/>
      <c r="AH532" s="34"/>
      <c r="AI532" s="32">
        <v>0</v>
      </c>
      <c r="AJ532" s="32">
        <v>0</v>
      </c>
      <c r="AK532" s="34"/>
      <c r="AL532" s="32">
        <v>0</v>
      </c>
      <c r="AM532" s="32">
        <v>0</v>
      </c>
      <c r="AN532" s="34"/>
      <c r="AO532" s="34"/>
      <c r="AP532" s="32">
        <v>0</v>
      </c>
      <c r="AQ532" s="32">
        <v>0</v>
      </c>
      <c r="AR532" s="32">
        <v>0</v>
      </c>
      <c r="AS532" s="34"/>
      <c r="AT532" s="32">
        <v>0</v>
      </c>
      <c r="AU532" s="33">
        <v>28.64</v>
      </c>
      <c r="AV532" s="36">
        <v>0</v>
      </c>
      <c r="AW532" s="33">
        <v>17.36</v>
      </c>
      <c r="AX532" s="33">
        <v>50.28</v>
      </c>
      <c r="AY532" s="33">
        <v>27.38</v>
      </c>
      <c r="AZ532" s="36">
        <v>0</v>
      </c>
      <c r="BA532" s="33">
        <v>2151</v>
      </c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</row>
    <row r="533" spans="1:81" x14ac:dyDescent="0.35">
      <c r="A533" s="37" t="s">
        <v>2270</v>
      </c>
      <c r="B533" s="34">
        <v>14402</v>
      </c>
      <c r="C533" s="37" t="s">
        <v>2269</v>
      </c>
      <c r="D533" s="32">
        <v>0</v>
      </c>
      <c r="E533" s="32">
        <v>100</v>
      </c>
      <c r="F533" s="32">
        <v>0</v>
      </c>
      <c r="G533" s="32">
        <v>0</v>
      </c>
      <c r="H533" s="35">
        <v>3700</v>
      </c>
      <c r="I533" s="35">
        <v>3700</v>
      </c>
      <c r="J533" s="35">
        <v>884.3</v>
      </c>
      <c r="K533" s="32">
        <v>0</v>
      </c>
      <c r="L533" s="32">
        <v>0</v>
      </c>
      <c r="M533" s="32">
        <v>0</v>
      </c>
      <c r="N533" s="32">
        <v>0</v>
      </c>
      <c r="O533" s="31"/>
      <c r="P533" s="32">
        <v>0</v>
      </c>
      <c r="Q533" s="31"/>
      <c r="R533" s="36">
        <v>0</v>
      </c>
      <c r="S533" s="33">
        <v>0</v>
      </c>
      <c r="T533" s="33">
        <v>24</v>
      </c>
      <c r="U533" s="33">
        <v>41.5</v>
      </c>
      <c r="V533" s="34"/>
      <c r="W533" s="34"/>
      <c r="X533" s="34"/>
      <c r="Y533" s="32">
        <v>33.1</v>
      </c>
      <c r="Z533" s="32">
        <v>1.2</v>
      </c>
      <c r="AA533" s="34"/>
      <c r="AB533" s="32">
        <v>0</v>
      </c>
      <c r="AC533" s="34"/>
      <c r="AD533" s="32">
        <v>0</v>
      </c>
      <c r="AE533" s="34"/>
      <c r="AF533" s="32">
        <v>0</v>
      </c>
      <c r="AG533" s="34"/>
      <c r="AH533" s="34"/>
      <c r="AI533" s="32">
        <v>0</v>
      </c>
      <c r="AJ533" s="32">
        <v>0</v>
      </c>
      <c r="AK533" s="34"/>
      <c r="AL533" s="32">
        <v>0</v>
      </c>
      <c r="AM533" s="32">
        <v>0</v>
      </c>
      <c r="AN533" s="34"/>
      <c r="AO533" s="34"/>
      <c r="AP533" s="34"/>
      <c r="AQ533" s="32">
        <v>0</v>
      </c>
      <c r="AR533" s="32">
        <v>0</v>
      </c>
      <c r="AS533" s="34"/>
      <c r="AT533" s="32">
        <v>0</v>
      </c>
      <c r="AU533" s="33">
        <v>34.299999999999997</v>
      </c>
      <c r="AV533" s="36">
        <v>0</v>
      </c>
      <c r="AW533" s="33">
        <v>22.94</v>
      </c>
      <c r="AX533" s="33">
        <v>39.67</v>
      </c>
      <c r="AY533" s="33">
        <v>32.79</v>
      </c>
      <c r="AZ533" s="36">
        <v>0</v>
      </c>
      <c r="BA533" s="33">
        <v>382.4</v>
      </c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</row>
    <row r="534" spans="1:81" x14ac:dyDescent="0.35">
      <c r="A534" s="37" t="s">
        <v>2268</v>
      </c>
      <c r="B534" s="34">
        <v>14401</v>
      </c>
      <c r="C534" s="37" t="s">
        <v>2267</v>
      </c>
      <c r="D534" s="32">
        <v>0</v>
      </c>
      <c r="E534" s="32">
        <v>100</v>
      </c>
      <c r="F534" s="32">
        <v>0</v>
      </c>
      <c r="G534" s="32">
        <v>0</v>
      </c>
      <c r="H534" s="35">
        <v>3700</v>
      </c>
      <c r="I534" s="35">
        <v>3700</v>
      </c>
      <c r="J534" s="35">
        <v>884.3</v>
      </c>
      <c r="K534" s="32">
        <v>0</v>
      </c>
      <c r="L534" s="32">
        <v>0</v>
      </c>
      <c r="M534" s="32">
        <v>0</v>
      </c>
      <c r="N534" s="32">
        <v>0</v>
      </c>
      <c r="O534" s="31"/>
      <c r="P534" s="32">
        <v>0</v>
      </c>
      <c r="Q534" s="31"/>
      <c r="R534" s="36">
        <v>0</v>
      </c>
      <c r="S534" s="33">
        <v>0</v>
      </c>
      <c r="T534" s="33">
        <v>14.95</v>
      </c>
      <c r="U534" s="33">
        <v>23.3</v>
      </c>
      <c r="V534" s="34"/>
      <c r="W534" s="34"/>
      <c r="X534" s="34"/>
      <c r="Y534" s="32">
        <v>55.3</v>
      </c>
      <c r="Z534" s="32">
        <v>5.6</v>
      </c>
      <c r="AA534" s="34"/>
      <c r="AB534" s="32">
        <v>0</v>
      </c>
      <c r="AC534" s="34"/>
      <c r="AD534" s="34"/>
      <c r="AE534" s="34"/>
      <c r="AF534" s="32">
        <v>0</v>
      </c>
      <c r="AG534" s="34"/>
      <c r="AH534" s="34"/>
      <c r="AI534" s="32">
        <v>0</v>
      </c>
      <c r="AJ534" s="32">
        <v>0</v>
      </c>
      <c r="AK534" s="34"/>
      <c r="AL534" s="32">
        <v>0</v>
      </c>
      <c r="AM534" s="32">
        <v>0</v>
      </c>
      <c r="AN534" s="34"/>
      <c r="AO534" s="34"/>
      <c r="AP534" s="32">
        <v>0</v>
      </c>
      <c r="AQ534" s="32">
        <v>0</v>
      </c>
      <c r="AR534" s="32">
        <v>0</v>
      </c>
      <c r="AS534" s="34"/>
      <c r="AT534" s="32">
        <v>0</v>
      </c>
      <c r="AU534" s="33">
        <v>60.85</v>
      </c>
      <c r="AV534" s="36">
        <v>0</v>
      </c>
      <c r="AW534" s="33">
        <v>14.29</v>
      </c>
      <c r="AX534" s="33">
        <v>22.27</v>
      </c>
      <c r="AY534" s="33">
        <v>58.17</v>
      </c>
      <c r="AZ534" s="36">
        <v>0</v>
      </c>
      <c r="BA534" s="33">
        <v>2151</v>
      </c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</row>
    <row r="535" spans="1:81" x14ac:dyDescent="0.35">
      <c r="A535" s="37" t="s">
        <v>2266</v>
      </c>
      <c r="B535" s="34">
        <v>14401</v>
      </c>
      <c r="C535" s="37" t="s">
        <v>2265</v>
      </c>
      <c r="D535" s="32">
        <v>0</v>
      </c>
      <c r="E535" s="32">
        <v>100</v>
      </c>
      <c r="F535" s="32">
        <v>0</v>
      </c>
      <c r="G535" s="32">
        <v>0</v>
      </c>
      <c r="H535" s="35">
        <v>3700</v>
      </c>
      <c r="I535" s="35">
        <v>3700</v>
      </c>
      <c r="J535" s="35">
        <v>884.3</v>
      </c>
      <c r="K535" s="32">
        <v>0</v>
      </c>
      <c r="L535" s="32">
        <v>0</v>
      </c>
      <c r="M535" s="32">
        <v>0</v>
      </c>
      <c r="N535" s="32">
        <v>0</v>
      </c>
      <c r="O535" s="31"/>
      <c r="P535" s="32">
        <v>0</v>
      </c>
      <c r="Q535" s="31"/>
      <c r="R535" s="36">
        <v>0</v>
      </c>
      <c r="S535" s="33">
        <v>0</v>
      </c>
      <c r="T535" s="33">
        <v>10.63</v>
      </c>
      <c r="U535" s="33">
        <v>29.11</v>
      </c>
      <c r="V535" s="34"/>
      <c r="W535" s="34"/>
      <c r="X535" s="34"/>
      <c r="Y535" s="32">
        <v>59</v>
      </c>
      <c r="Z535" s="32">
        <v>0.2</v>
      </c>
      <c r="AA535" s="34"/>
      <c r="AB535" s="32">
        <v>0</v>
      </c>
      <c r="AC535" s="34"/>
      <c r="AD535" s="34"/>
      <c r="AE535" s="34"/>
      <c r="AF535" s="32">
        <v>0</v>
      </c>
      <c r="AG535" s="34"/>
      <c r="AH535" s="34"/>
      <c r="AI535" s="32">
        <v>0</v>
      </c>
      <c r="AJ535" s="32">
        <v>0</v>
      </c>
      <c r="AK535" s="34"/>
      <c r="AL535" s="32">
        <v>0</v>
      </c>
      <c r="AM535" s="32">
        <v>0</v>
      </c>
      <c r="AN535" s="34"/>
      <c r="AO535" s="34"/>
      <c r="AP535" s="32">
        <v>0</v>
      </c>
      <c r="AQ535" s="32">
        <v>0</v>
      </c>
      <c r="AR535" s="32">
        <v>0</v>
      </c>
      <c r="AS535" s="34"/>
      <c r="AT535" s="32">
        <v>0</v>
      </c>
      <c r="AU535" s="33">
        <v>59.18</v>
      </c>
      <c r="AV535" s="36">
        <v>0</v>
      </c>
      <c r="AW535" s="33">
        <v>10.16</v>
      </c>
      <c r="AX535" s="33">
        <v>27.83</v>
      </c>
      <c r="AY535" s="33">
        <v>56.58</v>
      </c>
      <c r="AZ535" s="36">
        <v>0</v>
      </c>
      <c r="BA535" s="33">
        <v>2151</v>
      </c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</row>
    <row r="536" spans="1:81" x14ac:dyDescent="0.35">
      <c r="A536" s="37" t="s">
        <v>2264</v>
      </c>
      <c r="B536" s="34">
        <v>14401</v>
      </c>
      <c r="C536" s="37" t="s">
        <v>2263</v>
      </c>
      <c r="D536" s="32">
        <v>0</v>
      </c>
      <c r="E536" s="32">
        <v>100</v>
      </c>
      <c r="F536" s="32">
        <v>0</v>
      </c>
      <c r="G536" s="32">
        <v>0</v>
      </c>
      <c r="H536" s="35">
        <v>3700</v>
      </c>
      <c r="I536" s="35">
        <v>3700</v>
      </c>
      <c r="J536" s="35">
        <v>884.3</v>
      </c>
      <c r="K536" s="32">
        <v>0</v>
      </c>
      <c r="L536" s="32">
        <v>0</v>
      </c>
      <c r="M536" s="32">
        <v>0</v>
      </c>
      <c r="N536" s="32">
        <v>0</v>
      </c>
      <c r="O536" s="31"/>
      <c r="P536" s="32">
        <v>0</v>
      </c>
      <c r="Q536" s="31"/>
      <c r="R536" s="36">
        <v>0</v>
      </c>
      <c r="S536" s="33">
        <v>0</v>
      </c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3">
        <v>10.52</v>
      </c>
      <c r="AX536" s="33">
        <v>42.49</v>
      </c>
      <c r="AY536" s="33">
        <v>41.01</v>
      </c>
      <c r="AZ536" s="36">
        <v>0</v>
      </c>
      <c r="BA536" s="33">
        <v>2151</v>
      </c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</row>
    <row r="537" spans="1:81" x14ac:dyDescent="0.35">
      <c r="A537" s="37" t="s">
        <v>2262</v>
      </c>
      <c r="B537" s="34">
        <v>14501</v>
      </c>
      <c r="C537" s="37" t="s">
        <v>2261</v>
      </c>
      <c r="D537" s="32">
        <v>0.2</v>
      </c>
      <c r="E537" s="32">
        <v>100</v>
      </c>
      <c r="F537" s="32">
        <v>0</v>
      </c>
      <c r="G537" s="32">
        <v>0</v>
      </c>
      <c r="H537" s="35">
        <v>3703</v>
      </c>
      <c r="I537" s="35">
        <v>3703</v>
      </c>
      <c r="J537" s="35">
        <v>885.01699999999994</v>
      </c>
      <c r="K537" s="32">
        <v>0</v>
      </c>
      <c r="L537" s="32">
        <v>0</v>
      </c>
      <c r="M537" s="32">
        <v>0</v>
      </c>
      <c r="N537" s="32">
        <v>0</v>
      </c>
      <c r="O537" s="31"/>
      <c r="P537" s="32">
        <v>0</v>
      </c>
      <c r="Q537" s="31"/>
      <c r="R537" s="36">
        <v>0</v>
      </c>
      <c r="S537" s="33">
        <v>0</v>
      </c>
      <c r="T537" s="33">
        <v>54.5</v>
      </c>
      <c r="U537" s="33">
        <v>38.26</v>
      </c>
      <c r="V537" s="34"/>
      <c r="W537" s="34"/>
      <c r="X537" s="34"/>
      <c r="Y537" s="32">
        <v>1.9</v>
      </c>
      <c r="Z537" s="32">
        <v>0.7</v>
      </c>
      <c r="AA537" s="34"/>
      <c r="AB537" s="34"/>
      <c r="AC537" s="34"/>
      <c r="AD537" s="34"/>
      <c r="AE537" s="34"/>
      <c r="AF537" s="34"/>
      <c r="AG537" s="34"/>
      <c r="AH537" s="34"/>
      <c r="AI537" s="32">
        <v>0</v>
      </c>
      <c r="AJ537" s="34"/>
      <c r="AK537" s="34"/>
      <c r="AL537" s="32">
        <v>0</v>
      </c>
      <c r="AM537" s="32">
        <v>0</v>
      </c>
      <c r="AN537" s="34"/>
      <c r="AO537" s="34"/>
      <c r="AP537" s="34"/>
      <c r="AQ537" s="34"/>
      <c r="AR537" s="32">
        <v>0</v>
      </c>
      <c r="AS537" s="34"/>
      <c r="AT537" s="32">
        <v>0</v>
      </c>
      <c r="AU537" s="33">
        <v>2.6</v>
      </c>
      <c r="AV537" s="36">
        <v>0</v>
      </c>
      <c r="AW537" s="33">
        <v>52.1</v>
      </c>
      <c r="AX537" s="33">
        <v>36.58</v>
      </c>
      <c r="AY537" s="33">
        <v>2.4900000000000002</v>
      </c>
      <c r="AZ537" s="36">
        <v>0</v>
      </c>
      <c r="BA537" s="33">
        <v>4935.83</v>
      </c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</row>
    <row r="538" spans="1:81" x14ac:dyDescent="0.35">
      <c r="A538" s="37" t="s">
        <v>2260</v>
      </c>
      <c r="B538" s="34">
        <v>14502</v>
      </c>
      <c r="C538" s="37" t="s">
        <v>2259</v>
      </c>
      <c r="D538" s="32">
        <v>0.2</v>
      </c>
      <c r="E538" s="32">
        <v>100</v>
      </c>
      <c r="F538" s="32">
        <v>0</v>
      </c>
      <c r="G538" s="32">
        <v>0</v>
      </c>
      <c r="H538" s="35">
        <v>3702</v>
      </c>
      <c r="I538" s="35">
        <v>3702</v>
      </c>
      <c r="J538" s="35">
        <v>884.77800000000002</v>
      </c>
      <c r="K538" s="32">
        <v>0</v>
      </c>
      <c r="L538" s="32">
        <v>0</v>
      </c>
      <c r="M538" s="32">
        <v>0</v>
      </c>
      <c r="N538" s="32">
        <v>0</v>
      </c>
      <c r="O538" s="31"/>
      <c r="P538" s="32">
        <v>0</v>
      </c>
      <c r="Q538" s="31"/>
      <c r="R538" s="36">
        <v>0</v>
      </c>
      <c r="S538" s="33">
        <v>0</v>
      </c>
      <c r="T538" s="33">
        <v>51.3</v>
      </c>
      <c r="U538" s="33">
        <v>38</v>
      </c>
      <c r="V538" s="34"/>
      <c r="W538" s="34"/>
      <c r="X538" s="34"/>
      <c r="Y538" s="32">
        <v>8.5</v>
      </c>
      <c r="Z538" s="32">
        <v>0.5</v>
      </c>
      <c r="AA538" s="34"/>
      <c r="AB538" s="32">
        <v>0</v>
      </c>
      <c r="AC538" s="34"/>
      <c r="AD538" s="34"/>
      <c r="AE538" s="34"/>
      <c r="AF538" s="34"/>
      <c r="AG538" s="34"/>
      <c r="AH538" s="34"/>
      <c r="AI538" s="32">
        <v>0</v>
      </c>
      <c r="AJ538" s="34"/>
      <c r="AK538" s="34"/>
      <c r="AL538" s="32">
        <v>0</v>
      </c>
      <c r="AM538" s="32">
        <v>0</v>
      </c>
      <c r="AN538" s="34"/>
      <c r="AO538" s="34"/>
      <c r="AP538" s="34"/>
      <c r="AQ538" s="32">
        <v>0</v>
      </c>
      <c r="AR538" s="32">
        <v>0</v>
      </c>
      <c r="AS538" s="34"/>
      <c r="AT538" s="32">
        <v>0</v>
      </c>
      <c r="AU538" s="33">
        <v>9</v>
      </c>
      <c r="AV538" s="36">
        <v>0</v>
      </c>
      <c r="AW538" s="33">
        <v>49.02</v>
      </c>
      <c r="AX538" s="33">
        <v>36.31</v>
      </c>
      <c r="AY538" s="33">
        <v>8.6</v>
      </c>
      <c r="AZ538" s="36">
        <v>0</v>
      </c>
      <c r="BA538" s="33">
        <v>1433.28</v>
      </c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</row>
    <row r="539" spans="1:81" x14ac:dyDescent="0.35">
      <c r="A539" s="37" t="s">
        <v>2258</v>
      </c>
      <c r="B539" s="34">
        <v>17101</v>
      </c>
      <c r="C539" s="37" t="s">
        <v>2257</v>
      </c>
      <c r="D539" s="32">
        <v>12.6</v>
      </c>
      <c r="E539" s="32">
        <v>8.5</v>
      </c>
      <c r="F539" s="32">
        <v>0.3</v>
      </c>
      <c r="G539" s="32">
        <v>0.3</v>
      </c>
      <c r="H539" s="35">
        <v>533</v>
      </c>
      <c r="I539" s="35">
        <v>533</v>
      </c>
      <c r="J539" s="35">
        <v>127.387</v>
      </c>
      <c r="K539" s="32">
        <v>0</v>
      </c>
      <c r="L539" s="34"/>
      <c r="M539" s="32">
        <v>0.3</v>
      </c>
      <c r="N539" s="32">
        <v>0</v>
      </c>
      <c r="O539" s="31"/>
      <c r="P539" s="32">
        <v>0.3</v>
      </c>
      <c r="Q539" s="31"/>
      <c r="R539" s="36">
        <v>0.43</v>
      </c>
      <c r="S539" s="33">
        <v>5.9</v>
      </c>
      <c r="T539" s="33">
        <v>32.58</v>
      </c>
      <c r="U539" s="33">
        <v>50.36</v>
      </c>
      <c r="V539" s="34"/>
      <c r="W539" s="34"/>
      <c r="X539" s="34"/>
      <c r="Y539" s="32">
        <v>13.6</v>
      </c>
      <c r="Z539" s="32">
        <v>0.9</v>
      </c>
      <c r="AA539" s="34"/>
      <c r="AB539" s="32">
        <v>0</v>
      </c>
      <c r="AC539" s="34"/>
      <c r="AD539" s="34"/>
      <c r="AE539" s="34"/>
      <c r="AF539" s="32">
        <v>0</v>
      </c>
      <c r="AG539" s="34"/>
      <c r="AH539" s="34"/>
      <c r="AI539" s="32">
        <v>0</v>
      </c>
      <c r="AJ539" s="32">
        <v>0.1</v>
      </c>
      <c r="AK539" s="34"/>
      <c r="AL539" s="32">
        <v>1.2</v>
      </c>
      <c r="AM539" s="32">
        <v>0</v>
      </c>
      <c r="AN539" s="34"/>
      <c r="AO539" s="34"/>
      <c r="AP539" s="32">
        <v>0</v>
      </c>
      <c r="AQ539" s="32">
        <v>0.2</v>
      </c>
      <c r="AR539" s="32">
        <v>0.1</v>
      </c>
      <c r="AS539" s="34"/>
      <c r="AT539" s="32">
        <v>0.8</v>
      </c>
      <c r="AU539" s="33">
        <v>16.87</v>
      </c>
      <c r="AV539" s="36">
        <v>0.94699999999999995</v>
      </c>
      <c r="AW539" s="33">
        <v>2.2999999999999998</v>
      </c>
      <c r="AX539" s="33">
        <v>3.55</v>
      </c>
      <c r="AY539" s="33">
        <v>1.19</v>
      </c>
      <c r="AZ539" s="36">
        <v>66.813999999999993</v>
      </c>
      <c r="BA539" s="33">
        <v>9.8800000000000008</v>
      </c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</row>
    <row r="540" spans="1:81" x14ac:dyDescent="0.35">
      <c r="A540" s="37" t="s">
        <v>2256</v>
      </c>
      <c r="B540" s="34">
        <v>17101</v>
      </c>
      <c r="C540" s="37" t="s">
        <v>2255</v>
      </c>
      <c r="D540" s="32">
        <v>12.4</v>
      </c>
      <c r="E540" s="32">
        <v>9.5</v>
      </c>
      <c r="F540" s="32">
        <v>0.3</v>
      </c>
      <c r="G540" s="32">
        <v>0.7</v>
      </c>
      <c r="H540" s="35">
        <v>574</v>
      </c>
      <c r="I540" s="35">
        <v>574</v>
      </c>
      <c r="J540" s="35">
        <v>137.18600000000001</v>
      </c>
      <c r="K540" s="32">
        <v>0</v>
      </c>
      <c r="L540" s="32">
        <v>0.1</v>
      </c>
      <c r="M540" s="32">
        <v>0.2</v>
      </c>
      <c r="N540" s="32">
        <v>0</v>
      </c>
      <c r="O540" s="31"/>
      <c r="P540" s="32">
        <v>0.7</v>
      </c>
      <c r="Q540" s="31"/>
      <c r="R540" s="36">
        <v>0.38</v>
      </c>
      <c r="S540" s="33">
        <v>5.9</v>
      </c>
      <c r="T540" s="33">
        <v>32.5</v>
      </c>
      <c r="U540" s="33">
        <v>50.29</v>
      </c>
      <c r="V540" s="34"/>
      <c r="W540" s="34"/>
      <c r="X540" s="34"/>
      <c r="Y540" s="32">
        <v>13.8</v>
      </c>
      <c r="Z540" s="32">
        <v>0.9</v>
      </c>
      <c r="AA540" s="34"/>
      <c r="AB540" s="32">
        <v>0</v>
      </c>
      <c r="AC540" s="34"/>
      <c r="AD540" s="34"/>
      <c r="AE540" s="34"/>
      <c r="AF540" s="32">
        <v>0</v>
      </c>
      <c r="AG540" s="34"/>
      <c r="AH540" s="34"/>
      <c r="AI540" s="32">
        <v>0</v>
      </c>
      <c r="AJ540" s="32">
        <v>0.1</v>
      </c>
      <c r="AK540" s="34"/>
      <c r="AL540" s="32">
        <v>1.1000000000000001</v>
      </c>
      <c r="AM540" s="32">
        <v>0</v>
      </c>
      <c r="AN540" s="34"/>
      <c r="AO540" s="34"/>
      <c r="AP540" s="32">
        <v>0</v>
      </c>
      <c r="AQ540" s="32">
        <v>0.2</v>
      </c>
      <c r="AR540" s="32">
        <v>0.1</v>
      </c>
      <c r="AS540" s="34"/>
      <c r="AT540" s="32">
        <v>0.8</v>
      </c>
      <c r="AU540" s="33">
        <v>17.04</v>
      </c>
      <c r="AV540" s="36">
        <v>0.93</v>
      </c>
      <c r="AW540" s="33">
        <v>2.56</v>
      </c>
      <c r="AX540" s="33">
        <v>3.96</v>
      </c>
      <c r="AY540" s="33">
        <v>1.34</v>
      </c>
      <c r="AZ540" s="36">
        <v>73.28</v>
      </c>
      <c r="BA540" s="33">
        <v>9.4600000000000009</v>
      </c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</row>
    <row r="541" spans="1:81" x14ac:dyDescent="0.35">
      <c r="A541" s="37" t="s">
        <v>2254</v>
      </c>
      <c r="B541" s="34">
        <v>17101</v>
      </c>
      <c r="C541" s="37" t="s">
        <v>2253</v>
      </c>
      <c r="D541" s="32">
        <v>13.1</v>
      </c>
      <c r="E541" s="32">
        <v>8.8000000000000007</v>
      </c>
      <c r="F541" s="32">
        <v>0.3</v>
      </c>
      <c r="G541" s="32">
        <v>0.3</v>
      </c>
      <c r="H541" s="35">
        <v>555</v>
      </c>
      <c r="I541" s="35">
        <v>555</v>
      </c>
      <c r="J541" s="35">
        <v>132.64499999999998</v>
      </c>
      <c r="K541" s="32">
        <v>0</v>
      </c>
      <c r="L541" s="34"/>
      <c r="M541" s="32">
        <v>0.3</v>
      </c>
      <c r="N541" s="32">
        <v>0</v>
      </c>
      <c r="O541" s="31"/>
      <c r="P541" s="32">
        <v>0.3</v>
      </c>
      <c r="Q541" s="31"/>
      <c r="R541" s="36">
        <v>0.38100000000000001</v>
      </c>
      <c r="S541" s="33">
        <v>5.53</v>
      </c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3">
        <v>2.39</v>
      </c>
      <c r="AX541" s="33">
        <v>3.7</v>
      </c>
      <c r="AY541" s="33">
        <v>1.24</v>
      </c>
      <c r="AZ541" s="36">
        <v>69.597999999999999</v>
      </c>
      <c r="BA541" s="33">
        <v>10.29</v>
      </c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</row>
    <row r="542" spans="1:81" x14ac:dyDescent="0.35">
      <c r="A542" s="37" t="s">
        <v>2252</v>
      </c>
      <c r="B542" s="34">
        <v>17101</v>
      </c>
      <c r="C542" s="37" t="s">
        <v>2251</v>
      </c>
      <c r="D542" s="32">
        <v>14.3</v>
      </c>
      <c r="E542" s="32">
        <v>9.6</v>
      </c>
      <c r="F542" s="32">
        <v>0.3</v>
      </c>
      <c r="G542" s="32">
        <v>0.3</v>
      </c>
      <c r="H542" s="35">
        <v>606</v>
      </c>
      <c r="I542" s="35">
        <v>606</v>
      </c>
      <c r="J542" s="35">
        <v>144.834</v>
      </c>
      <c r="K542" s="32">
        <v>0</v>
      </c>
      <c r="L542" s="34"/>
      <c r="M542" s="32">
        <v>0.3</v>
      </c>
      <c r="N542" s="32">
        <v>0</v>
      </c>
      <c r="O542" s="31"/>
      <c r="P542" s="32">
        <v>0.3</v>
      </c>
      <c r="Q542" s="31"/>
      <c r="R542" s="36">
        <v>0.46400000000000002</v>
      </c>
      <c r="S542" s="33">
        <v>6.03</v>
      </c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3">
        <v>2.61</v>
      </c>
      <c r="AX542" s="33">
        <v>4.04</v>
      </c>
      <c r="AY542" s="33">
        <v>1.35</v>
      </c>
      <c r="AZ542" s="36">
        <v>75.924999999999997</v>
      </c>
      <c r="BA542" s="33">
        <v>11.22</v>
      </c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</row>
    <row r="543" spans="1:81" ht="25" x14ac:dyDescent="0.35">
      <c r="A543" s="37" t="s">
        <v>2250</v>
      </c>
      <c r="B543" s="34">
        <v>17102</v>
      </c>
      <c r="C543" s="37" t="s">
        <v>2249</v>
      </c>
      <c r="D543" s="32">
        <v>12.4</v>
      </c>
      <c r="E543" s="32">
        <v>9.1999999999999993</v>
      </c>
      <c r="F543" s="32">
        <v>0.3</v>
      </c>
      <c r="G543" s="32">
        <v>0.3</v>
      </c>
      <c r="H543" s="35">
        <v>557</v>
      </c>
      <c r="I543" s="35">
        <v>557</v>
      </c>
      <c r="J543" s="35">
        <v>133.12299999999999</v>
      </c>
      <c r="K543" s="32">
        <v>0</v>
      </c>
      <c r="L543" s="32">
        <v>0</v>
      </c>
      <c r="M543" s="32">
        <v>0.3</v>
      </c>
      <c r="N543" s="32">
        <v>0</v>
      </c>
      <c r="O543" s="31"/>
      <c r="P543" s="32">
        <v>0.3</v>
      </c>
      <c r="Q543" s="31"/>
      <c r="R543" s="36">
        <v>0.53</v>
      </c>
      <c r="S543" s="33">
        <v>5.9</v>
      </c>
      <c r="T543" s="33">
        <v>32.020000000000003</v>
      </c>
      <c r="U543" s="33">
        <v>46.98</v>
      </c>
      <c r="V543" s="34"/>
      <c r="W543" s="34"/>
      <c r="X543" s="34"/>
      <c r="Y543" s="32">
        <v>12.6</v>
      </c>
      <c r="Z543" s="32">
        <v>3.9</v>
      </c>
      <c r="AA543" s="34"/>
      <c r="AB543" s="32">
        <v>0</v>
      </c>
      <c r="AC543" s="34"/>
      <c r="AD543" s="34"/>
      <c r="AE543" s="34"/>
      <c r="AF543" s="32">
        <v>0</v>
      </c>
      <c r="AG543" s="34"/>
      <c r="AH543" s="34"/>
      <c r="AI543" s="32">
        <v>1.3</v>
      </c>
      <c r="AJ543" s="32">
        <v>0.1</v>
      </c>
      <c r="AK543" s="34"/>
      <c r="AL543" s="32">
        <v>0</v>
      </c>
      <c r="AM543" s="32">
        <v>0.1</v>
      </c>
      <c r="AN543" s="34"/>
      <c r="AO543" s="34"/>
      <c r="AP543" s="32">
        <v>0</v>
      </c>
      <c r="AQ543" s="32">
        <v>0</v>
      </c>
      <c r="AR543" s="32">
        <v>0.2</v>
      </c>
      <c r="AS543" s="34"/>
      <c r="AT543" s="32">
        <v>2.2000000000000002</v>
      </c>
      <c r="AU543" s="33">
        <v>20.58</v>
      </c>
      <c r="AV543" s="36">
        <v>2.5249999999999999</v>
      </c>
      <c r="AW543" s="33">
        <v>2.44</v>
      </c>
      <c r="AX543" s="33">
        <v>3.59</v>
      </c>
      <c r="AY543" s="33">
        <v>1.57</v>
      </c>
      <c r="AZ543" s="36">
        <v>192.809</v>
      </c>
      <c r="BA543" s="33">
        <v>15.27</v>
      </c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</row>
    <row r="544" spans="1:81" ht="25" x14ac:dyDescent="0.35">
      <c r="A544" s="37" t="s">
        <v>2248</v>
      </c>
      <c r="B544" s="34">
        <v>17102</v>
      </c>
      <c r="C544" s="37" t="s">
        <v>2247</v>
      </c>
      <c r="D544" s="32">
        <v>12.7</v>
      </c>
      <c r="E544" s="32">
        <v>9.4</v>
      </c>
      <c r="F544" s="32">
        <v>0.3</v>
      </c>
      <c r="G544" s="32">
        <v>0.3</v>
      </c>
      <c r="H544" s="35">
        <v>568</v>
      </c>
      <c r="I544" s="35">
        <v>568</v>
      </c>
      <c r="J544" s="35">
        <v>135.75199999999998</v>
      </c>
      <c r="K544" s="32">
        <v>0</v>
      </c>
      <c r="L544" s="32">
        <v>0</v>
      </c>
      <c r="M544" s="32">
        <v>0.3</v>
      </c>
      <c r="N544" s="32">
        <v>0</v>
      </c>
      <c r="O544" s="31"/>
      <c r="P544" s="32">
        <v>0.3</v>
      </c>
      <c r="Q544" s="31"/>
      <c r="R544" s="36">
        <v>0.51400000000000001</v>
      </c>
      <c r="S544" s="33">
        <v>5.42</v>
      </c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3">
        <v>2.5</v>
      </c>
      <c r="AX544" s="33">
        <v>3.66</v>
      </c>
      <c r="AY544" s="33">
        <v>1.6</v>
      </c>
      <c r="AZ544" s="36">
        <v>196.744</v>
      </c>
      <c r="BA544" s="33">
        <v>15.58</v>
      </c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</row>
    <row r="545" spans="1:81" ht="25" x14ac:dyDescent="0.35">
      <c r="A545" s="37" t="s">
        <v>2246</v>
      </c>
      <c r="B545" s="34">
        <v>17201</v>
      </c>
      <c r="C545" s="37" t="s">
        <v>2245</v>
      </c>
      <c r="D545" s="32">
        <v>10.8</v>
      </c>
      <c r="E545" s="32">
        <v>7.7</v>
      </c>
      <c r="F545" s="32">
        <v>2</v>
      </c>
      <c r="G545" s="32">
        <v>2.1</v>
      </c>
      <c r="H545" s="35">
        <v>504</v>
      </c>
      <c r="I545" s="35">
        <v>504</v>
      </c>
      <c r="J545" s="35">
        <v>120.45599999999999</v>
      </c>
      <c r="K545" s="32">
        <v>0</v>
      </c>
      <c r="L545" s="34"/>
      <c r="M545" s="32">
        <v>0.2</v>
      </c>
      <c r="N545" s="32">
        <v>0</v>
      </c>
      <c r="O545" s="31"/>
      <c r="P545" s="32">
        <v>2.1</v>
      </c>
      <c r="Q545" s="31"/>
      <c r="R545" s="36">
        <v>0.377</v>
      </c>
      <c r="S545" s="33">
        <v>4.12</v>
      </c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3">
        <v>2.56</v>
      </c>
      <c r="AX545" s="33">
        <v>3</v>
      </c>
      <c r="AY545" s="33">
        <v>0.94</v>
      </c>
      <c r="AZ545" s="36">
        <v>51.795999999999999</v>
      </c>
      <c r="BA545" s="33">
        <v>41.76</v>
      </c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</row>
    <row r="546" spans="1:81" x14ac:dyDescent="0.35">
      <c r="A546" s="37" t="s">
        <v>2244</v>
      </c>
      <c r="B546" s="34">
        <v>17101</v>
      </c>
      <c r="C546" s="37" t="s">
        <v>2243</v>
      </c>
      <c r="D546" s="32">
        <v>11.2</v>
      </c>
      <c r="E546" s="32">
        <v>0</v>
      </c>
      <c r="F546" s="32">
        <v>0.4</v>
      </c>
      <c r="G546" s="32">
        <v>0.4</v>
      </c>
      <c r="H546" s="35">
        <v>196</v>
      </c>
      <c r="I546" s="35">
        <v>196</v>
      </c>
      <c r="J546" s="35">
        <v>46.844000000000001</v>
      </c>
      <c r="K546" s="32">
        <v>0</v>
      </c>
      <c r="L546" s="32">
        <v>0</v>
      </c>
      <c r="M546" s="32">
        <v>0.4</v>
      </c>
      <c r="N546" s="32">
        <v>0</v>
      </c>
      <c r="O546" s="31"/>
      <c r="P546" s="32">
        <v>0.4</v>
      </c>
      <c r="Q546" s="31"/>
      <c r="R546" s="36">
        <v>0.41</v>
      </c>
      <c r="S546" s="33">
        <v>0</v>
      </c>
      <c r="T546" s="33">
        <v>0</v>
      </c>
      <c r="U546" s="33">
        <v>0</v>
      </c>
      <c r="V546" s="34"/>
      <c r="W546" s="34"/>
      <c r="X546" s="34"/>
      <c r="Y546" s="32">
        <v>0</v>
      </c>
      <c r="Z546" s="32">
        <v>0</v>
      </c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2">
        <v>0</v>
      </c>
      <c r="AN546" s="34"/>
      <c r="AO546" s="34"/>
      <c r="AP546" s="34"/>
      <c r="AQ546" s="34"/>
      <c r="AR546" s="32">
        <v>0</v>
      </c>
      <c r="AS546" s="34"/>
      <c r="AT546" s="32">
        <v>0</v>
      </c>
      <c r="AU546" s="33">
        <v>0</v>
      </c>
      <c r="AV546" s="36">
        <v>0</v>
      </c>
      <c r="AW546" s="33">
        <v>0</v>
      </c>
      <c r="AX546" s="33">
        <v>0</v>
      </c>
      <c r="AY546" s="33">
        <v>0</v>
      </c>
      <c r="AZ546" s="36">
        <v>0</v>
      </c>
      <c r="BA546" s="33">
        <v>0</v>
      </c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</row>
    <row r="547" spans="1:81" ht="25" x14ac:dyDescent="0.35">
      <c r="A547" s="37" t="s">
        <v>2242</v>
      </c>
      <c r="B547" s="34">
        <v>17101</v>
      </c>
      <c r="C547" s="37" t="s">
        <v>2241</v>
      </c>
      <c r="D547" s="32">
        <v>11.6</v>
      </c>
      <c r="E547" s="32">
        <v>0</v>
      </c>
      <c r="F547" s="32">
        <v>0.4</v>
      </c>
      <c r="G547" s="32">
        <v>0.4</v>
      </c>
      <c r="H547" s="35">
        <v>204</v>
      </c>
      <c r="I547" s="35">
        <v>204</v>
      </c>
      <c r="J547" s="35">
        <v>48.756</v>
      </c>
      <c r="K547" s="32">
        <v>0</v>
      </c>
      <c r="L547" s="32">
        <v>0</v>
      </c>
      <c r="M547" s="32">
        <v>0.4</v>
      </c>
      <c r="N547" s="32">
        <v>0</v>
      </c>
      <c r="O547" s="31"/>
      <c r="P547" s="32">
        <v>0.4</v>
      </c>
      <c r="Q547" s="31"/>
      <c r="R547" s="36">
        <v>0.31</v>
      </c>
      <c r="S547" s="33">
        <v>0</v>
      </c>
      <c r="T547" s="33">
        <v>0</v>
      </c>
      <c r="U547" s="33">
        <v>0</v>
      </c>
      <c r="V547" s="34"/>
      <c r="W547" s="34"/>
      <c r="X547" s="34"/>
      <c r="Y547" s="32">
        <v>0</v>
      </c>
      <c r="Z547" s="32">
        <v>0</v>
      </c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2">
        <v>0</v>
      </c>
      <c r="AN547" s="34"/>
      <c r="AO547" s="34"/>
      <c r="AP547" s="34"/>
      <c r="AQ547" s="34"/>
      <c r="AR547" s="32">
        <v>0</v>
      </c>
      <c r="AS547" s="34"/>
      <c r="AT547" s="32">
        <v>0</v>
      </c>
      <c r="AU547" s="33">
        <v>0</v>
      </c>
      <c r="AV547" s="36">
        <v>0</v>
      </c>
      <c r="AW547" s="33">
        <v>0</v>
      </c>
      <c r="AX547" s="33">
        <v>0</v>
      </c>
      <c r="AY547" s="33">
        <v>0</v>
      </c>
      <c r="AZ547" s="36">
        <v>0</v>
      </c>
      <c r="BA547" s="33">
        <v>0</v>
      </c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</row>
    <row r="548" spans="1:81" x14ac:dyDescent="0.35">
      <c r="A548" s="37" t="s">
        <v>2240</v>
      </c>
      <c r="B548" s="34">
        <v>17101</v>
      </c>
      <c r="C548" s="37" t="s">
        <v>2239</v>
      </c>
      <c r="D548" s="32">
        <v>15.6</v>
      </c>
      <c r="E548" s="32">
        <v>28.2</v>
      </c>
      <c r="F548" s="32">
        <v>0.2</v>
      </c>
      <c r="G548" s="32">
        <v>0.2</v>
      </c>
      <c r="H548" s="35">
        <v>1311</v>
      </c>
      <c r="I548" s="35">
        <v>1311</v>
      </c>
      <c r="J548" s="35">
        <v>313.32900000000001</v>
      </c>
      <c r="K548" s="32">
        <v>0</v>
      </c>
      <c r="L548" s="32">
        <v>0</v>
      </c>
      <c r="M548" s="32">
        <v>0.2</v>
      </c>
      <c r="N548" s="32">
        <v>0</v>
      </c>
      <c r="O548" s="31"/>
      <c r="P548" s="32">
        <v>0.2</v>
      </c>
      <c r="Q548" s="31"/>
      <c r="R548" s="36">
        <v>0.4</v>
      </c>
      <c r="S548" s="33">
        <v>17</v>
      </c>
      <c r="T548" s="33">
        <v>36.6</v>
      </c>
      <c r="U548" s="33">
        <v>51.4</v>
      </c>
      <c r="V548" s="34"/>
      <c r="W548" s="34"/>
      <c r="X548" s="34"/>
      <c r="Y548" s="32">
        <v>9.6</v>
      </c>
      <c r="Z548" s="32">
        <v>0.3</v>
      </c>
      <c r="AA548" s="34"/>
      <c r="AB548" s="34"/>
      <c r="AC548" s="34"/>
      <c r="AD548" s="34"/>
      <c r="AE548" s="34"/>
      <c r="AF548" s="34"/>
      <c r="AG548" s="34"/>
      <c r="AH548" s="34"/>
      <c r="AI548" s="32">
        <v>1.7</v>
      </c>
      <c r="AJ548" s="34"/>
      <c r="AK548" s="34"/>
      <c r="AL548" s="32">
        <v>0</v>
      </c>
      <c r="AM548" s="32">
        <v>0</v>
      </c>
      <c r="AN548" s="34"/>
      <c r="AO548" s="34"/>
      <c r="AP548" s="34"/>
      <c r="AQ548" s="34"/>
      <c r="AR548" s="32">
        <v>0.1</v>
      </c>
      <c r="AS548" s="34"/>
      <c r="AT548" s="32">
        <v>0.8</v>
      </c>
      <c r="AU548" s="33">
        <v>12.5</v>
      </c>
      <c r="AV548" s="36">
        <v>0.9</v>
      </c>
      <c r="AW548" s="33">
        <v>8.57</v>
      </c>
      <c r="AX548" s="33">
        <v>12.03</v>
      </c>
      <c r="AY548" s="33">
        <v>2.92</v>
      </c>
      <c r="AZ548" s="36">
        <v>210.654</v>
      </c>
      <c r="BA548" s="33">
        <v>32.770000000000003</v>
      </c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</row>
    <row r="549" spans="1:81" x14ac:dyDescent="0.35">
      <c r="A549" s="37" t="s">
        <v>2238</v>
      </c>
      <c r="B549" s="34">
        <v>17101</v>
      </c>
      <c r="C549" s="37" t="s">
        <v>2237</v>
      </c>
      <c r="D549" s="32">
        <v>16.100000000000001</v>
      </c>
      <c r="E549" s="32">
        <v>31.7</v>
      </c>
      <c r="F549" s="32">
        <v>0.2</v>
      </c>
      <c r="G549" s="32">
        <v>0.2</v>
      </c>
      <c r="H549" s="35">
        <v>1450</v>
      </c>
      <c r="I549" s="35">
        <v>1450</v>
      </c>
      <c r="J549" s="35">
        <v>346.55</v>
      </c>
      <c r="K549" s="32">
        <v>0</v>
      </c>
      <c r="L549" s="32">
        <v>0</v>
      </c>
      <c r="M549" s="32">
        <v>0.2</v>
      </c>
      <c r="N549" s="32">
        <v>0</v>
      </c>
      <c r="O549" s="31"/>
      <c r="P549" s="32">
        <v>0.2</v>
      </c>
      <c r="Q549" s="31"/>
      <c r="R549" s="36">
        <v>0.42</v>
      </c>
      <c r="S549" s="33">
        <v>17</v>
      </c>
      <c r="T549" s="33">
        <v>36.6</v>
      </c>
      <c r="U549" s="33">
        <v>51.1</v>
      </c>
      <c r="V549" s="34"/>
      <c r="W549" s="34"/>
      <c r="X549" s="34"/>
      <c r="Y549" s="32">
        <v>9.6</v>
      </c>
      <c r="Z549" s="32">
        <v>0.3</v>
      </c>
      <c r="AA549" s="34"/>
      <c r="AB549" s="34"/>
      <c r="AC549" s="34"/>
      <c r="AD549" s="34"/>
      <c r="AE549" s="34"/>
      <c r="AF549" s="34"/>
      <c r="AG549" s="34"/>
      <c r="AH549" s="34"/>
      <c r="AI549" s="32">
        <v>1.7</v>
      </c>
      <c r="AJ549" s="34"/>
      <c r="AK549" s="34"/>
      <c r="AL549" s="32">
        <v>0</v>
      </c>
      <c r="AM549" s="32">
        <v>0</v>
      </c>
      <c r="AN549" s="34"/>
      <c r="AO549" s="34"/>
      <c r="AP549" s="34"/>
      <c r="AQ549" s="34"/>
      <c r="AR549" s="32">
        <v>0.1</v>
      </c>
      <c r="AS549" s="34"/>
      <c r="AT549" s="32">
        <v>0.8</v>
      </c>
      <c r="AU549" s="33">
        <v>12.5</v>
      </c>
      <c r="AV549" s="36">
        <v>0.9</v>
      </c>
      <c r="AW549" s="33">
        <v>9.6300000000000008</v>
      </c>
      <c r="AX549" s="33">
        <v>13.44</v>
      </c>
      <c r="AY549" s="33">
        <v>3.29</v>
      </c>
      <c r="AZ549" s="36">
        <v>236.79900000000001</v>
      </c>
      <c r="BA549" s="33">
        <v>36.840000000000003</v>
      </c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</row>
    <row r="550" spans="1:81" x14ac:dyDescent="0.35">
      <c r="A550" s="37" t="s">
        <v>2236</v>
      </c>
      <c r="B550" s="34">
        <v>16101</v>
      </c>
      <c r="C550" s="37" t="s">
        <v>2235</v>
      </c>
      <c r="D550" s="32">
        <v>0.3</v>
      </c>
      <c r="E550" s="32">
        <v>0.3</v>
      </c>
      <c r="F550" s="32">
        <v>11.5</v>
      </c>
      <c r="G550" s="32">
        <v>12</v>
      </c>
      <c r="H550" s="35">
        <v>244</v>
      </c>
      <c r="I550" s="35">
        <v>218</v>
      </c>
      <c r="J550" s="35">
        <v>52.101999999999997</v>
      </c>
      <c r="K550" s="32">
        <v>3.2</v>
      </c>
      <c r="L550" s="32">
        <v>7.6</v>
      </c>
      <c r="M550" s="32">
        <v>2.8</v>
      </c>
      <c r="N550" s="32">
        <v>1.1000000000000001</v>
      </c>
      <c r="O550" s="31"/>
      <c r="P550" s="32">
        <v>11.5</v>
      </c>
      <c r="Q550" s="31"/>
      <c r="R550" s="36">
        <v>0.02</v>
      </c>
      <c r="S550" s="33">
        <v>0</v>
      </c>
      <c r="T550" s="33">
        <v>0</v>
      </c>
      <c r="U550" s="33">
        <v>0</v>
      </c>
      <c r="V550" s="34"/>
      <c r="W550" s="34"/>
      <c r="X550" s="34"/>
      <c r="Y550" s="32">
        <v>0</v>
      </c>
      <c r="Z550" s="32">
        <v>0</v>
      </c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2">
        <v>0</v>
      </c>
      <c r="AN550" s="34"/>
      <c r="AO550" s="34"/>
      <c r="AP550" s="34"/>
      <c r="AQ550" s="34"/>
      <c r="AR550" s="32">
        <v>0</v>
      </c>
      <c r="AS550" s="34"/>
      <c r="AT550" s="32">
        <v>0</v>
      </c>
      <c r="AU550" s="33">
        <v>0</v>
      </c>
      <c r="AV550" s="36">
        <v>0</v>
      </c>
      <c r="AW550" s="33">
        <v>0</v>
      </c>
      <c r="AX550" s="33">
        <v>0</v>
      </c>
      <c r="AY550" s="33">
        <v>0</v>
      </c>
      <c r="AZ550" s="36">
        <v>0</v>
      </c>
      <c r="BA550" s="33">
        <v>0</v>
      </c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</row>
    <row r="551" spans="1:81" x14ac:dyDescent="0.35">
      <c r="A551" s="37" t="s">
        <v>2234</v>
      </c>
      <c r="B551" s="34">
        <v>16802</v>
      </c>
      <c r="C551" s="37" t="s">
        <v>2233</v>
      </c>
      <c r="D551" s="32">
        <v>1.2</v>
      </c>
      <c r="E551" s="32">
        <v>0</v>
      </c>
      <c r="F551" s="32">
        <v>59.4</v>
      </c>
      <c r="G551" s="32">
        <v>60.4</v>
      </c>
      <c r="H551" s="35">
        <v>1078</v>
      </c>
      <c r="I551" s="35">
        <v>1010</v>
      </c>
      <c r="J551" s="35">
        <v>241.39</v>
      </c>
      <c r="K551" s="32">
        <v>8.5</v>
      </c>
      <c r="L551" s="32">
        <v>34</v>
      </c>
      <c r="M551" s="32">
        <v>16</v>
      </c>
      <c r="N551" s="32">
        <v>9.4</v>
      </c>
      <c r="O551" s="31"/>
      <c r="P551" s="32">
        <v>59.8</v>
      </c>
      <c r="Q551" s="31"/>
      <c r="R551" s="36">
        <v>0.03</v>
      </c>
      <c r="S551" s="33">
        <v>0</v>
      </c>
      <c r="T551" s="33">
        <v>0</v>
      </c>
      <c r="U551" s="33">
        <v>0</v>
      </c>
      <c r="V551" s="34"/>
      <c r="W551" s="34"/>
      <c r="X551" s="34"/>
      <c r="Y551" s="32">
        <v>0</v>
      </c>
      <c r="Z551" s="32">
        <v>0</v>
      </c>
      <c r="AA551" s="34"/>
      <c r="AB551" s="32">
        <v>0</v>
      </c>
      <c r="AC551" s="34"/>
      <c r="AD551" s="32">
        <v>0</v>
      </c>
      <c r="AE551" s="34"/>
      <c r="AF551" s="32">
        <v>0</v>
      </c>
      <c r="AG551" s="34"/>
      <c r="AH551" s="34"/>
      <c r="AI551" s="32">
        <v>0</v>
      </c>
      <c r="AJ551" s="32">
        <v>0</v>
      </c>
      <c r="AK551" s="34"/>
      <c r="AL551" s="32">
        <v>0</v>
      </c>
      <c r="AM551" s="32">
        <v>0</v>
      </c>
      <c r="AN551" s="34"/>
      <c r="AO551" s="34"/>
      <c r="AP551" s="32">
        <v>0</v>
      </c>
      <c r="AQ551" s="32">
        <v>0</v>
      </c>
      <c r="AR551" s="32">
        <v>0</v>
      </c>
      <c r="AS551" s="34"/>
      <c r="AT551" s="32">
        <v>0</v>
      </c>
      <c r="AU551" s="33">
        <v>0</v>
      </c>
      <c r="AV551" s="36">
        <v>0</v>
      </c>
      <c r="AW551" s="33">
        <v>0</v>
      </c>
      <c r="AX551" s="33">
        <v>0</v>
      </c>
      <c r="AY551" s="33">
        <v>0</v>
      </c>
      <c r="AZ551" s="36">
        <v>0</v>
      </c>
      <c r="BA551" s="33">
        <v>0</v>
      </c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</row>
    <row r="552" spans="1:81" x14ac:dyDescent="0.35">
      <c r="A552" s="37" t="s">
        <v>2232</v>
      </c>
      <c r="B552" s="34">
        <v>16101</v>
      </c>
      <c r="C552" s="37" t="s">
        <v>2231</v>
      </c>
      <c r="D552" s="32">
        <v>0.3</v>
      </c>
      <c r="E552" s="32">
        <v>0.3</v>
      </c>
      <c r="F552" s="32">
        <v>12.1</v>
      </c>
      <c r="G552" s="32">
        <v>12.5</v>
      </c>
      <c r="H552" s="35">
        <v>245</v>
      </c>
      <c r="I552" s="35">
        <v>226</v>
      </c>
      <c r="J552" s="35">
        <v>54.013999999999996</v>
      </c>
      <c r="K552" s="32">
        <v>2.4</v>
      </c>
      <c r="L552" s="32">
        <v>7.7</v>
      </c>
      <c r="M552" s="32">
        <v>3.3</v>
      </c>
      <c r="N552" s="32">
        <v>1.1000000000000001</v>
      </c>
      <c r="O552" s="31"/>
      <c r="P552" s="32">
        <v>12.1</v>
      </c>
      <c r="Q552" s="31"/>
      <c r="R552" s="36">
        <v>0.01</v>
      </c>
      <c r="S552" s="33">
        <v>0</v>
      </c>
      <c r="T552" s="33">
        <v>0</v>
      </c>
      <c r="U552" s="33">
        <v>0</v>
      </c>
      <c r="V552" s="34"/>
      <c r="W552" s="34"/>
      <c r="X552" s="34"/>
      <c r="Y552" s="32">
        <v>0</v>
      </c>
      <c r="Z552" s="32">
        <v>0</v>
      </c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2">
        <v>0</v>
      </c>
      <c r="AN552" s="34"/>
      <c r="AO552" s="34"/>
      <c r="AP552" s="34"/>
      <c r="AQ552" s="34"/>
      <c r="AR552" s="32">
        <v>0</v>
      </c>
      <c r="AS552" s="34"/>
      <c r="AT552" s="32">
        <v>0</v>
      </c>
      <c r="AU552" s="33">
        <v>0</v>
      </c>
      <c r="AV552" s="36">
        <v>0</v>
      </c>
      <c r="AW552" s="33">
        <v>0</v>
      </c>
      <c r="AX552" s="33">
        <v>0</v>
      </c>
      <c r="AY552" s="33">
        <v>0</v>
      </c>
      <c r="AZ552" s="36">
        <v>0</v>
      </c>
      <c r="BA552" s="33">
        <v>0</v>
      </c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</row>
    <row r="553" spans="1:81" x14ac:dyDescent="0.35">
      <c r="A553" s="37" t="s">
        <v>2230</v>
      </c>
      <c r="B553" s="34">
        <v>16101</v>
      </c>
      <c r="C553" s="37" t="s">
        <v>2229</v>
      </c>
      <c r="D553" s="32">
        <v>0.3</v>
      </c>
      <c r="E553" s="32">
        <v>0</v>
      </c>
      <c r="F553" s="32">
        <v>10.5</v>
      </c>
      <c r="G553" s="32">
        <v>10.8</v>
      </c>
      <c r="H553" s="35">
        <v>202</v>
      </c>
      <c r="I553" s="35">
        <v>182</v>
      </c>
      <c r="J553" s="35">
        <v>43.497999999999998</v>
      </c>
      <c r="K553" s="32">
        <v>2.5</v>
      </c>
      <c r="L553" s="32">
        <v>6.6</v>
      </c>
      <c r="M553" s="32">
        <v>2.4</v>
      </c>
      <c r="N553" s="32">
        <v>1.5</v>
      </c>
      <c r="O553" s="31"/>
      <c r="P553" s="32">
        <v>10.5</v>
      </c>
      <c r="Q553" s="31"/>
      <c r="R553" s="36">
        <v>0.01</v>
      </c>
      <c r="S553" s="33">
        <v>0</v>
      </c>
      <c r="T553" s="33">
        <v>0</v>
      </c>
      <c r="U553" s="33">
        <v>0</v>
      </c>
      <c r="V553" s="34"/>
      <c r="W553" s="34"/>
      <c r="X553" s="34"/>
      <c r="Y553" s="32">
        <v>0</v>
      </c>
      <c r="Z553" s="32">
        <v>0</v>
      </c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2">
        <v>0</v>
      </c>
      <c r="AN553" s="34"/>
      <c r="AO553" s="34"/>
      <c r="AP553" s="34"/>
      <c r="AQ553" s="34"/>
      <c r="AR553" s="32">
        <v>0</v>
      </c>
      <c r="AS553" s="34"/>
      <c r="AT553" s="32">
        <v>0</v>
      </c>
      <c r="AU553" s="33">
        <v>0</v>
      </c>
      <c r="AV553" s="36">
        <v>0</v>
      </c>
      <c r="AW553" s="33">
        <v>0</v>
      </c>
      <c r="AX553" s="33">
        <v>0</v>
      </c>
      <c r="AY553" s="33">
        <v>0</v>
      </c>
      <c r="AZ553" s="36">
        <v>0</v>
      </c>
      <c r="BA553" s="33">
        <v>0</v>
      </c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</row>
    <row r="554" spans="1:81" x14ac:dyDescent="0.35">
      <c r="A554" s="37" t="s">
        <v>2228</v>
      </c>
      <c r="B554" s="34">
        <v>16101</v>
      </c>
      <c r="C554" s="37" t="s">
        <v>2227</v>
      </c>
      <c r="D554" s="32">
        <v>0.3</v>
      </c>
      <c r="E554" s="32">
        <v>0</v>
      </c>
      <c r="F554" s="32">
        <v>10.3</v>
      </c>
      <c r="G554" s="32">
        <v>10.8</v>
      </c>
      <c r="H554" s="35">
        <v>202</v>
      </c>
      <c r="I554" s="35">
        <v>184</v>
      </c>
      <c r="J554" s="35">
        <v>43.975999999999999</v>
      </c>
      <c r="K554" s="32">
        <v>2.2999999999999998</v>
      </c>
      <c r="L554" s="32">
        <v>5.5</v>
      </c>
      <c r="M554" s="32">
        <v>2.8</v>
      </c>
      <c r="N554" s="32">
        <v>2</v>
      </c>
      <c r="O554" s="31"/>
      <c r="P554" s="32">
        <v>10.5</v>
      </c>
      <c r="Q554" s="31"/>
      <c r="R554" s="36">
        <v>0.01</v>
      </c>
      <c r="S554" s="33">
        <v>0</v>
      </c>
      <c r="T554" s="33">
        <v>0</v>
      </c>
      <c r="U554" s="33">
        <v>0</v>
      </c>
      <c r="V554" s="34"/>
      <c r="W554" s="34"/>
      <c r="X554" s="34"/>
      <c r="Y554" s="32">
        <v>0</v>
      </c>
      <c r="Z554" s="32">
        <v>0</v>
      </c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2">
        <v>0</v>
      </c>
      <c r="AN554" s="34"/>
      <c r="AO554" s="34"/>
      <c r="AP554" s="34"/>
      <c r="AQ554" s="34"/>
      <c r="AR554" s="32">
        <v>0</v>
      </c>
      <c r="AS554" s="34"/>
      <c r="AT554" s="32">
        <v>0</v>
      </c>
      <c r="AU554" s="33">
        <v>0</v>
      </c>
      <c r="AV554" s="36">
        <v>0</v>
      </c>
      <c r="AW554" s="33">
        <v>0</v>
      </c>
      <c r="AX554" s="33">
        <v>0</v>
      </c>
      <c r="AY554" s="33">
        <v>0</v>
      </c>
      <c r="AZ554" s="36">
        <v>0</v>
      </c>
      <c r="BA554" s="33">
        <v>0</v>
      </c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</row>
    <row r="555" spans="1:81" x14ac:dyDescent="0.35">
      <c r="A555" s="37" t="s">
        <v>2226</v>
      </c>
      <c r="B555" s="34">
        <v>16101</v>
      </c>
      <c r="C555" s="37" t="s">
        <v>2225</v>
      </c>
      <c r="D555" s="32">
        <v>0.3</v>
      </c>
      <c r="E555" s="32">
        <v>0</v>
      </c>
      <c r="F555" s="32">
        <v>11.8</v>
      </c>
      <c r="G555" s="32">
        <v>12.3</v>
      </c>
      <c r="H555" s="35">
        <v>226</v>
      </c>
      <c r="I555" s="35">
        <v>208</v>
      </c>
      <c r="J555" s="35">
        <v>49.711999999999996</v>
      </c>
      <c r="K555" s="32">
        <v>2.2999999999999998</v>
      </c>
      <c r="L555" s="32">
        <v>6.6</v>
      </c>
      <c r="M555" s="32">
        <v>2.9</v>
      </c>
      <c r="N555" s="32">
        <v>2.2999999999999998</v>
      </c>
      <c r="O555" s="31"/>
      <c r="P555" s="32">
        <v>11.9</v>
      </c>
      <c r="Q555" s="31"/>
      <c r="R555" s="36">
        <v>0.01</v>
      </c>
      <c r="S555" s="33">
        <v>0</v>
      </c>
      <c r="T555" s="33">
        <v>0</v>
      </c>
      <c r="U555" s="33">
        <v>0</v>
      </c>
      <c r="V555" s="34"/>
      <c r="W555" s="34"/>
      <c r="X555" s="34"/>
      <c r="Y555" s="32">
        <v>0</v>
      </c>
      <c r="Z555" s="32">
        <v>0</v>
      </c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2">
        <v>0</v>
      </c>
      <c r="AN555" s="34"/>
      <c r="AO555" s="34"/>
      <c r="AP555" s="34"/>
      <c r="AQ555" s="34"/>
      <c r="AR555" s="32">
        <v>0</v>
      </c>
      <c r="AS555" s="34"/>
      <c r="AT555" s="32">
        <v>0</v>
      </c>
      <c r="AU555" s="33">
        <v>0</v>
      </c>
      <c r="AV555" s="36">
        <v>0</v>
      </c>
      <c r="AW555" s="33">
        <v>0</v>
      </c>
      <c r="AX555" s="33">
        <v>0</v>
      </c>
      <c r="AY555" s="33">
        <v>0</v>
      </c>
      <c r="AZ555" s="36">
        <v>0</v>
      </c>
      <c r="BA555" s="33">
        <v>0</v>
      </c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</row>
    <row r="556" spans="1:81" x14ac:dyDescent="0.35">
      <c r="A556" s="37" t="s">
        <v>2224</v>
      </c>
      <c r="B556" s="34">
        <v>16101</v>
      </c>
      <c r="C556" s="37" t="s">
        <v>2223</v>
      </c>
      <c r="D556" s="32">
        <v>0.2</v>
      </c>
      <c r="E556" s="32">
        <v>0</v>
      </c>
      <c r="F556" s="32">
        <v>12.2</v>
      </c>
      <c r="G556" s="32">
        <v>12.8</v>
      </c>
      <c r="H556" s="35">
        <v>242</v>
      </c>
      <c r="I556" s="35">
        <v>218</v>
      </c>
      <c r="J556" s="35">
        <v>52.101999999999997</v>
      </c>
      <c r="K556" s="32">
        <v>3</v>
      </c>
      <c r="L556" s="32">
        <v>6.1</v>
      </c>
      <c r="M556" s="32">
        <v>1.4</v>
      </c>
      <c r="N556" s="32">
        <v>4.5999999999999996</v>
      </c>
      <c r="O556" s="31"/>
      <c r="P556" s="32">
        <v>12.3</v>
      </c>
      <c r="Q556" s="31"/>
      <c r="R556" s="36">
        <v>0</v>
      </c>
      <c r="S556" s="33">
        <v>0</v>
      </c>
      <c r="T556" s="33">
        <v>0</v>
      </c>
      <c r="U556" s="33">
        <v>0</v>
      </c>
      <c r="V556" s="34"/>
      <c r="W556" s="34"/>
      <c r="X556" s="34"/>
      <c r="Y556" s="32">
        <v>0</v>
      </c>
      <c r="Z556" s="32">
        <v>0</v>
      </c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2">
        <v>0</v>
      </c>
      <c r="AN556" s="34"/>
      <c r="AO556" s="34"/>
      <c r="AP556" s="34"/>
      <c r="AQ556" s="34"/>
      <c r="AR556" s="32">
        <v>0</v>
      </c>
      <c r="AS556" s="34"/>
      <c r="AT556" s="32">
        <v>0</v>
      </c>
      <c r="AU556" s="33">
        <v>0</v>
      </c>
      <c r="AV556" s="36">
        <v>0</v>
      </c>
      <c r="AW556" s="33">
        <v>0</v>
      </c>
      <c r="AX556" s="33">
        <v>0</v>
      </c>
      <c r="AY556" s="33">
        <v>0</v>
      </c>
      <c r="AZ556" s="36">
        <v>0</v>
      </c>
      <c r="BA556" s="33">
        <v>0</v>
      </c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</row>
    <row r="557" spans="1:81" x14ac:dyDescent="0.35">
      <c r="A557" s="37" t="s">
        <v>2222</v>
      </c>
      <c r="B557" s="34">
        <v>16101</v>
      </c>
      <c r="C557" s="37" t="s">
        <v>2221</v>
      </c>
      <c r="D557" s="32">
        <v>0.3</v>
      </c>
      <c r="E557" s="32">
        <v>0</v>
      </c>
      <c r="F557" s="32">
        <v>13</v>
      </c>
      <c r="G557" s="32">
        <v>13.8</v>
      </c>
      <c r="H557" s="35">
        <v>248</v>
      </c>
      <c r="I557" s="35">
        <v>230</v>
      </c>
      <c r="J557" s="35">
        <v>54.97</v>
      </c>
      <c r="K557" s="32">
        <v>2.2999999999999998</v>
      </c>
      <c r="L557" s="32">
        <v>7.3</v>
      </c>
      <c r="M557" s="32">
        <v>3.5</v>
      </c>
      <c r="N557" s="32">
        <v>2.2000000000000002</v>
      </c>
      <c r="O557" s="31"/>
      <c r="P557" s="32">
        <v>13.5</v>
      </c>
      <c r="Q557" s="31"/>
      <c r="R557" s="36">
        <v>0.01</v>
      </c>
      <c r="S557" s="33">
        <v>0</v>
      </c>
      <c r="T557" s="33">
        <v>0</v>
      </c>
      <c r="U557" s="33">
        <v>0</v>
      </c>
      <c r="V557" s="34"/>
      <c r="W557" s="34"/>
      <c r="X557" s="34"/>
      <c r="Y557" s="32">
        <v>0</v>
      </c>
      <c r="Z557" s="32">
        <v>0</v>
      </c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2">
        <v>0</v>
      </c>
      <c r="AN557" s="34"/>
      <c r="AO557" s="34"/>
      <c r="AP557" s="34"/>
      <c r="AQ557" s="34"/>
      <c r="AR557" s="32">
        <v>0</v>
      </c>
      <c r="AS557" s="34"/>
      <c r="AT557" s="32">
        <v>0</v>
      </c>
      <c r="AU557" s="33">
        <v>0</v>
      </c>
      <c r="AV557" s="36">
        <v>0</v>
      </c>
      <c r="AW557" s="33">
        <v>0</v>
      </c>
      <c r="AX557" s="33">
        <v>0</v>
      </c>
      <c r="AY557" s="33">
        <v>0</v>
      </c>
      <c r="AZ557" s="36">
        <v>0</v>
      </c>
      <c r="BA557" s="33">
        <v>0</v>
      </c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</row>
    <row r="558" spans="1:81" x14ac:dyDescent="0.35">
      <c r="A558" s="37" t="s">
        <v>2220</v>
      </c>
      <c r="B558" s="34">
        <v>16101</v>
      </c>
      <c r="C558" s="37" t="s">
        <v>2219</v>
      </c>
      <c r="D558" s="32">
        <v>0.4</v>
      </c>
      <c r="E558" s="32">
        <v>0</v>
      </c>
      <c r="F558" s="32">
        <v>11.1</v>
      </c>
      <c r="G558" s="32">
        <v>12.1</v>
      </c>
      <c r="H558" s="35">
        <v>222</v>
      </c>
      <c r="I558" s="35">
        <v>205</v>
      </c>
      <c r="J558" s="35">
        <v>48.994999999999997</v>
      </c>
      <c r="K558" s="32">
        <v>2.1</v>
      </c>
      <c r="L558" s="32">
        <v>6.9</v>
      </c>
      <c r="M558" s="32">
        <v>2.2999999999999998</v>
      </c>
      <c r="N558" s="32">
        <v>1.9</v>
      </c>
      <c r="O558" s="31"/>
      <c r="P558" s="32">
        <v>12.1</v>
      </c>
      <c r="Q558" s="31"/>
      <c r="R558" s="36">
        <v>2.5000000000000001E-2</v>
      </c>
      <c r="S558" s="33">
        <v>0</v>
      </c>
      <c r="T558" s="33">
        <v>0</v>
      </c>
      <c r="U558" s="33">
        <v>0</v>
      </c>
      <c r="V558" s="34"/>
      <c r="W558" s="34"/>
      <c r="X558" s="34"/>
      <c r="Y558" s="32">
        <v>0</v>
      </c>
      <c r="Z558" s="32">
        <v>0</v>
      </c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2">
        <v>0</v>
      </c>
      <c r="AN558" s="34"/>
      <c r="AO558" s="34"/>
      <c r="AP558" s="34"/>
      <c r="AQ558" s="34"/>
      <c r="AR558" s="32">
        <v>0</v>
      </c>
      <c r="AS558" s="34"/>
      <c r="AT558" s="32">
        <v>0</v>
      </c>
      <c r="AU558" s="33">
        <v>0</v>
      </c>
      <c r="AV558" s="36">
        <v>0</v>
      </c>
      <c r="AW558" s="33">
        <v>0</v>
      </c>
      <c r="AX558" s="33">
        <v>0</v>
      </c>
      <c r="AY558" s="33">
        <v>0</v>
      </c>
      <c r="AZ558" s="36">
        <v>0</v>
      </c>
      <c r="BA558" s="33">
        <v>0</v>
      </c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</row>
    <row r="559" spans="1:81" x14ac:dyDescent="0.35">
      <c r="A559" s="37" t="s">
        <v>2218</v>
      </c>
      <c r="B559" s="34">
        <v>16101</v>
      </c>
      <c r="C559" s="37" t="s">
        <v>2217</v>
      </c>
      <c r="D559" s="32">
        <v>0.2</v>
      </c>
      <c r="E559" s="32">
        <v>0</v>
      </c>
      <c r="F559" s="32">
        <v>12</v>
      </c>
      <c r="G559" s="32">
        <v>12.7</v>
      </c>
      <c r="H559" s="35">
        <v>240</v>
      </c>
      <c r="I559" s="35">
        <v>218</v>
      </c>
      <c r="J559" s="35">
        <v>52.101999999999997</v>
      </c>
      <c r="K559" s="32">
        <v>2.7</v>
      </c>
      <c r="L559" s="32">
        <v>6.6</v>
      </c>
      <c r="M559" s="32">
        <v>2</v>
      </c>
      <c r="N559" s="32">
        <v>3.5</v>
      </c>
      <c r="O559" s="31"/>
      <c r="P559" s="32">
        <v>12.4</v>
      </c>
      <c r="Q559" s="31"/>
      <c r="R559" s="36">
        <v>6.0000000000000001E-3</v>
      </c>
      <c r="S559" s="33">
        <v>0</v>
      </c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3">
        <v>0</v>
      </c>
      <c r="AX559" s="33">
        <v>0</v>
      </c>
      <c r="AY559" s="33">
        <v>0</v>
      </c>
      <c r="AZ559" s="36">
        <v>0</v>
      </c>
      <c r="BA559" s="33">
        <v>0</v>
      </c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</row>
    <row r="560" spans="1:81" x14ac:dyDescent="0.35">
      <c r="A560" s="37" t="s">
        <v>2216</v>
      </c>
      <c r="B560" s="34">
        <v>14676</v>
      </c>
      <c r="C560" s="37" t="s">
        <v>2215</v>
      </c>
      <c r="D560" s="32">
        <v>0.3</v>
      </c>
      <c r="E560" s="32">
        <v>0</v>
      </c>
      <c r="F560" s="32">
        <v>10.4</v>
      </c>
      <c r="G560" s="32">
        <v>10.8</v>
      </c>
      <c r="H560" s="35">
        <v>202</v>
      </c>
      <c r="I560" s="35">
        <v>183</v>
      </c>
      <c r="J560" s="35">
        <v>43.736999999999995</v>
      </c>
      <c r="K560" s="32">
        <v>2.4</v>
      </c>
      <c r="L560" s="32">
        <v>6</v>
      </c>
      <c r="M560" s="32">
        <v>2.6</v>
      </c>
      <c r="N560" s="32">
        <v>1.8</v>
      </c>
      <c r="O560" s="31"/>
      <c r="P560" s="32">
        <v>10.5</v>
      </c>
      <c r="Q560" s="31"/>
      <c r="R560" s="36">
        <v>0.01</v>
      </c>
      <c r="S560" s="33">
        <v>0</v>
      </c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3">
        <v>0</v>
      </c>
      <c r="AX560" s="33">
        <v>0</v>
      </c>
      <c r="AY560" s="33">
        <v>0</v>
      </c>
      <c r="AZ560" s="36">
        <v>0</v>
      </c>
      <c r="BA560" s="33">
        <v>0</v>
      </c>
      <c r="BB560" s="34"/>
      <c r="BC560" s="34"/>
      <c r="BD560" s="34"/>
      <c r="BE560" s="33"/>
      <c r="BF560" s="34"/>
      <c r="BG560" s="33"/>
      <c r="BH560" s="34"/>
      <c r="BI560" s="34"/>
      <c r="BJ560" s="34"/>
      <c r="BK560" s="34"/>
      <c r="BL560" s="33"/>
      <c r="BM560" s="33"/>
      <c r="BN560" s="33"/>
      <c r="BO560" s="34"/>
      <c r="BP560" s="33"/>
      <c r="BQ560" s="33"/>
      <c r="BR560" s="33"/>
      <c r="BS560" s="34"/>
      <c r="BT560" s="34"/>
      <c r="BU560" s="34"/>
      <c r="BV560" s="33"/>
      <c r="BW560" s="34"/>
      <c r="BX560" s="34"/>
      <c r="BY560" s="34"/>
      <c r="BZ560" s="34"/>
      <c r="CA560" s="34"/>
      <c r="CB560" s="33"/>
      <c r="CC560" s="32"/>
    </row>
    <row r="561" spans="1:81" x14ac:dyDescent="0.35">
      <c r="A561" s="37" t="s">
        <v>2214</v>
      </c>
      <c r="B561" s="34">
        <v>16403</v>
      </c>
      <c r="C561" s="37" t="s">
        <v>2213</v>
      </c>
      <c r="D561" s="32">
        <v>0.2</v>
      </c>
      <c r="E561" s="32">
        <v>0.4</v>
      </c>
      <c r="F561" s="32">
        <v>7.6</v>
      </c>
      <c r="G561" s="32">
        <v>7.7</v>
      </c>
      <c r="H561" s="35">
        <v>167</v>
      </c>
      <c r="I561" s="35">
        <v>155</v>
      </c>
      <c r="J561" s="35">
        <v>37.045000000000002</v>
      </c>
      <c r="K561" s="32">
        <v>1.5</v>
      </c>
      <c r="L561" s="32">
        <v>1.7</v>
      </c>
      <c r="M561" s="32">
        <v>2.6</v>
      </c>
      <c r="N561" s="32">
        <v>3.3</v>
      </c>
      <c r="O561" s="31"/>
      <c r="P561" s="32">
        <v>7.7</v>
      </c>
      <c r="Q561" s="31"/>
      <c r="R561" s="36">
        <v>0.03</v>
      </c>
      <c r="S561" s="33">
        <v>0</v>
      </c>
      <c r="T561" s="33">
        <v>0</v>
      </c>
      <c r="U561" s="33">
        <v>0</v>
      </c>
      <c r="V561" s="34"/>
      <c r="W561" s="34"/>
      <c r="X561" s="34"/>
      <c r="Y561" s="32">
        <v>0</v>
      </c>
      <c r="Z561" s="32">
        <v>0</v>
      </c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2">
        <v>0</v>
      </c>
      <c r="AN561" s="34"/>
      <c r="AO561" s="34"/>
      <c r="AP561" s="34"/>
      <c r="AQ561" s="34"/>
      <c r="AR561" s="32">
        <v>0</v>
      </c>
      <c r="AS561" s="34"/>
      <c r="AT561" s="32">
        <v>0</v>
      </c>
      <c r="AU561" s="33">
        <v>0</v>
      </c>
      <c r="AV561" s="36">
        <v>0</v>
      </c>
      <c r="AW561" s="33">
        <v>0</v>
      </c>
      <c r="AX561" s="33">
        <v>0</v>
      </c>
      <c r="AY561" s="33">
        <v>0</v>
      </c>
      <c r="AZ561" s="36">
        <v>0</v>
      </c>
      <c r="BA561" s="33">
        <v>0</v>
      </c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</row>
    <row r="562" spans="1:81" x14ac:dyDescent="0.35">
      <c r="A562" s="37" t="s">
        <v>2212</v>
      </c>
      <c r="B562" s="34">
        <v>16802</v>
      </c>
      <c r="C562" s="37" t="s">
        <v>2211</v>
      </c>
      <c r="D562" s="32">
        <v>4.3</v>
      </c>
      <c r="E562" s="32">
        <v>0.2</v>
      </c>
      <c r="F562" s="32">
        <v>40.5</v>
      </c>
      <c r="G562" s="32">
        <v>44.4</v>
      </c>
      <c r="H562" s="35">
        <v>886</v>
      </c>
      <c r="I562" s="35">
        <v>819</v>
      </c>
      <c r="J562" s="35">
        <v>195.74099999999999</v>
      </c>
      <c r="K562" s="32">
        <v>8.4</v>
      </c>
      <c r="L562" s="32">
        <v>12.5</v>
      </c>
      <c r="M562" s="32">
        <v>15.6</v>
      </c>
      <c r="N562" s="32">
        <v>12.4</v>
      </c>
      <c r="O562" s="31"/>
      <c r="P562" s="32">
        <v>41.5</v>
      </c>
      <c r="Q562" s="31"/>
      <c r="R562" s="36">
        <v>0</v>
      </c>
      <c r="S562" s="33">
        <v>0</v>
      </c>
      <c r="T562" s="33">
        <v>0</v>
      </c>
      <c r="U562" s="33">
        <v>0</v>
      </c>
      <c r="V562" s="34"/>
      <c r="W562" s="34"/>
      <c r="X562" s="34"/>
      <c r="Y562" s="32">
        <v>0</v>
      </c>
      <c r="Z562" s="32">
        <v>0</v>
      </c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2">
        <v>0</v>
      </c>
      <c r="AN562" s="34"/>
      <c r="AO562" s="34"/>
      <c r="AP562" s="34"/>
      <c r="AQ562" s="34"/>
      <c r="AR562" s="32">
        <v>0</v>
      </c>
      <c r="AS562" s="34"/>
      <c r="AT562" s="32">
        <v>0</v>
      </c>
      <c r="AU562" s="33">
        <v>0</v>
      </c>
      <c r="AV562" s="36">
        <v>0</v>
      </c>
      <c r="AW562" s="33">
        <v>0</v>
      </c>
      <c r="AX562" s="33">
        <v>0</v>
      </c>
      <c r="AY562" s="33">
        <v>0</v>
      </c>
      <c r="AZ562" s="36">
        <v>0</v>
      </c>
      <c r="BA562" s="33">
        <v>0</v>
      </c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</row>
    <row r="563" spans="1:81" x14ac:dyDescent="0.35">
      <c r="A563" s="37" t="s">
        <v>2210</v>
      </c>
      <c r="B563" s="34">
        <v>16404</v>
      </c>
      <c r="C563" s="37" t="s">
        <v>2209</v>
      </c>
      <c r="D563" s="32">
        <v>0.8</v>
      </c>
      <c r="E563" s="32">
        <v>0</v>
      </c>
      <c r="F563" s="32">
        <v>8.1999999999999993</v>
      </c>
      <c r="G563" s="32">
        <v>9.6</v>
      </c>
      <c r="H563" s="35">
        <v>192</v>
      </c>
      <c r="I563" s="35">
        <v>177</v>
      </c>
      <c r="J563" s="35">
        <v>42.302999999999997</v>
      </c>
      <c r="K563" s="32">
        <v>1.8</v>
      </c>
      <c r="L563" s="32">
        <v>3.4</v>
      </c>
      <c r="M563" s="32">
        <v>2.2999999999999998</v>
      </c>
      <c r="N563" s="32">
        <v>2.4</v>
      </c>
      <c r="O563" s="31"/>
      <c r="P563" s="32">
        <v>8.1999999999999993</v>
      </c>
      <c r="Q563" s="31"/>
      <c r="R563" s="36">
        <v>3.2000000000000001E-2</v>
      </c>
      <c r="S563" s="33">
        <v>0</v>
      </c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3">
        <v>0</v>
      </c>
      <c r="AX563" s="33">
        <v>0</v>
      </c>
      <c r="AY563" s="33">
        <v>0</v>
      </c>
      <c r="AZ563" s="36">
        <v>0</v>
      </c>
      <c r="BA563" s="33">
        <v>0</v>
      </c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</row>
    <row r="564" spans="1:81" x14ac:dyDescent="0.35">
      <c r="A564" s="37" t="s">
        <v>2208</v>
      </c>
      <c r="B564" s="34">
        <v>16404</v>
      </c>
      <c r="C564" s="37" t="s">
        <v>2207</v>
      </c>
      <c r="D564" s="32">
        <v>1</v>
      </c>
      <c r="E564" s="32">
        <v>0</v>
      </c>
      <c r="F564" s="32">
        <v>7.8</v>
      </c>
      <c r="G564" s="32">
        <v>8.9</v>
      </c>
      <c r="H564" s="35">
        <v>196</v>
      </c>
      <c r="I564" s="35">
        <v>171</v>
      </c>
      <c r="J564" s="35">
        <v>40.869</v>
      </c>
      <c r="K564" s="32">
        <v>3.1</v>
      </c>
      <c r="L564" s="32">
        <v>3</v>
      </c>
      <c r="M564" s="32">
        <v>2.4</v>
      </c>
      <c r="N564" s="32">
        <v>2.4</v>
      </c>
      <c r="O564" s="31"/>
      <c r="P564" s="32">
        <v>7.8</v>
      </c>
      <c r="Q564" s="31"/>
      <c r="R564" s="36">
        <v>0.04</v>
      </c>
      <c r="S564" s="33">
        <v>0</v>
      </c>
      <c r="T564" s="33">
        <v>0</v>
      </c>
      <c r="U564" s="33">
        <v>0</v>
      </c>
      <c r="V564" s="34"/>
      <c r="W564" s="34"/>
      <c r="X564" s="34"/>
      <c r="Y564" s="32">
        <v>0</v>
      </c>
      <c r="Z564" s="32">
        <v>0</v>
      </c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2">
        <v>0</v>
      </c>
      <c r="AN564" s="34"/>
      <c r="AO564" s="34"/>
      <c r="AP564" s="34"/>
      <c r="AQ564" s="34"/>
      <c r="AR564" s="32">
        <v>0</v>
      </c>
      <c r="AS564" s="34"/>
      <c r="AT564" s="32">
        <v>0</v>
      </c>
      <c r="AU564" s="33">
        <v>0</v>
      </c>
      <c r="AV564" s="36">
        <v>0</v>
      </c>
      <c r="AW564" s="33">
        <v>0</v>
      </c>
      <c r="AX564" s="33">
        <v>0</v>
      </c>
      <c r="AY564" s="33">
        <v>0</v>
      </c>
      <c r="AZ564" s="36">
        <v>0</v>
      </c>
      <c r="BA564" s="33">
        <v>0</v>
      </c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</row>
    <row r="565" spans="1:81" x14ac:dyDescent="0.35">
      <c r="A565" s="37" t="s">
        <v>2206</v>
      </c>
      <c r="B565" s="34">
        <v>16404</v>
      </c>
      <c r="C565" s="37" t="s">
        <v>2205</v>
      </c>
      <c r="D565" s="32">
        <v>0.5</v>
      </c>
      <c r="E565" s="32">
        <v>0</v>
      </c>
      <c r="F565" s="32">
        <v>8.6999999999999993</v>
      </c>
      <c r="G565" s="32">
        <v>10.5</v>
      </c>
      <c r="H565" s="35">
        <v>187</v>
      </c>
      <c r="I565" s="35">
        <v>187</v>
      </c>
      <c r="J565" s="35">
        <v>44.692999999999998</v>
      </c>
      <c r="K565" s="32">
        <v>0</v>
      </c>
      <c r="L565" s="32">
        <v>4.0999999999999996</v>
      </c>
      <c r="M565" s="32">
        <v>2.2000000000000002</v>
      </c>
      <c r="N565" s="32">
        <v>2.4</v>
      </c>
      <c r="O565" s="31"/>
      <c r="P565" s="32">
        <v>8.6999999999999993</v>
      </c>
      <c r="Q565" s="31"/>
      <c r="R565" s="36">
        <v>0.02</v>
      </c>
      <c r="S565" s="33">
        <v>0</v>
      </c>
      <c r="T565" s="33">
        <v>0</v>
      </c>
      <c r="U565" s="33">
        <v>0</v>
      </c>
      <c r="V565" s="34"/>
      <c r="W565" s="34"/>
      <c r="X565" s="34"/>
      <c r="Y565" s="32">
        <v>0</v>
      </c>
      <c r="Z565" s="32">
        <v>0</v>
      </c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2">
        <v>0</v>
      </c>
      <c r="AN565" s="34"/>
      <c r="AO565" s="34"/>
      <c r="AP565" s="34"/>
      <c r="AQ565" s="34"/>
      <c r="AR565" s="32">
        <v>0</v>
      </c>
      <c r="AS565" s="34"/>
      <c r="AT565" s="32">
        <v>0</v>
      </c>
      <c r="AU565" s="33">
        <v>0</v>
      </c>
      <c r="AV565" s="36">
        <v>0</v>
      </c>
      <c r="AW565" s="33">
        <v>0</v>
      </c>
      <c r="AX565" s="33">
        <v>0</v>
      </c>
      <c r="AY565" s="33">
        <v>0</v>
      </c>
      <c r="AZ565" s="36">
        <v>0</v>
      </c>
      <c r="BA565" s="33">
        <v>0</v>
      </c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</row>
    <row r="566" spans="1:81" x14ac:dyDescent="0.35">
      <c r="A566" s="37" t="s">
        <v>2204</v>
      </c>
      <c r="B566" s="34">
        <v>16501</v>
      </c>
      <c r="C566" s="37" t="s">
        <v>2203</v>
      </c>
      <c r="D566" s="32">
        <v>1.4</v>
      </c>
      <c r="E566" s="32">
        <v>0.2</v>
      </c>
      <c r="F566" s="32">
        <v>12.8</v>
      </c>
      <c r="G566" s="32">
        <v>19.600000000000001</v>
      </c>
      <c r="H566" s="35">
        <v>394</v>
      </c>
      <c r="I566" s="35">
        <v>366</v>
      </c>
      <c r="J566" s="35">
        <v>87.47399999999999</v>
      </c>
      <c r="K566" s="32">
        <v>2.2000000000000002</v>
      </c>
      <c r="L566" s="32">
        <v>6.2</v>
      </c>
      <c r="M566" s="32">
        <v>6.7</v>
      </c>
      <c r="N566" s="32">
        <v>0</v>
      </c>
      <c r="O566" s="31"/>
      <c r="P566" s="32">
        <v>19.600000000000001</v>
      </c>
      <c r="Q566" s="31"/>
      <c r="R566" s="36">
        <v>4.7E-2</v>
      </c>
      <c r="S566" s="33">
        <v>0</v>
      </c>
      <c r="T566" s="33">
        <v>0</v>
      </c>
      <c r="U566" s="33">
        <v>0</v>
      </c>
      <c r="V566" s="34"/>
      <c r="W566" s="34"/>
      <c r="X566" s="34"/>
      <c r="Y566" s="32">
        <v>0</v>
      </c>
      <c r="Z566" s="32">
        <v>0</v>
      </c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2">
        <v>0</v>
      </c>
      <c r="AN566" s="34"/>
      <c r="AO566" s="34"/>
      <c r="AP566" s="34"/>
      <c r="AQ566" s="34"/>
      <c r="AR566" s="32">
        <v>0</v>
      </c>
      <c r="AS566" s="34"/>
      <c r="AT566" s="32">
        <v>0</v>
      </c>
      <c r="AU566" s="33">
        <v>0</v>
      </c>
      <c r="AV566" s="36">
        <v>0</v>
      </c>
      <c r="AW566" s="33">
        <v>0</v>
      </c>
      <c r="AX566" s="33">
        <v>0</v>
      </c>
      <c r="AY566" s="33">
        <v>0</v>
      </c>
      <c r="AZ566" s="36">
        <v>0</v>
      </c>
      <c r="BA566" s="33">
        <v>0</v>
      </c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</row>
    <row r="567" spans="1:81" ht="25" x14ac:dyDescent="0.35">
      <c r="A567" s="37" t="s">
        <v>2202</v>
      </c>
      <c r="B567" s="34">
        <v>16501</v>
      </c>
      <c r="C567" s="37" t="s">
        <v>2201</v>
      </c>
      <c r="D567" s="32">
        <v>1.5</v>
      </c>
      <c r="E567" s="32">
        <v>0.1</v>
      </c>
      <c r="F567" s="32">
        <v>18.2</v>
      </c>
      <c r="G567" s="32">
        <v>25</v>
      </c>
      <c r="H567" s="35">
        <v>474</v>
      </c>
      <c r="I567" s="35">
        <v>445</v>
      </c>
      <c r="J567" s="35">
        <v>106.35499999999999</v>
      </c>
      <c r="K567" s="32">
        <v>3.7</v>
      </c>
      <c r="L567" s="32">
        <v>6.4</v>
      </c>
      <c r="M567" s="32">
        <v>6.7</v>
      </c>
      <c r="N567" s="32">
        <v>5.0999999999999996</v>
      </c>
      <c r="O567" s="31"/>
      <c r="P567" s="32">
        <v>25</v>
      </c>
      <c r="Q567" s="31"/>
      <c r="R567" s="36">
        <v>7.0000000000000007E-2</v>
      </c>
      <c r="S567" s="33">
        <v>0</v>
      </c>
      <c r="T567" s="33">
        <v>0</v>
      </c>
      <c r="U567" s="33">
        <v>0</v>
      </c>
      <c r="V567" s="34"/>
      <c r="W567" s="34"/>
      <c r="X567" s="34"/>
      <c r="Y567" s="32">
        <v>0</v>
      </c>
      <c r="Z567" s="32">
        <v>0</v>
      </c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2">
        <v>0</v>
      </c>
      <c r="AN567" s="34"/>
      <c r="AO567" s="34"/>
      <c r="AP567" s="34"/>
      <c r="AQ567" s="34"/>
      <c r="AR567" s="32">
        <v>0</v>
      </c>
      <c r="AS567" s="34"/>
      <c r="AT567" s="32">
        <v>0</v>
      </c>
      <c r="AU567" s="33">
        <v>0</v>
      </c>
      <c r="AV567" s="36">
        <v>0</v>
      </c>
      <c r="AW567" s="33">
        <v>0</v>
      </c>
      <c r="AX567" s="33">
        <v>0</v>
      </c>
      <c r="AY567" s="33">
        <v>0</v>
      </c>
      <c r="AZ567" s="36">
        <v>0</v>
      </c>
      <c r="BA567" s="33">
        <v>0</v>
      </c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</row>
    <row r="568" spans="1:81" x14ac:dyDescent="0.35">
      <c r="A568" s="37" t="s">
        <v>2200</v>
      </c>
      <c r="B568" s="34">
        <v>16201</v>
      </c>
      <c r="C568" s="37" t="s">
        <v>2199</v>
      </c>
      <c r="D568" s="32">
        <v>1.4</v>
      </c>
      <c r="E568" s="32">
        <v>0.3</v>
      </c>
      <c r="F568" s="32">
        <v>7.5</v>
      </c>
      <c r="G568" s="32">
        <v>7.5</v>
      </c>
      <c r="H568" s="35">
        <v>211</v>
      </c>
      <c r="I568" s="35">
        <v>162</v>
      </c>
      <c r="J568" s="35">
        <v>38.717999999999996</v>
      </c>
      <c r="K568" s="32">
        <v>6.1</v>
      </c>
      <c r="L568" s="32">
        <v>3.9</v>
      </c>
      <c r="M568" s="32">
        <v>3.6</v>
      </c>
      <c r="N568" s="32">
        <v>0</v>
      </c>
      <c r="O568" s="31"/>
      <c r="P568" s="32">
        <v>7.5</v>
      </c>
      <c r="Q568" s="31"/>
      <c r="R568" s="36">
        <v>0.03</v>
      </c>
      <c r="S568" s="33">
        <v>0</v>
      </c>
      <c r="T568" s="33">
        <v>0</v>
      </c>
      <c r="U568" s="33">
        <v>0</v>
      </c>
      <c r="V568" s="34"/>
      <c r="W568" s="34"/>
      <c r="X568" s="34"/>
      <c r="Y568" s="32">
        <v>0</v>
      </c>
      <c r="Z568" s="32">
        <v>0</v>
      </c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2">
        <v>0</v>
      </c>
      <c r="AN568" s="34"/>
      <c r="AO568" s="34"/>
      <c r="AP568" s="34"/>
      <c r="AQ568" s="34"/>
      <c r="AR568" s="32">
        <v>0</v>
      </c>
      <c r="AS568" s="34"/>
      <c r="AT568" s="32">
        <v>0</v>
      </c>
      <c r="AU568" s="33">
        <v>0</v>
      </c>
      <c r="AV568" s="36">
        <v>0</v>
      </c>
      <c r="AW568" s="33">
        <v>0</v>
      </c>
      <c r="AX568" s="33">
        <v>0</v>
      </c>
      <c r="AY568" s="33">
        <v>0</v>
      </c>
      <c r="AZ568" s="36">
        <v>0</v>
      </c>
      <c r="BA568" s="33">
        <v>0</v>
      </c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</row>
    <row r="569" spans="1:81" x14ac:dyDescent="0.35">
      <c r="A569" s="37" t="s">
        <v>2198</v>
      </c>
      <c r="B569" s="34">
        <v>16201</v>
      </c>
      <c r="C569" s="37" t="s">
        <v>2197</v>
      </c>
      <c r="D569" s="32">
        <v>0.5</v>
      </c>
      <c r="E569" s="32">
        <v>0</v>
      </c>
      <c r="F569" s="32">
        <v>9.1999999999999993</v>
      </c>
      <c r="G569" s="32">
        <v>9.6</v>
      </c>
      <c r="H569" s="35">
        <v>194</v>
      </c>
      <c r="I569" s="35">
        <v>166</v>
      </c>
      <c r="J569" s="35">
        <v>39.673999999999999</v>
      </c>
      <c r="K569" s="32">
        <v>3.5</v>
      </c>
      <c r="L569" s="32">
        <v>4.8</v>
      </c>
      <c r="M569" s="32">
        <v>4.4000000000000004</v>
      </c>
      <c r="N569" s="32">
        <v>0</v>
      </c>
      <c r="O569" s="31"/>
      <c r="P569" s="32">
        <v>9.6</v>
      </c>
      <c r="Q569" s="31"/>
      <c r="R569" s="36">
        <v>0</v>
      </c>
      <c r="S569" s="33">
        <v>0</v>
      </c>
      <c r="T569" s="33">
        <v>0</v>
      </c>
      <c r="U569" s="33">
        <v>0</v>
      </c>
      <c r="V569" s="34"/>
      <c r="W569" s="34"/>
      <c r="X569" s="34"/>
      <c r="Y569" s="32">
        <v>0</v>
      </c>
      <c r="Z569" s="32">
        <v>0</v>
      </c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2">
        <v>0</v>
      </c>
      <c r="AN569" s="34"/>
      <c r="AO569" s="34"/>
      <c r="AP569" s="34"/>
      <c r="AQ569" s="34"/>
      <c r="AR569" s="32">
        <v>0</v>
      </c>
      <c r="AS569" s="34"/>
      <c r="AT569" s="32">
        <v>0</v>
      </c>
      <c r="AU569" s="33">
        <v>0</v>
      </c>
      <c r="AV569" s="36">
        <v>0</v>
      </c>
      <c r="AW569" s="33">
        <v>0</v>
      </c>
      <c r="AX569" s="33">
        <v>0</v>
      </c>
      <c r="AY569" s="33">
        <v>0</v>
      </c>
      <c r="AZ569" s="36">
        <v>0</v>
      </c>
      <c r="BA569" s="33">
        <v>0</v>
      </c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</row>
    <row r="570" spans="1:81" x14ac:dyDescent="0.35">
      <c r="A570" s="37" t="s">
        <v>2196</v>
      </c>
      <c r="B570" s="34">
        <v>16201</v>
      </c>
      <c r="C570" s="37" t="s">
        <v>2195</v>
      </c>
      <c r="D570" s="32">
        <v>0.5</v>
      </c>
      <c r="E570" s="32">
        <v>0</v>
      </c>
      <c r="F570" s="32">
        <v>9.4</v>
      </c>
      <c r="G570" s="32">
        <v>9.9</v>
      </c>
      <c r="H570" s="35">
        <v>199</v>
      </c>
      <c r="I570" s="35">
        <v>170</v>
      </c>
      <c r="J570" s="35">
        <v>40.629999999999995</v>
      </c>
      <c r="K570" s="32">
        <v>3.6</v>
      </c>
      <c r="L570" s="32">
        <v>4.9000000000000004</v>
      </c>
      <c r="M570" s="32">
        <v>4.5</v>
      </c>
      <c r="N570" s="32">
        <v>0</v>
      </c>
      <c r="O570" s="31"/>
      <c r="P570" s="32">
        <v>9.9</v>
      </c>
      <c r="Q570" s="31"/>
      <c r="R570" s="36">
        <v>0</v>
      </c>
      <c r="S570" s="33">
        <v>0</v>
      </c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3">
        <v>0</v>
      </c>
      <c r="AX570" s="33">
        <v>0</v>
      </c>
      <c r="AY570" s="33">
        <v>0</v>
      </c>
      <c r="AZ570" s="36">
        <v>0</v>
      </c>
      <c r="BA570" s="33">
        <v>0</v>
      </c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</row>
    <row r="571" spans="1:81" x14ac:dyDescent="0.35">
      <c r="A571" s="37" t="s">
        <v>2194</v>
      </c>
      <c r="B571" s="34">
        <v>16403</v>
      </c>
      <c r="C571" s="37" t="s">
        <v>2193</v>
      </c>
      <c r="D571" s="32">
        <v>0.8</v>
      </c>
      <c r="E571" s="32">
        <v>0.2</v>
      </c>
      <c r="F571" s="32">
        <v>10.9</v>
      </c>
      <c r="G571" s="32">
        <v>12.9</v>
      </c>
      <c r="H571" s="35">
        <v>250</v>
      </c>
      <c r="I571" s="35">
        <v>238</v>
      </c>
      <c r="J571" s="35">
        <v>56.881999999999998</v>
      </c>
      <c r="K571" s="32">
        <v>1.5</v>
      </c>
      <c r="L571" s="32">
        <v>4.7</v>
      </c>
      <c r="M571" s="32">
        <v>6.2</v>
      </c>
      <c r="N571" s="32">
        <v>0</v>
      </c>
      <c r="O571" s="31"/>
      <c r="P571" s="32">
        <v>10.9</v>
      </c>
      <c r="Q571" s="31"/>
      <c r="R571" s="36">
        <v>2.5000000000000001E-2</v>
      </c>
      <c r="S571" s="33">
        <v>0</v>
      </c>
      <c r="T571" s="33">
        <v>0</v>
      </c>
      <c r="U571" s="33">
        <v>0</v>
      </c>
      <c r="V571" s="34"/>
      <c r="W571" s="34"/>
      <c r="X571" s="34"/>
      <c r="Y571" s="32">
        <v>0</v>
      </c>
      <c r="Z571" s="32">
        <v>0</v>
      </c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2">
        <v>0</v>
      </c>
      <c r="AN571" s="34"/>
      <c r="AO571" s="34"/>
      <c r="AP571" s="34"/>
      <c r="AQ571" s="34"/>
      <c r="AR571" s="32">
        <v>0</v>
      </c>
      <c r="AS571" s="34"/>
      <c r="AT571" s="32">
        <v>0</v>
      </c>
      <c r="AU571" s="33">
        <v>0</v>
      </c>
      <c r="AV571" s="36">
        <v>0</v>
      </c>
      <c r="AW571" s="33">
        <v>0</v>
      </c>
      <c r="AX571" s="33">
        <v>0</v>
      </c>
      <c r="AY571" s="33">
        <v>0</v>
      </c>
      <c r="AZ571" s="36">
        <v>0</v>
      </c>
      <c r="BA571" s="33">
        <v>0</v>
      </c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</row>
    <row r="572" spans="1:81" x14ac:dyDescent="0.35">
      <c r="A572" s="37" t="s">
        <v>2192</v>
      </c>
      <c r="B572" s="34">
        <v>16702</v>
      </c>
      <c r="C572" s="37" t="s">
        <v>2191</v>
      </c>
      <c r="D572" s="32">
        <v>0.7</v>
      </c>
      <c r="E572" s="32">
        <v>0</v>
      </c>
      <c r="F572" s="32">
        <v>15.8</v>
      </c>
      <c r="G572" s="32">
        <v>17</v>
      </c>
      <c r="H572" s="35">
        <v>299</v>
      </c>
      <c r="I572" s="35">
        <v>292</v>
      </c>
      <c r="J572" s="35">
        <v>69.787999999999997</v>
      </c>
      <c r="K572" s="32">
        <v>0.9</v>
      </c>
      <c r="L572" s="32">
        <v>6.6</v>
      </c>
      <c r="M572" s="32">
        <v>7.3</v>
      </c>
      <c r="N572" s="32">
        <v>1.8</v>
      </c>
      <c r="O572" s="31"/>
      <c r="P572" s="32">
        <v>16</v>
      </c>
      <c r="Q572" s="31"/>
      <c r="R572" s="36">
        <v>0</v>
      </c>
      <c r="S572" s="33">
        <v>0</v>
      </c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3">
        <v>0</v>
      </c>
      <c r="AX572" s="33">
        <v>0</v>
      </c>
      <c r="AY572" s="33">
        <v>0</v>
      </c>
      <c r="AZ572" s="36">
        <v>0</v>
      </c>
      <c r="BA572" s="33">
        <v>0</v>
      </c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</row>
    <row r="573" spans="1:81" x14ac:dyDescent="0.35">
      <c r="A573" s="37" t="s">
        <v>2190</v>
      </c>
      <c r="B573" s="34">
        <v>16702</v>
      </c>
      <c r="C573" s="37" t="s">
        <v>2189</v>
      </c>
      <c r="D573" s="32">
        <v>0.9</v>
      </c>
      <c r="E573" s="32">
        <v>0.1</v>
      </c>
      <c r="F573" s="32">
        <v>15.7</v>
      </c>
      <c r="G573" s="32">
        <v>17</v>
      </c>
      <c r="H573" s="35">
        <v>310</v>
      </c>
      <c r="I573" s="35">
        <v>296</v>
      </c>
      <c r="J573" s="35">
        <v>70.744</v>
      </c>
      <c r="K573" s="32">
        <v>1.7</v>
      </c>
      <c r="L573" s="32">
        <v>6.6</v>
      </c>
      <c r="M573" s="32">
        <v>7.3</v>
      </c>
      <c r="N573" s="32">
        <v>1.8</v>
      </c>
      <c r="O573" s="31"/>
      <c r="P573" s="32">
        <v>16</v>
      </c>
      <c r="Q573" s="31"/>
      <c r="R573" s="36">
        <v>0</v>
      </c>
      <c r="S573" s="33">
        <v>0</v>
      </c>
      <c r="T573" s="33">
        <v>0</v>
      </c>
      <c r="U573" s="33">
        <v>0</v>
      </c>
      <c r="V573" s="34"/>
      <c r="W573" s="34"/>
      <c r="X573" s="34"/>
      <c r="Y573" s="32">
        <v>0</v>
      </c>
      <c r="Z573" s="32">
        <v>0</v>
      </c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2">
        <v>0</v>
      </c>
      <c r="AN573" s="34"/>
      <c r="AO573" s="34"/>
      <c r="AP573" s="34"/>
      <c r="AQ573" s="34"/>
      <c r="AR573" s="32">
        <v>0</v>
      </c>
      <c r="AS573" s="34"/>
      <c r="AT573" s="32">
        <v>0</v>
      </c>
      <c r="AU573" s="33">
        <v>0</v>
      </c>
      <c r="AV573" s="36">
        <v>0</v>
      </c>
      <c r="AW573" s="33">
        <v>0</v>
      </c>
      <c r="AX573" s="33">
        <v>0</v>
      </c>
      <c r="AY573" s="33">
        <v>0</v>
      </c>
      <c r="AZ573" s="36">
        <v>0</v>
      </c>
      <c r="BA573" s="33">
        <v>0</v>
      </c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</row>
    <row r="574" spans="1:81" ht="25" x14ac:dyDescent="0.35">
      <c r="A574" s="37" t="s">
        <v>2188</v>
      </c>
      <c r="B574" s="34">
        <v>16404</v>
      </c>
      <c r="C574" s="37" t="s">
        <v>2187</v>
      </c>
      <c r="D574" s="32">
        <v>0.5</v>
      </c>
      <c r="E574" s="32">
        <v>0</v>
      </c>
      <c r="F574" s="32">
        <v>16</v>
      </c>
      <c r="G574" s="32">
        <v>17.100000000000001</v>
      </c>
      <c r="H574" s="35">
        <v>288</v>
      </c>
      <c r="I574" s="35">
        <v>288</v>
      </c>
      <c r="J574" s="35">
        <v>68.831999999999994</v>
      </c>
      <c r="K574" s="32">
        <v>0</v>
      </c>
      <c r="L574" s="32">
        <v>6.7</v>
      </c>
      <c r="M574" s="32">
        <v>7.4</v>
      </c>
      <c r="N574" s="32">
        <v>1.9</v>
      </c>
      <c r="O574" s="31"/>
      <c r="P574" s="32">
        <v>16</v>
      </c>
      <c r="Q574" s="31"/>
      <c r="R574" s="36">
        <v>0</v>
      </c>
      <c r="S574" s="33">
        <v>0</v>
      </c>
      <c r="T574" s="33">
        <v>0</v>
      </c>
      <c r="U574" s="33">
        <v>0</v>
      </c>
      <c r="V574" s="34"/>
      <c r="W574" s="34"/>
      <c r="X574" s="34"/>
      <c r="Y574" s="32">
        <v>0</v>
      </c>
      <c r="Z574" s="32">
        <v>0</v>
      </c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2">
        <v>0</v>
      </c>
      <c r="AN574" s="34"/>
      <c r="AO574" s="34"/>
      <c r="AP574" s="34"/>
      <c r="AQ574" s="34"/>
      <c r="AR574" s="32">
        <v>0</v>
      </c>
      <c r="AS574" s="34"/>
      <c r="AT574" s="32">
        <v>0</v>
      </c>
      <c r="AU574" s="33">
        <v>0</v>
      </c>
      <c r="AV574" s="36">
        <v>0</v>
      </c>
      <c r="AW574" s="33">
        <v>0</v>
      </c>
      <c r="AX574" s="33">
        <v>0</v>
      </c>
      <c r="AY574" s="33">
        <v>0</v>
      </c>
      <c r="AZ574" s="36">
        <v>0</v>
      </c>
      <c r="BA574" s="33">
        <v>0</v>
      </c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</row>
    <row r="575" spans="1:81" x14ac:dyDescent="0.35">
      <c r="A575" s="37" t="s">
        <v>2186</v>
      </c>
      <c r="B575" s="34">
        <v>16303</v>
      </c>
      <c r="C575" s="37" t="s">
        <v>2185</v>
      </c>
      <c r="D575" s="32">
        <v>1.9</v>
      </c>
      <c r="E575" s="32">
        <v>0.9</v>
      </c>
      <c r="F575" s="32">
        <v>9.4</v>
      </c>
      <c r="G575" s="32">
        <v>9.4</v>
      </c>
      <c r="H575" s="35">
        <v>266</v>
      </c>
      <c r="I575" s="35">
        <v>214</v>
      </c>
      <c r="J575" s="35">
        <v>51.146000000000001</v>
      </c>
      <c r="K575" s="32">
        <v>6.5</v>
      </c>
      <c r="L575" s="34"/>
      <c r="M575" s="34"/>
      <c r="N575" s="34"/>
      <c r="O575" s="31"/>
      <c r="P575" s="32">
        <v>9.4</v>
      </c>
      <c r="Q575" s="31"/>
      <c r="R575" s="36">
        <v>0.09</v>
      </c>
      <c r="S575" s="33">
        <v>0</v>
      </c>
      <c r="T575" s="33">
        <v>33.5</v>
      </c>
      <c r="U575" s="33">
        <v>19.899999999999999</v>
      </c>
      <c r="V575" s="34"/>
      <c r="W575" s="34"/>
      <c r="X575" s="34"/>
      <c r="Y575" s="32">
        <v>18.2</v>
      </c>
      <c r="Z575" s="32">
        <v>26.2</v>
      </c>
      <c r="AA575" s="34"/>
      <c r="AB575" s="32">
        <v>0.1</v>
      </c>
      <c r="AC575" s="34"/>
      <c r="AD575" s="34"/>
      <c r="AE575" s="34"/>
      <c r="AF575" s="32">
        <v>0.2</v>
      </c>
      <c r="AG575" s="34"/>
      <c r="AH575" s="34"/>
      <c r="AI575" s="32">
        <v>0</v>
      </c>
      <c r="AJ575" s="32">
        <v>0.2</v>
      </c>
      <c r="AK575" s="34"/>
      <c r="AL575" s="32">
        <v>0</v>
      </c>
      <c r="AM575" s="32">
        <v>0</v>
      </c>
      <c r="AN575" s="34"/>
      <c r="AO575" s="34"/>
      <c r="AP575" s="34"/>
      <c r="AQ575" s="32">
        <v>1.3</v>
      </c>
      <c r="AR575" s="32">
        <v>0</v>
      </c>
      <c r="AS575" s="34"/>
      <c r="AT575" s="32">
        <v>0</v>
      </c>
      <c r="AU575" s="33">
        <v>46.2</v>
      </c>
      <c r="AV575" s="36">
        <v>0</v>
      </c>
      <c r="AW575" s="33">
        <v>0.23</v>
      </c>
      <c r="AX575" s="33">
        <v>0.14000000000000001</v>
      </c>
      <c r="AY575" s="33">
        <v>0.32</v>
      </c>
      <c r="AZ575" s="36">
        <v>0</v>
      </c>
      <c r="BA575" s="33">
        <v>0</v>
      </c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</row>
    <row r="576" spans="1:81" x14ac:dyDescent="0.35">
      <c r="A576" s="37" t="s">
        <v>2184</v>
      </c>
      <c r="B576" s="34">
        <v>16201</v>
      </c>
      <c r="C576" s="37" t="s">
        <v>2183</v>
      </c>
      <c r="D576" s="32">
        <v>0.5</v>
      </c>
      <c r="E576" s="32">
        <v>0.1</v>
      </c>
      <c r="F576" s="32">
        <v>4.3</v>
      </c>
      <c r="G576" s="32">
        <v>4.3</v>
      </c>
      <c r="H576" s="35">
        <v>131</v>
      </c>
      <c r="I576" s="35">
        <v>102</v>
      </c>
      <c r="J576" s="35">
        <v>24.378</v>
      </c>
      <c r="K576" s="32">
        <v>3.6</v>
      </c>
      <c r="L576" s="34"/>
      <c r="M576" s="34"/>
      <c r="N576" s="34"/>
      <c r="O576" s="31"/>
      <c r="P576" s="32">
        <v>4.3</v>
      </c>
      <c r="Q576" s="31"/>
      <c r="R576" s="36">
        <v>0.02</v>
      </c>
      <c r="S576" s="33">
        <v>0</v>
      </c>
      <c r="T576" s="33">
        <v>9.8800000000000008</v>
      </c>
      <c r="U576" s="33">
        <v>22.22</v>
      </c>
      <c r="V576" s="34"/>
      <c r="W576" s="34"/>
      <c r="X576" s="34"/>
      <c r="Y576" s="32">
        <v>40.700000000000003</v>
      </c>
      <c r="Z576" s="32">
        <v>27.2</v>
      </c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2">
        <v>0</v>
      </c>
      <c r="AN576" s="34"/>
      <c r="AO576" s="34"/>
      <c r="AP576" s="34"/>
      <c r="AQ576" s="34"/>
      <c r="AR576" s="32">
        <v>0</v>
      </c>
      <c r="AS576" s="34"/>
      <c r="AT576" s="32">
        <v>0</v>
      </c>
      <c r="AU576" s="33">
        <v>67.900000000000006</v>
      </c>
      <c r="AV576" s="36">
        <v>0</v>
      </c>
      <c r="AW576" s="33">
        <v>0.01</v>
      </c>
      <c r="AX576" s="33">
        <v>0.02</v>
      </c>
      <c r="AY576" s="33">
        <v>7.0000000000000007E-2</v>
      </c>
      <c r="AZ576" s="36">
        <v>0</v>
      </c>
      <c r="BA576" s="33">
        <v>0</v>
      </c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</row>
    <row r="577" spans="1:81" x14ac:dyDescent="0.35">
      <c r="A577" s="37" t="s">
        <v>2182</v>
      </c>
      <c r="B577" s="34">
        <v>16802</v>
      </c>
      <c r="C577" s="37" t="s">
        <v>2181</v>
      </c>
      <c r="D577" s="32">
        <v>0.2</v>
      </c>
      <c r="E577" s="32">
        <v>1.1000000000000001</v>
      </c>
      <c r="F577" s="32">
        <v>72.599999999999994</v>
      </c>
      <c r="G577" s="32">
        <v>77.5</v>
      </c>
      <c r="H577" s="35">
        <v>1330</v>
      </c>
      <c r="I577" s="35">
        <v>1288</v>
      </c>
      <c r="J577" s="35">
        <v>307.83199999999999</v>
      </c>
      <c r="K577" s="32">
        <v>5.3</v>
      </c>
      <c r="L577" s="34"/>
      <c r="M577" s="34"/>
      <c r="N577" s="34"/>
      <c r="O577" s="31"/>
      <c r="P577" s="32">
        <v>77.5</v>
      </c>
      <c r="Q577" s="31"/>
      <c r="R577" s="36">
        <v>2.8000000000000001E-2</v>
      </c>
      <c r="S577" s="33">
        <v>0</v>
      </c>
      <c r="T577" s="33">
        <v>33.5</v>
      </c>
      <c r="U577" s="33">
        <v>19.899999999999999</v>
      </c>
      <c r="V577" s="34"/>
      <c r="W577" s="34"/>
      <c r="X577" s="34"/>
      <c r="Y577" s="32">
        <v>18.2</v>
      </c>
      <c r="Z577" s="32">
        <v>26.2</v>
      </c>
      <c r="AA577" s="34"/>
      <c r="AB577" s="32">
        <v>0.1</v>
      </c>
      <c r="AC577" s="34"/>
      <c r="AD577" s="34"/>
      <c r="AE577" s="34"/>
      <c r="AF577" s="32">
        <v>0.2</v>
      </c>
      <c r="AG577" s="34"/>
      <c r="AH577" s="34"/>
      <c r="AI577" s="32">
        <v>0</v>
      </c>
      <c r="AJ577" s="32">
        <v>0.2</v>
      </c>
      <c r="AK577" s="34"/>
      <c r="AL577" s="32">
        <v>0</v>
      </c>
      <c r="AM577" s="32">
        <v>0</v>
      </c>
      <c r="AN577" s="34"/>
      <c r="AO577" s="34"/>
      <c r="AP577" s="34"/>
      <c r="AQ577" s="32">
        <v>1.3</v>
      </c>
      <c r="AR577" s="32">
        <v>0</v>
      </c>
      <c r="AS577" s="34"/>
      <c r="AT577" s="32">
        <v>0</v>
      </c>
      <c r="AU577" s="33">
        <v>46.2</v>
      </c>
      <c r="AV577" s="36">
        <v>0</v>
      </c>
      <c r="AW577" s="33">
        <v>0.28999999999999998</v>
      </c>
      <c r="AX577" s="33">
        <v>0.17</v>
      </c>
      <c r="AY577" s="33">
        <v>0.4</v>
      </c>
      <c r="AZ577" s="36">
        <v>0</v>
      </c>
      <c r="BA577" s="33">
        <v>0</v>
      </c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</row>
    <row r="578" spans="1:81" x14ac:dyDescent="0.35">
      <c r="A578" s="37" t="s">
        <v>2180</v>
      </c>
      <c r="B578" s="34">
        <v>16801</v>
      </c>
      <c r="C578" s="37" t="s">
        <v>2179</v>
      </c>
      <c r="D578" s="32">
        <v>2.8</v>
      </c>
      <c r="E578" s="32">
        <v>0.5</v>
      </c>
      <c r="F578" s="32">
        <v>63.2</v>
      </c>
      <c r="G578" s="32">
        <v>65.099999999999994</v>
      </c>
      <c r="H578" s="35">
        <v>1167</v>
      </c>
      <c r="I578" s="35">
        <v>1119</v>
      </c>
      <c r="J578" s="35">
        <v>267.44099999999997</v>
      </c>
      <c r="K578" s="32">
        <v>6</v>
      </c>
      <c r="L578" s="32">
        <v>32.200000000000003</v>
      </c>
      <c r="M578" s="32">
        <v>31</v>
      </c>
      <c r="N578" s="32">
        <v>0</v>
      </c>
      <c r="O578" s="31"/>
      <c r="P578" s="32">
        <v>65.099999999999994</v>
      </c>
      <c r="Q578" s="31"/>
      <c r="R578" s="36">
        <v>0</v>
      </c>
      <c r="S578" s="33">
        <v>0</v>
      </c>
      <c r="T578" s="33">
        <v>0</v>
      </c>
      <c r="U578" s="33">
        <v>0</v>
      </c>
      <c r="V578" s="34"/>
      <c r="W578" s="34"/>
      <c r="X578" s="34"/>
      <c r="Y578" s="32">
        <v>0</v>
      </c>
      <c r="Z578" s="32">
        <v>0</v>
      </c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2">
        <v>0</v>
      </c>
      <c r="AN578" s="34"/>
      <c r="AO578" s="34"/>
      <c r="AP578" s="34"/>
      <c r="AQ578" s="34"/>
      <c r="AR578" s="32">
        <v>0</v>
      </c>
      <c r="AS578" s="34"/>
      <c r="AT578" s="32">
        <v>0</v>
      </c>
      <c r="AU578" s="33">
        <v>0</v>
      </c>
      <c r="AV578" s="36">
        <v>0</v>
      </c>
      <c r="AW578" s="33">
        <v>0</v>
      </c>
      <c r="AX578" s="33">
        <v>0</v>
      </c>
      <c r="AY578" s="33">
        <v>0</v>
      </c>
      <c r="AZ578" s="36">
        <v>0</v>
      </c>
      <c r="BA578" s="33">
        <v>0</v>
      </c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</row>
    <row r="579" spans="1:81" ht="25" x14ac:dyDescent="0.35">
      <c r="A579" s="37" t="s">
        <v>2178</v>
      </c>
      <c r="B579" s="34">
        <v>16504</v>
      </c>
      <c r="C579" s="37" t="s">
        <v>2177</v>
      </c>
      <c r="D579" s="32">
        <v>1.4</v>
      </c>
      <c r="E579" s="32">
        <v>0.6</v>
      </c>
      <c r="F579" s="32">
        <v>14.7</v>
      </c>
      <c r="G579" s="32">
        <v>15.8</v>
      </c>
      <c r="H579" s="35">
        <v>326</v>
      </c>
      <c r="I579" s="35">
        <v>306</v>
      </c>
      <c r="J579" s="35">
        <v>73.134</v>
      </c>
      <c r="K579" s="32">
        <v>2.5</v>
      </c>
      <c r="L579" s="32">
        <v>5.4</v>
      </c>
      <c r="M579" s="32">
        <v>5.6</v>
      </c>
      <c r="N579" s="32">
        <v>3.7</v>
      </c>
      <c r="O579" s="31"/>
      <c r="P579" s="32">
        <v>15.8</v>
      </c>
      <c r="Q579" s="31"/>
      <c r="R579" s="36">
        <v>0.08</v>
      </c>
      <c r="S579" s="33">
        <v>0</v>
      </c>
      <c r="T579" s="33">
        <v>33.5</v>
      </c>
      <c r="U579" s="33">
        <v>19.899999999999999</v>
      </c>
      <c r="V579" s="34"/>
      <c r="W579" s="34"/>
      <c r="X579" s="34"/>
      <c r="Y579" s="32">
        <v>18.2</v>
      </c>
      <c r="Z579" s="32">
        <v>26.2</v>
      </c>
      <c r="AA579" s="34"/>
      <c r="AB579" s="32">
        <v>0.1</v>
      </c>
      <c r="AC579" s="34"/>
      <c r="AD579" s="34"/>
      <c r="AE579" s="34"/>
      <c r="AF579" s="32">
        <v>0.2</v>
      </c>
      <c r="AG579" s="34"/>
      <c r="AH579" s="34"/>
      <c r="AI579" s="32">
        <v>0</v>
      </c>
      <c r="AJ579" s="32">
        <v>0.2</v>
      </c>
      <c r="AK579" s="34"/>
      <c r="AL579" s="32">
        <v>0</v>
      </c>
      <c r="AM579" s="32">
        <v>0</v>
      </c>
      <c r="AN579" s="34"/>
      <c r="AO579" s="34"/>
      <c r="AP579" s="34"/>
      <c r="AQ579" s="32">
        <v>1.3</v>
      </c>
      <c r="AR579" s="32">
        <v>0</v>
      </c>
      <c r="AS579" s="34"/>
      <c r="AT579" s="32">
        <v>0</v>
      </c>
      <c r="AU579" s="33">
        <v>46.2</v>
      </c>
      <c r="AV579" s="36">
        <v>0</v>
      </c>
      <c r="AW579" s="33">
        <v>0.16</v>
      </c>
      <c r="AX579" s="33">
        <v>0.1</v>
      </c>
      <c r="AY579" s="33">
        <v>0.22</v>
      </c>
      <c r="AZ579" s="36">
        <v>0</v>
      </c>
      <c r="BA579" s="33">
        <v>0</v>
      </c>
      <c r="BB579" s="34"/>
      <c r="BC579" s="34"/>
      <c r="BD579" s="34"/>
      <c r="BE579" s="33"/>
      <c r="BF579" s="34"/>
      <c r="BG579" s="34"/>
      <c r="BH579" s="34"/>
      <c r="BI579" s="34"/>
      <c r="BJ579" s="34"/>
      <c r="BK579" s="36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3"/>
      <c r="BW579" s="34"/>
      <c r="BX579" s="34"/>
      <c r="BY579" s="34"/>
      <c r="BZ579" s="36"/>
      <c r="CA579" s="34"/>
      <c r="CB579" s="34"/>
      <c r="CC579" s="32"/>
    </row>
    <row r="580" spans="1:81" x14ac:dyDescent="0.35">
      <c r="A580" s="37" t="s">
        <v>2176</v>
      </c>
      <c r="B580" s="34">
        <v>16802</v>
      </c>
      <c r="C580" s="37" t="s">
        <v>2175</v>
      </c>
      <c r="D580" s="32">
        <v>2</v>
      </c>
      <c r="E580" s="32">
        <v>0.2</v>
      </c>
      <c r="F580" s="32">
        <v>65.900000000000006</v>
      </c>
      <c r="G580" s="32">
        <v>67.2</v>
      </c>
      <c r="H580" s="35">
        <v>1212</v>
      </c>
      <c r="I580" s="35">
        <v>1135</v>
      </c>
      <c r="J580" s="35">
        <v>271.26499999999999</v>
      </c>
      <c r="K580" s="32">
        <v>9.6999999999999993</v>
      </c>
      <c r="L580" s="32">
        <v>33.4</v>
      </c>
      <c r="M580" s="32">
        <v>32.5</v>
      </c>
      <c r="N580" s="32">
        <v>0</v>
      </c>
      <c r="O580" s="31"/>
      <c r="P580" s="32">
        <v>67.2</v>
      </c>
      <c r="Q580" s="31"/>
      <c r="R580" s="36">
        <v>0.1</v>
      </c>
      <c r="S580" s="33">
        <v>0</v>
      </c>
      <c r="T580" s="33">
        <v>0</v>
      </c>
      <c r="U580" s="33">
        <v>0</v>
      </c>
      <c r="V580" s="34"/>
      <c r="W580" s="34"/>
      <c r="X580" s="34"/>
      <c r="Y580" s="32">
        <v>0</v>
      </c>
      <c r="Z580" s="32">
        <v>0</v>
      </c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2">
        <v>0</v>
      </c>
      <c r="AN580" s="34"/>
      <c r="AO580" s="34"/>
      <c r="AP580" s="34"/>
      <c r="AQ580" s="34"/>
      <c r="AR580" s="32">
        <v>0</v>
      </c>
      <c r="AS580" s="34"/>
      <c r="AT580" s="32">
        <v>0</v>
      </c>
      <c r="AU580" s="33">
        <v>0</v>
      </c>
      <c r="AV580" s="36">
        <v>0</v>
      </c>
      <c r="AW580" s="33">
        <v>0</v>
      </c>
      <c r="AX580" s="33">
        <v>0</v>
      </c>
      <c r="AY580" s="33">
        <v>0</v>
      </c>
      <c r="AZ580" s="36">
        <v>0</v>
      </c>
      <c r="BA580" s="33">
        <v>0</v>
      </c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3"/>
      <c r="BW580" s="34"/>
      <c r="BX580" s="34"/>
      <c r="BY580" s="34"/>
      <c r="BZ580" s="36"/>
      <c r="CA580" s="34"/>
      <c r="CB580" s="34"/>
      <c r="CC580" s="32"/>
    </row>
    <row r="581" spans="1:81" x14ac:dyDescent="0.35">
      <c r="A581" s="37" t="s">
        <v>2174</v>
      </c>
      <c r="B581" s="34">
        <v>16504</v>
      </c>
      <c r="C581" s="37" t="s">
        <v>2173</v>
      </c>
      <c r="D581" s="32">
        <v>0.6</v>
      </c>
      <c r="E581" s="32">
        <v>0.4</v>
      </c>
      <c r="F581" s="32">
        <v>7.7</v>
      </c>
      <c r="G581" s="32">
        <v>8</v>
      </c>
      <c r="H581" s="35">
        <v>176</v>
      </c>
      <c r="I581" s="35">
        <v>152</v>
      </c>
      <c r="J581" s="35">
        <v>36.327999999999996</v>
      </c>
      <c r="K581" s="32">
        <v>3</v>
      </c>
      <c r="L581" s="34"/>
      <c r="M581" s="34"/>
      <c r="N581" s="34"/>
      <c r="O581" s="31"/>
      <c r="P581" s="32">
        <v>8</v>
      </c>
      <c r="Q581" s="31"/>
      <c r="R581" s="36">
        <v>0.01</v>
      </c>
      <c r="S581" s="33">
        <v>0</v>
      </c>
      <c r="T581" s="33">
        <v>35.14</v>
      </c>
      <c r="U581" s="33">
        <v>18.920000000000002</v>
      </c>
      <c r="V581" s="34"/>
      <c r="W581" s="34"/>
      <c r="X581" s="34"/>
      <c r="Y581" s="32">
        <v>36.200000000000003</v>
      </c>
      <c r="Z581" s="32">
        <v>7.8</v>
      </c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2">
        <v>0</v>
      </c>
      <c r="AN581" s="34"/>
      <c r="AO581" s="34"/>
      <c r="AP581" s="34"/>
      <c r="AQ581" s="34"/>
      <c r="AR581" s="32">
        <v>0</v>
      </c>
      <c r="AS581" s="34"/>
      <c r="AT581" s="32">
        <v>0</v>
      </c>
      <c r="AU581" s="33">
        <v>43.96</v>
      </c>
      <c r="AV581" s="36">
        <v>0</v>
      </c>
      <c r="AW581" s="33">
        <v>0.1</v>
      </c>
      <c r="AX581" s="33">
        <v>0.05</v>
      </c>
      <c r="AY581" s="33">
        <v>0.12</v>
      </c>
      <c r="AZ581" s="36">
        <v>0</v>
      </c>
      <c r="BA581" s="33">
        <v>0</v>
      </c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</row>
    <row r="582" spans="1:81" x14ac:dyDescent="0.35">
      <c r="A582" s="37" t="s">
        <v>2172</v>
      </c>
      <c r="B582" s="34">
        <v>16802</v>
      </c>
      <c r="C582" s="37" t="s">
        <v>2171</v>
      </c>
      <c r="D582" s="32">
        <v>3.6</v>
      </c>
      <c r="E582" s="32">
        <v>0.7</v>
      </c>
      <c r="F582" s="32">
        <v>52.6</v>
      </c>
      <c r="G582" s="32">
        <v>54.5</v>
      </c>
      <c r="H582" s="35">
        <v>1082</v>
      </c>
      <c r="I582" s="35">
        <v>967</v>
      </c>
      <c r="J582" s="35">
        <v>231.113</v>
      </c>
      <c r="K582" s="32">
        <v>14.3</v>
      </c>
      <c r="L582" s="32">
        <v>27.2</v>
      </c>
      <c r="M582" s="32">
        <v>25.4</v>
      </c>
      <c r="N582" s="32">
        <v>0</v>
      </c>
      <c r="O582" s="31"/>
      <c r="P582" s="32">
        <v>54.5</v>
      </c>
      <c r="Q582" s="31"/>
      <c r="R582" s="36">
        <v>0</v>
      </c>
      <c r="S582" s="33">
        <v>0</v>
      </c>
      <c r="T582" s="33">
        <v>33.5</v>
      </c>
      <c r="U582" s="33">
        <v>19.899999999999999</v>
      </c>
      <c r="V582" s="34"/>
      <c r="W582" s="34"/>
      <c r="X582" s="34"/>
      <c r="Y582" s="32">
        <v>18.2</v>
      </c>
      <c r="Z582" s="32">
        <v>26.2</v>
      </c>
      <c r="AA582" s="34"/>
      <c r="AB582" s="32">
        <v>0.1</v>
      </c>
      <c r="AC582" s="34"/>
      <c r="AD582" s="34"/>
      <c r="AE582" s="34"/>
      <c r="AF582" s="32">
        <v>0.2</v>
      </c>
      <c r="AG582" s="34"/>
      <c r="AH582" s="34"/>
      <c r="AI582" s="32">
        <v>0</v>
      </c>
      <c r="AJ582" s="32">
        <v>0.2</v>
      </c>
      <c r="AK582" s="34"/>
      <c r="AL582" s="32">
        <v>0</v>
      </c>
      <c r="AM582" s="32">
        <v>0</v>
      </c>
      <c r="AN582" s="34"/>
      <c r="AO582" s="34"/>
      <c r="AP582" s="34"/>
      <c r="AQ582" s="32">
        <v>1.3</v>
      </c>
      <c r="AR582" s="32">
        <v>0</v>
      </c>
      <c r="AS582" s="34"/>
      <c r="AT582" s="32">
        <v>0</v>
      </c>
      <c r="AU582" s="33">
        <v>46.2</v>
      </c>
      <c r="AV582" s="36">
        <v>0</v>
      </c>
      <c r="AW582" s="33">
        <v>0.19</v>
      </c>
      <c r="AX582" s="33">
        <v>0.11</v>
      </c>
      <c r="AY582" s="33">
        <v>0.26</v>
      </c>
      <c r="AZ582" s="36">
        <v>0</v>
      </c>
      <c r="BA582" s="33">
        <v>0</v>
      </c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</row>
    <row r="583" spans="1:81" x14ac:dyDescent="0.35">
      <c r="A583" s="37" t="s">
        <v>2170</v>
      </c>
      <c r="B583" s="34">
        <v>16503</v>
      </c>
      <c r="C583" s="37" t="s">
        <v>2169</v>
      </c>
      <c r="D583" s="32">
        <v>1.4</v>
      </c>
      <c r="E583" s="32">
        <v>0.3</v>
      </c>
      <c r="F583" s="32">
        <v>8.1</v>
      </c>
      <c r="G583" s="32">
        <v>8.1</v>
      </c>
      <c r="H583" s="35">
        <v>195</v>
      </c>
      <c r="I583" s="35">
        <v>169</v>
      </c>
      <c r="J583" s="35">
        <v>40.390999999999998</v>
      </c>
      <c r="K583" s="32">
        <v>3.3</v>
      </c>
      <c r="L583" s="32">
        <v>3.9</v>
      </c>
      <c r="M583" s="32">
        <v>4.2</v>
      </c>
      <c r="N583" s="32">
        <v>0</v>
      </c>
      <c r="O583" s="31"/>
      <c r="P583" s="32">
        <v>8.1</v>
      </c>
      <c r="Q583" s="31"/>
      <c r="R583" s="36">
        <v>0.03</v>
      </c>
      <c r="S583" s="33">
        <v>0</v>
      </c>
      <c r="T583" s="33">
        <v>0</v>
      </c>
      <c r="U583" s="33">
        <v>0</v>
      </c>
      <c r="V583" s="34"/>
      <c r="W583" s="34"/>
      <c r="X583" s="34"/>
      <c r="Y583" s="32">
        <v>0</v>
      </c>
      <c r="Z583" s="32">
        <v>0</v>
      </c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2">
        <v>0</v>
      </c>
      <c r="AN583" s="34"/>
      <c r="AO583" s="34"/>
      <c r="AP583" s="34"/>
      <c r="AQ583" s="34"/>
      <c r="AR583" s="32">
        <v>0</v>
      </c>
      <c r="AS583" s="34"/>
      <c r="AT583" s="32">
        <v>0</v>
      </c>
      <c r="AU583" s="33">
        <v>0</v>
      </c>
      <c r="AV583" s="36">
        <v>0</v>
      </c>
      <c r="AW583" s="33">
        <v>0</v>
      </c>
      <c r="AX583" s="33">
        <v>0</v>
      </c>
      <c r="AY583" s="33">
        <v>0</v>
      </c>
      <c r="AZ583" s="36">
        <v>0</v>
      </c>
      <c r="BA583" s="33">
        <v>0</v>
      </c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</row>
    <row r="584" spans="1:81" x14ac:dyDescent="0.35">
      <c r="A584" s="37" t="s">
        <v>2168</v>
      </c>
      <c r="B584" s="34">
        <v>16702</v>
      </c>
      <c r="C584" s="37" t="s">
        <v>2167</v>
      </c>
      <c r="D584" s="32">
        <v>0.7</v>
      </c>
      <c r="E584" s="32">
        <v>0.1</v>
      </c>
      <c r="F584" s="32">
        <v>9.8000000000000007</v>
      </c>
      <c r="G584" s="32">
        <v>10.4</v>
      </c>
      <c r="H584" s="35">
        <v>200</v>
      </c>
      <c r="I584" s="35">
        <v>189</v>
      </c>
      <c r="J584" s="35">
        <v>45.170999999999999</v>
      </c>
      <c r="K584" s="32">
        <v>1.4</v>
      </c>
      <c r="L584" s="32">
        <v>4.0999999999999996</v>
      </c>
      <c r="M584" s="32">
        <v>2.6</v>
      </c>
      <c r="N584" s="32">
        <v>3</v>
      </c>
      <c r="O584" s="31"/>
      <c r="P584" s="32">
        <v>9.8000000000000007</v>
      </c>
      <c r="Q584" s="31"/>
      <c r="R584" s="36">
        <v>3.9E-2</v>
      </c>
      <c r="S584" s="33">
        <v>0</v>
      </c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3">
        <v>0</v>
      </c>
      <c r="AX584" s="33">
        <v>0</v>
      </c>
      <c r="AY584" s="33">
        <v>0</v>
      </c>
      <c r="AZ584" s="36">
        <v>0</v>
      </c>
      <c r="BA584" s="33">
        <v>0</v>
      </c>
      <c r="BB584" s="34"/>
      <c r="BC584" s="34"/>
      <c r="BD584" s="34"/>
      <c r="BE584" s="33"/>
      <c r="BF584" s="34"/>
      <c r="BG584" s="33"/>
      <c r="BH584" s="34"/>
      <c r="BI584" s="34"/>
      <c r="BJ584" s="34"/>
      <c r="BK584" s="34"/>
      <c r="BL584" s="33"/>
      <c r="BM584" s="33"/>
      <c r="BN584" s="33"/>
      <c r="BO584" s="34"/>
      <c r="BP584" s="33"/>
      <c r="BQ584" s="33"/>
      <c r="BR584" s="33"/>
      <c r="BS584" s="34"/>
      <c r="BT584" s="34"/>
      <c r="BU584" s="34"/>
      <c r="BV584" s="33"/>
      <c r="BW584" s="34"/>
      <c r="BX584" s="34"/>
      <c r="BY584" s="34"/>
      <c r="BZ584" s="34"/>
      <c r="CA584" s="34"/>
      <c r="CB584" s="33"/>
      <c r="CC584" s="32"/>
    </row>
    <row r="585" spans="1:81" x14ac:dyDescent="0.35">
      <c r="A585" s="37" t="s">
        <v>2166</v>
      </c>
      <c r="B585" s="34">
        <v>16702</v>
      </c>
      <c r="C585" s="37" t="s">
        <v>2165</v>
      </c>
      <c r="D585" s="32">
        <v>0.8</v>
      </c>
      <c r="E585" s="32">
        <v>0.2</v>
      </c>
      <c r="F585" s="32">
        <v>9.5</v>
      </c>
      <c r="G585" s="32">
        <v>10.1</v>
      </c>
      <c r="H585" s="35">
        <v>207</v>
      </c>
      <c r="I585" s="35">
        <v>189</v>
      </c>
      <c r="J585" s="35">
        <v>45.170999999999999</v>
      </c>
      <c r="K585" s="32">
        <v>2.2999999999999998</v>
      </c>
      <c r="L585" s="32">
        <v>4.0999999999999996</v>
      </c>
      <c r="M585" s="32">
        <v>2.6</v>
      </c>
      <c r="N585" s="32">
        <v>2.8</v>
      </c>
      <c r="O585" s="31"/>
      <c r="P585" s="32">
        <v>9.5</v>
      </c>
      <c r="Q585" s="31"/>
      <c r="R585" s="36">
        <v>4.4999999999999998E-2</v>
      </c>
      <c r="S585" s="33">
        <v>0</v>
      </c>
      <c r="T585" s="33">
        <v>0</v>
      </c>
      <c r="U585" s="33">
        <v>0</v>
      </c>
      <c r="V585" s="34"/>
      <c r="W585" s="34"/>
      <c r="X585" s="34"/>
      <c r="Y585" s="32">
        <v>0</v>
      </c>
      <c r="Z585" s="32">
        <v>0</v>
      </c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2">
        <v>0</v>
      </c>
      <c r="AN585" s="34"/>
      <c r="AO585" s="34"/>
      <c r="AP585" s="34"/>
      <c r="AQ585" s="34"/>
      <c r="AR585" s="32">
        <v>0</v>
      </c>
      <c r="AS585" s="34"/>
      <c r="AT585" s="32">
        <v>0</v>
      </c>
      <c r="AU585" s="33">
        <v>0</v>
      </c>
      <c r="AV585" s="36">
        <v>0</v>
      </c>
      <c r="AW585" s="33">
        <v>0</v>
      </c>
      <c r="AX585" s="33">
        <v>0</v>
      </c>
      <c r="AY585" s="33">
        <v>0</v>
      </c>
      <c r="AZ585" s="36">
        <v>0</v>
      </c>
      <c r="BA585" s="33">
        <v>0</v>
      </c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</row>
    <row r="586" spans="1:81" ht="25" x14ac:dyDescent="0.35">
      <c r="A586" s="37" t="s">
        <v>2164</v>
      </c>
      <c r="B586" s="34">
        <v>16702</v>
      </c>
      <c r="C586" s="37" t="s">
        <v>2163</v>
      </c>
      <c r="D586" s="32">
        <v>0.4</v>
      </c>
      <c r="E586" s="32">
        <v>0</v>
      </c>
      <c r="F586" s="32">
        <v>10.199999999999999</v>
      </c>
      <c r="G586" s="32">
        <v>11</v>
      </c>
      <c r="H586" s="35">
        <v>191</v>
      </c>
      <c r="I586" s="35">
        <v>189</v>
      </c>
      <c r="J586" s="35">
        <v>45.170999999999999</v>
      </c>
      <c r="K586" s="32">
        <v>0.2</v>
      </c>
      <c r="L586" s="32">
        <v>4.2</v>
      </c>
      <c r="M586" s="32">
        <v>2.8</v>
      </c>
      <c r="N586" s="32">
        <v>3.2</v>
      </c>
      <c r="O586" s="31"/>
      <c r="P586" s="32">
        <v>10.199999999999999</v>
      </c>
      <c r="Q586" s="31"/>
      <c r="R586" s="36">
        <v>0.03</v>
      </c>
      <c r="S586" s="33">
        <v>0</v>
      </c>
      <c r="T586" s="33">
        <v>0</v>
      </c>
      <c r="U586" s="33">
        <v>0</v>
      </c>
      <c r="V586" s="34"/>
      <c r="W586" s="34"/>
      <c r="X586" s="34"/>
      <c r="Y586" s="32">
        <v>0</v>
      </c>
      <c r="Z586" s="32">
        <v>0</v>
      </c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2">
        <v>0</v>
      </c>
      <c r="AN586" s="34"/>
      <c r="AO586" s="34"/>
      <c r="AP586" s="34"/>
      <c r="AQ586" s="34"/>
      <c r="AR586" s="32">
        <v>0</v>
      </c>
      <c r="AS586" s="34"/>
      <c r="AT586" s="32">
        <v>0</v>
      </c>
      <c r="AU586" s="33">
        <v>0</v>
      </c>
      <c r="AV586" s="36">
        <v>0</v>
      </c>
      <c r="AW586" s="33">
        <v>0</v>
      </c>
      <c r="AX586" s="33">
        <v>0</v>
      </c>
      <c r="AY586" s="33">
        <v>0</v>
      </c>
      <c r="AZ586" s="36">
        <v>0</v>
      </c>
      <c r="BA586" s="33">
        <v>0</v>
      </c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</row>
    <row r="587" spans="1:81" x14ac:dyDescent="0.35">
      <c r="A587" s="37" t="s">
        <v>2162</v>
      </c>
      <c r="B587" s="34" t="s">
        <v>2161</v>
      </c>
      <c r="C587" s="37" t="s">
        <v>2160</v>
      </c>
      <c r="D587" s="32">
        <v>11.9</v>
      </c>
      <c r="E587" s="32">
        <v>3.7</v>
      </c>
      <c r="F587" s="32">
        <v>47.7</v>
      </c>
      <c r="G587" s="32">
        <v>49.1</v>
      </c>
      <c r="H587" s="35">
        <v>1244</v>
      </c>
      <c r="I587" s="35">
        <v>1154</v>
      </c>
      <c r="J587" s="35">
        <v>275.80599999999998</v>
      </c>
      <c r="K587" s="32">
        <v>11.2</v>
      </c>
      <c r="L587" s="32">
        <v>24</v>
      </c>
      <c r="M587" s="32">
        <v>23</v>
      </c>
      <c r="N587" s="32">
        <v>0.4</v>
      </c>
      <c r="O587" s="31"/>
      <c r="P587" s="32">
        <v>49.1</v>
      </c>
      <c r="Q587" s="31"/>
      <c r="R587" s="36">
        <v>7.0000000000000007E-2</v>
      </c>
      <c r="S587" s="33">
        <v>0</v>
      </c>
      <c r="T587" s="33">
        <v>21.5</v>
      </c>
      <c r="U587" s="33">
        <v>19.100000000000001</v>
      </c>
      <c r="V587" s="34"/>
      <c r="W587" s="34"/>
      <c r="X587" s="34"/>
      <c r="Y587" s="32">
        <v>52.3</v>
      </c>
      <c r="Z587" s="32">
        <v>4.8</v>
      </c>
      <c r="AA587" s="34"/>
      <c r="AB587" s="32">
        <v>1.6</v>
      </c>
      <c r="AC587" s="34"/>
      <c r="AD587" s="32">
        <v>0</v>
      </c>
      <c r="AE587" s="34"/>
      <c r="AF587" s="32">
        <v>0</v>
      </c>
      <c r="AG587" s="34"/>
      <c r="AH587" s="34"/>
      <c r="AI587" s="32">
        <v>0</v>
      </c>
      <c r="AJ587" s="32">
        <v>0</v>
      </c>
      <c r="AK587" s="34"/>
      <c r="AL587" s="32">
        <v>0</v>
      </c>
      <c r="AM587" s="32">
        <v>0</v>
      </c>
      <c r="AN587" s="34"/>
      <c r="AO587" s="34"/>
      <c r="AP587" s="32">
        <v>0</v>
      </c>
      <c r="AQ587" s="32">
        <v>0</v>
      </c>
      <c r="AR587" s="32">
        <v>0</v>
      </c>
      <c r="AS587" s="34"/>
      <c r="AT587" s="32">
        <v>0</v>
      </c>
      <c r="AU587" s="33">
        <v>58.7</v>
      </c>
      <c r="AV587" s="36">
        <v>0</v>
      </c>
      <c r="AW587" s="33">
        <v>0.64</v>
      </c>
      <c r="AX587" s="33">
        <v>0.56000000000000005</v>
      </c>
      <c r="AY587" s="33">
        <v>1.74</v>
      </c>
      <c r="AZ587" s="36">
        <v>0</v>
      </c>
      <c r="BA587" s="33">
        <v>5.92</v>
      </c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</row>
    <row r="588" spans="1:81" x14ac:dyDescent="0.35">
      <c r="A588" s="37" t="s">
        <v>2159</v>
      </c>
      <c r="B588" s="34">
        <v>16601</v>
      </c>
      <c r="C588" s="37" t="s">
        <v>2158</v>
      </c>
      <c r="D588" s="32">
        <v>1.1000000000000001</v>
      </c>
      <c r="E588" s="32">
        <v>0.1</v>
      </c>
      <c r="F588" s="32">
        <v>18.8</v>
      </c>
      <c r="G588" s="32">
        <v>18.8</v>
      </c>
      <c r="H588" s="35">
        <v>349</v>
      </c>
      <c r="I588" s="35">
        <v>328</v>
      </c>
      <c r="J588" s="35">
        <v>78.391999999999996</v>
      </c>
      <c r="K588" s="32">
        <v>2.7</v>
      </c>
      <c r="L588" s="32">
        <v>9.5</v>
      </c>
      <c r="M588" s="32">
        <v>9.3000000000000007</v>
      </c>
      <c r="N588" s="32">
        <v>0</v>
      </c>
      <c r="O588" s="31"/>
      <c r="P588" s="32">
        <v>18.8</v>
      </c>
      <c r="Q588" s="31"/>
      <c r="R588" s="36">
        <v>0.05</v>
      </c>
      <c r="S588" s="33">
        <v>0</v>
      </c>
      <c r="T588" s="33">
        <v>0</v>
      </c>
      <c r="U588" s="33">
        <v>0</v>
      </c>
      <c r="V588" s="34"/>
      <c r="W588" s="34"/>
      <c r="X588" s="34"/>
      <c r="Y588" s="32">
        <v>0</v>
      </c>
      <c r="Z588" s="32">
        <v>0</v>
      </c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2">
        <v>0</v>
      </c>
      <c r="AN588" s="34"/>
      <c r="AO588" s="34"/>
      <c r="AP588" s="34"/>
      <c r="AQ588" s="34"/>
      <c r="AR588" s="32">
        <v>0</v>
      </c>
      <c r="AS588" s="34"/>
      <c r="AT588" s="32">
        <v>0</v>
      </c>
      <c r="AU588" s="33">
        <v>0</v>
      </c>
      <c r="AV588" s="36">
        <v>0</v>
      </c>
      <c r="AW588" s="33">
        <v>0</v>
      </c>
      <c r="AX588" s="33">
        <v>0</v>
      </c>
      <c r="AY588" s="33">
        <v>0</v>
      </c>
      <c r="AZ588" s="36">
        <v>0</v>
      </c>
      <c r="BA588" s="33">
        <v>0</v>
      </c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</row>
    <row r="589" spans="1:81" x14ac:dyDescent="0.35">
      <c r="A589" s="37" t="s">
        <v>2157</v>
      </c>
      <c r="B589" s="34">
        <v>16601</v>
      </c>
      <c r="C589" s="37" t="s">
        <v>2156</v>
      </c>
      <c r="D589" s="32">
        <v>1.2</v>
      </c>
      <c r="E589" s="32">
        <v>0.1</v>
      </c>
      <c r="F589" s="32">
        <v>14</v>
      </c>
      <c r="G589" s="32">
        <v>14</v>
      </c>
      <c r="H589" s="35">
        <v>278</v>
      </c>
      <c r="I589" s="35">
        <v>252</v>
      </c>
      <c r="J589" s="35">
        <v>60.227999999999994</v>
      </c>
      <c r="K589" s="32">
        <v>3.3</v>
      </c>
      <c r="L589" s="32">
        <v>7.3</v>
      </c>
      <c r="M589" s="32">
        <v>6.7</v>
      </c>
      <c r="N589" s="32">
        <v>0</v>
      </c>
      <c r="O589" s="31"/>
      <c r="P589" s="32">
        <v>14</v>
      </c>
      <c r="Q589" s="31"/>
      <c r="R589" s="36">
        <v>0.04</v>
      </c>
      <c r="S589" s="33">
        <v>0</v>
      </c>
      <c r="T589" s="33">
        <v>0</v>
      </c>
      <c r="U589" s="33">
        <v>0</v>
      </c>
      <c r="V589" s="34"/>
      <c r="W589" s="34"/>
      <c r="X589" s="34"/>
      <c r="Y589" s="32">
        <v>0</v>
      </c>
      <c r="Z589" s="32">
        <v>0</v>
      </c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2">
        <v>0</v>
      </c>
      <c r="AN589" s="34"/>
      <c r="AO589" s="34"/>
      <c r="AP589" s="34"/>
      <c r="AQ589" s="34"/>
      <c r="AR589" s="32">
        <v>0</v>
      </c>
      <c r="AS589" s="34"/>
      <c r="AT589" s="32">
        <v>0</v>
      </c>
      <c r="AU589" s="33">
        <v>0</v>
      </c>
      <c r="AV589" s="36">
        <v>0</v>
      </c>
      <c r="AW589" s="33">
        <v>0</v>
      </c>
      <c r="AX589" s="33">
        <v>0</v>
      </c>
      <c r="AY589" s="33">
        <v>0</v>
      </c>
      <c r="AZ589" s="36">
        <v>0</v>
      </c>
      <c r="BA589" s="33">
        <v>0</v>
      </c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</row>
    <row r="590" spans="1:81" x14ac:dyDescent="0.35">
      <c r="A590" s="37" t="s">
        <v>2155</v>
      </c>
      <c r="B590" s="34" t="s">
        <v>2154</v>
      </c>
      <c r="C590" s="37" t="s">
        <v>2153</v>
      </c>
      <c r="D590" s="32">
        <v>0.8</v>
      </c>
      <c r="E590" s="32">
        <v>0</v>
      </c>
      <c r="F590" s="32">
        <v>15.2</v>
      </c>
      <c r="G590" s="32">
        <v>15.6</v>
      </c>
      <c r="H590" s="35">
        <v>273</v>
      </c>
      <c r="I590" s="35">
        <v>267</v>
      </c>
      <c r="J590" s="35">
        <v>63.812999999999995</v>
      </c>
      <c r="K590" s="32">
        <v>0.8</v>
      </c>
      <c r="L590" s="32">
        <v>7.7</v>
      </c>
      <c r="M590" s="32">
        <v>7.5</v>
      </c>
      <c r="N590" s="32">
        <v>0</v>
      </c>
      <c r="O590" s="31"/>
      <c r="P590" s="32">
        <v>15.6</v>
      </c>
      <c r="Q590" s="31"/>
      <c r="R590" s="36">
        <v>0</v>
      </c>
      <c r="S590" s="33">
        <v>0</v>
      </c>
      <c r="T590" s="33">
        <v>0</v>
      </c>
      <c r="U590" s="33">
        <v>0</v>
      </c>
      <c r="V590" s="34"/>
      <c r="W590" s="34"/>
      <c r="X590" s="34"/>
      <c r="Y590" s="32">
        <v>0</v>
      </c>
      <c r="Z590" s="32">
        <v>0</v>
      </c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2">
        <v>0</v>
      </c>
      <c r="AN590" s="34"/>
      <c r="AO590" s="34"/>
      <c r="AP590" s="34"/>
      <c r="AQ590" s="34"/>
      <c r="AR590" s="32">
        <v>0</v>
      </c>
      <c r="AS590" s="34"/>
      <c r="AT590" s="32">
        <v>0</v>
      </c>
      <c r="AU590" s="33">
        <v>0</v>
      </c>
      <c r="AV590" s="36">
        <v>0</v>
      </c>
      <c r="AW590" s="33">
        <v>0</v>
      </c>
      <c r="AX590" s="33">
        <v>0</v>
      </c>
      <c r="AY590" s="33">
        <v>0</v>
      </c>
      <c r="AZ590" s="36">
        <v>0</v>
      </c>
      <c r="BA590" s="33">
        <v>0</v>
      </c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</row>
    <row r="591" spans="1:81" x14ac:dyDescent="0.35">
      <c r="A591" s="37" t="s">
        <v>2152</v>
      </c>
      <c r="B591" s="34">
        <v>16601</v>
      </c>
      <c r="C591" s="37" t="s">
        <v>2151</v>
      </c>
      <c r="D591" s="32">
        <v>1.3</v>
      </c>
      <c r="E591" s="32">
        <v>0.1</v>
      </c>
      <c r="F591" s="32">
        <v>12.7</v>
      </c>
      <c r="G591" s="32">
        <v>12.7</v>
      </c>
      <c r="H591" s="35">
        <v>257</v>
      </c>
      <c r="I591" s="35">
        <v>237</v>
      </c>
      <c r="J591" s="35">
        <v>56.643000000000001</v>
      </c>
      <c r="K591" s="32">
        <v>2.5</v>
      </c>
      <c r="L591" s="32">
        <v>6</v>
      </c>
      <c r="M591" s="32">
        <v>6.7</v>
      </c>
      <c r="N591" s="32">
        <v>0</v>
      </c>
      <c r="O591" s="31"/>
      <c r="P591" s="32">
        <v>12.7</v>
      </c>
      <c r="Q591" s="31"/>
      <c r="R591" s="36">
        <v>0.04</v>
      </c>
      <c r="S591" s="33">
        <v>0</v>
      </c>
      <c r="T591" s="33">
        <v>0</v>
      </c>
      <c r="U591" s="33">
        <v>0</v>
      </c>
      <c r="V591" s="34"/>
      <c r="W591" s="34"/>
      <c r="X591" s="34"/>
      <c r="Y591" s="32">
        <v>0</v>
      </c>
      <c r="Z591" s="32">
        <v>0</v>
      </c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2">
        <v>0</v>
      </c>
      <c r="AN591" s="34"/>
      <c r="AO591" s="34"/>
      <c r="AP591" s="34"/>
      <c r="AQ591" s="34"/>
      <c r="AR591" s="32">
        <v>0</v>
      </c>
      <c r="AS591" s="34"/>
      <c r="AT591" s="32">
        <v>0</v>
      </c>
      <c r="AU591" s="33">
        <v>0</v>
      </c>
      <c r="AV591" s="36">
        <v>0</v>
      </c>
      <c r="AW591" s="33">
        <v>0</v>
      </c>
      <c r="AX591" s="33">
        <v>0</v>
      </c>
      <c r="AY591" s="33">
        <v>0</v>
      </c>
      <c r="AZ591" s="36">
        <v>0</v>
      </c>
      <c r="BA591" s="33">
        <v>0</v>
      </c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</row>
    <row r="592" spans="1:81" x14ac:dyDescent="0.35">
      <c r="A592" s="37" t="s">
        <v>2150</v>
      </c>
      <c r="B592" s="34">
        <v>16601</v>
      </c>
      <c r="C592" s="37" t="s">
        <v>2149</v>
      </c>
      <c r="D592" s="32">
        <v>0.9</v>
      </c>
      <c r="E592" s="32">
        <v>0.2</v>
      </c>
      <c r="F592" s="32">
        <v>16.3</v>
      </c>
      <c r="G592" s="32">
        <v>16.3</v>
      </c>
      <c r="H592" s="35">
        <v>322</v>
      </c>
      <c r="I592" s="35">
        <v>294</v>
      </c>
      <c r="J592" s="35">
        <v>70.265999999999991</v>
      </c>
      <c r="K592" s="32">
        <v>3.5</v>
      </c>
      <c r="L592" s="32">
        <v>9.1999999999999993</v>
      </c>
      <c r="M592" s="32">
        <v>7.1</v>
      </c>
      <c r="N592" s="32">
        <v>0</v>
      </c>
      <c r="O592" s="31"/>
      <c r="P592" s="32">
        <v>16.3</v>
      </c>
      <c r="Q592" s="31"/>
      <c r="R592" s="36">
        <v>0</v>
      </c>
      <c r="S592" s="33">
        <v>0</v>
      </c>
      <c r="T592" s="33">
        <v>0</v>
      </c>
      <c r="U592" s="33">
        <v>0</v>
      </c>
      <c r="V592" s="34"/>
      <c r="W592" s="34"/>
      <c r="X592" s="34"/>
      <c r="Y592" s="32">
        <v>0</v>
      </c>
      <c r="Z592" s="32">
        <v>0</v>
      </c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2">
        <v>0</v>
      </c>
      <c r="AN592" s="34"/>
      <c r="AO592" s="34"/>
      <c r="AP592" s="34"/>
      <c r="AQ592" s="34"/>
      <c r="AR592" s="32">
        <v>0</v>
      </c>
      <c r="AS592" s="34"/>
      <c r="AT592" s="32">
        <v>0</v>
      </c>
      <c r="AU592" s="33">
        <v>0</v>
      </c>
      <c r="AV592" s="36">
        <v>0</v>
      </c>
      <c r="AW592" s="33">
        <v>0</v>
      </c>
      <c r="AX592" s="33">
        <v>0</v>
      </c>
      <c r="AY592" s="33">
        <v>0</v>
      </c>
      <c r="AZ592" s="36">
        <v>0</v>
      </c>
      <c r="BA592" s="33">
        <v>0</v>
      </c>
      <c r="BB592" s="34"/>
      <c r="BC592" s="34"/>
      <c r="BD592" s="34"/>
      <c r="BE592" s="33"/>
      <c r="BF592" s="34"/>
      <c r="BG592" s="34"/>
      <c r="BH592" s="34"/>
      <c r="BI592" s="34"/>
      <c r="BJ592" s="34"/>
      <c r="BK592" s="36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3"/>
      <c r="BW592" s="34"/>
      <c r="BX592" s="34"/>
      <c r="BY592" s="34"/>
      <c r="BZ592" s="36"/>
      <c r="CA592" s="34"/>
      <c r="CB592" s="34"/>
      <c r="CC592" s="32"/>
    </row>
    <row r="593" spans="1:81" x14ac:dyDescent="0.35">
      <c r="A593" s="37" t="s">
        <v>2148</v>
      </c>
      <c r="B593" s="34">
        <v>16601</v>
      </c>
      <c r="C593" s="37" t="s">
        <v>2147</v>
      </c>
      <c r="D593" s="32">
        <v>0.8</v>
      </c>
      <c r="E593" s="32">
        <v>0.1</v>
      </c>
      <c r="F593" s="32">
        <v>14.4</v>
      </c>
      <c r="G593" s="32">
        <v>14.4</v>
      </c>
      <c r="H593" s="35">
        <v>281</v>
      </c>
      <c r="I593" s="35">
        <v>253</v>
      </c>
      <c r="J593" s="35">
        <v>60.466999999999999</v>
      </c>
      <c r="K593" s="32">
        <v>3.5</v>
      </c>
      <c r="L593" s="32">
        <v>7.1</v>
      </c>
      <c r="M593" s="32">
        <v>7.3</v>
      </c>
      <c r="N593" s="32">
        <v>0</v>
      </c>
      <c r="O593" s="31"/>
      <c r="P593" s="32">
        <v>14.4</v>
      </c>
      <c r="Q593" s="31"/>
      <c r="R593" s="36">
        <v>0.03</v>
      </c>
      <c r="S593" s="33">
        <v>0</v>
      </c>
      <c r="T593" s="33">
        <v>0</v>
      </c>
      <c r="U593" s="33">
        <v>0</v>
      </c>
      <c r="V593" s="34"/>
      <c r="W593" s="34"/>
      <c r="X593" s="34"/>
      <c r="Y593" s="32">
        <v>0</v>
      </c>
      <c r="Z593" s="32">
        <v>0</v>
      </c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2">
        <v>0</v>
      </c>
      <c r="AN593" s="34"/>
      <c r="AO593" s="34"/>
      <c r="AP593" s="34"/>
      <c r="AQ593" s="34"/>
      <c r="AR593" s="32">
        <v>0</v>
      </c>
      <c r="AS593" s="34"/>
      <c r="AT593" s="32">
        <v>0</v>
      </c>
      <c r="AU593" s="33">
        <v>0</v>
      </c>
      <c r="AV593" s="36">
        <v>0</v>
      </c>
      <c r="AW593" s="33">
        <v>0</v>
      </c>
      <c r="AX593" s="33">
        <v>0</v>
      </c>
      <c r="AY593" s="33">
        <v>0</v>
      </c>
      <c r="AZ593" s="36">
        <v>0</v>
      </c>
      <c r="BA593" s="33">
        <v>0</v>
      </c>
      <c r="BB593" s="34"/>
      <c r="BC593" s="34"/>
      <c r="BD593" s="34"/>
      <c r="BE593" s="33"/>
      <c r="BF593" s="34"/>
      <c r="BG593" s="34"/>
      <c r="BH593" s="34"/>
      <c r="BI593" s="34"/>
      <c r="BJ593" s="34"/>
      <c r="BK593" s="36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3"/>
      <c r="BW593" s="34"/>
      <c r="BX593" s="34"/>
      <c r="BY593" s="34"/>
      <c r="BZ593" s="36"/>
      <c r="CA593" s="34"/>
      <c r="CB593" s="34"/>
      <c r="CC593" s="32"/>
    </row>
    <row r="594" spans="1:81" x14ac:dyDescent="0.35">
      <c r="A594" s="37" t="s">
        <v>2146</v>
      </c>
      <c r="B594" s="34">
        <v>16303</v>
      </c>
      <c r="C594" s="37" t="s">
        <v>2145</v>
      </c>
      <c r="D594" s="32">
        <v>0.9</v>
      </c>
      <c r="E594" s="32">
        <v>0.2</v>
      </c>
      <c r="F594" s="32">
        <v>4.8</v>
      </c>
      <c r="G594" s="32">
        <v>4.8</v>
      </c>
      <c r="H594" s="35">
        <v>125</v>
      </c>
      <c r="I594" s="35">
        <v>111</v>
      </c>
      <c r="J594" s="35">
        <v>26.529</v>
      </c>
      <c r="K594" s="32">
        <v>1.7</v>
      </c>
      <c r="L594" s="32">
        <v>1.6</v>
      </c>
      <c r="M594" s="32">
        <v>1.6</v>
      </c>
      <c r="N594" s="32">
        <v>1.6</v>
      </c>
      <c r="O594" s="31"/>
      <c r="P594" s="32">
        <v>4.8</v>
      </c>
      <c r="Q594" s="31"/>
      <c r="R594" s="36">
        <v>0.03</v>
      </c>
      <c r="S594" s="33">
        <v>0</v>
      </c>
      <c r="T594" s="33">
        <v>0</v>
      </c>
      <c r="U594" s="33">
        <v>0</v>
      </c>
      <c r="V594" s="34"/>
      <c r="W594" s="34"/>
      <c r="X594" s="34"/>
      <c r="Y594" s="32">
        <v>0</v>
      </c>
      <c r="Z594" s="32">
        <v>0</v>
      </c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2">
        <v>0</v>
      </c>
      <c r="AN594" s="34"/>
      <c r="AO594" s="34"/>
      <c r="AP594" s="34"/>
      <c r="AQ594" s="34"/>
      <c r="AR594" s="32">
        <v>0</v>
      </c>
      <c r="AS594" s="34"/>
      <c r="AT594" s="32">
        <v>0</v>
      </c>
      <c r="AU594" s="33">
        <v>0</v>
      </c>
      <c r="AV594" s="36">
        <v>0</v>
      </c>
      <c r="AW594" s="33">
        <v>0</v>
      </c>
      <c r="AX594" s="33">
        <v>0</v>
      </c>
      <c r="AY594" s="33">
        <v>0</v>
      </c>
      <c r="AZ594" s="36">
        <v>0</v>
      </c>
      <c r="BA594" s="33">
        <v>0</v>
      </c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</row>
    <row r="595" spans="1:81" x14ac:dyDescent="0.35">
      <c r="A595" s="37" t="s">
        <v>2144</v>
      </c>
      <c r="B595" s="34">
        <v>16504</v>
      </c>
      <c r="C595" s="37" t="s">
        <v>2143</v>
      </c>
      <c r="D595" s="32">
        <v>0.7</v>
      </c>
      <c r="E595" s="32">
        <v>0.5</v>
      </c>
      <c r="F595" s="32">
        <v>3.4</v>
      </c>
      <c r="G595" s="32">
        <v>3.5</v>
      </c>
      <c r="H595" s="35">
        <v>144</v>
      </c>
      <c r="I595" s="35">
        <v>101</v>
      </c>
      <c r="J595" s="35">
        <v>24.138999999999999</v>
      </c>
      <c r="K595" s="32">
        <v>5.4</v>
      </c>
      <c r="L595" s="32">
        <v>2</v>
      </c>
      <c r="M595" s="32">
        <v>1.1000000000000001</v>
      </c>
      <c r="N595" s="32">
        <v>0.3</v>
      </c>
      <c r="O595" s="31"/>
      <c r="P595" s="32">
        <v>3.5</v>
      </c>
      <c r="Q595" s="31"/>
      <c r="R595" s="36">
        <v>0.04</v>
      </c>
      <c r="S595" s="33">
        <v>0</v>
      </c>
      <c r="T595" s="33">
        <v>0</v>
      </c>
      <c r="U595" s="33">
        <v>0</v>
      </c>
      <c r="V595" s="34"/>
      <c r="W595" s="34"/>
      <c r="X595" s="34"/>
      <c r="Y595" s="32">
        <v>0</v>
      </c>
      <c r="Z595" s="32">
        <v>0</v>
      </c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2">
        <v>0</v>
      </c>
      <c r="AN595" s="34"/>
      <c r="AO595" s="34"/>
      <c r="AP595" s="34"/>
      <c r="AQ595" s="34"/>
      <c r="AR595" s="32">
        <v>0</v>
      </c>
      <c r="AS595" s="34"/>
      <c r="AT595" s="32">
        <v>0</v>
      </c>
      <c r="AU595" s="33">
        <v>0</v>
      </c>
      <c r="AV595" s="36">
        <v>0</v>
      </c>
      <c r="AW595" s="33">
        <v>0</v>
      </c>
      <c r="AX595" s="33">
        <v>0</v>
      </c>
      <c r="AY595" s="33">
        <v>0</v>
      </c>
      <c r="AZ595" s="36">
        <v>0</v>
      </c>
      <c r="BA595" s="33">
        <v>0</v>
      </c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</row>
    <row r="596" spans="1:81" x14ac:dyDescent="0.35">
      <c r="A596" s="37" t="s">
        <v>2142</v>
      </c>
      <c r="B596" s="34">
        <v>16504</v>
      </c>
      <c r="C596" s="37" t="s">
        <v>2141</v>
      </c>
      <c r="D596" s="32">
        <v>2.2000000000000002</v>
      </c>
      <c r="E596" s="32">
        <v>0.3</v>
      </c>
      <c r="F596" s="32">
        <v>16.3</v>
      </c>
      <c r="G596" s="32">
        <v>16.7</v>
      </c>
      <c r="H596" s="35">
        <v>347</v>
      </c>
      <c r="I596" s="35">
        <v>323</v>
      </c>
      <c r="J596" s="35">
        <v>77.197000000000003</v>
      </c>
      <c r="K596" s="32">
        <v>3</v>
      </c>
      <c r="L596" s="32">
        <v>4.2</v>
      </c>
      <c r="M596" s="32">
        <v>4.3</v>
      </c>
      <c r="N596" s="32">
        <v>7.8</v>
      </c>
      <c r="O596" s="31"/>
      <c r="P596" s="32">
        <v>16.7</v>
      </c>
      <c r="Q596" s="31"/>
      <c r="R596" s="36">
        <v>0.12</v>
      </c>
      <c r="S596" s="33">
        <v>0</v>
      </c>
      <c r="T596" s="33">
        <v>43.92</v>
      </c>
      <c r="U596" s="33">
        <v>34.909999999999997</v>
      </c>
      <c r="V596" s="34"/>
      <c r="W596" s="34"/>
      <c r="X596" s="34"/>
      <c r="Y596" s="32">
        <v>3.4</v>
      </c>
      <c r="Z596" s="32">
        <v>17.8</v>
      </c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2">
        <v>0</v>
      </c>
      <c r="AN596" s="34"/>
      <c r="AO596" s="34"/>
      <c r="AP596" s="34"/>
      <c r="AQ596" s="34"/>
      <c r="AR596" s="32">
        <v>0</v>
      </c>
      <c r="AS596" s="34"/>
      <c r="AT596" s="32">
        <v>0</v>
      </c>
      <c r="AU596" s="33">
        <v>21.17</v>
      </c>
      <c r="AV596" s="36">
        <v>0</v>
      </c>
      <c r="AW596" s="33">
        <v>0.1</v>
      </c>
      <c r="AX596" s="33">
        <v>0.08</v>
      </c>
      <c r="AY596" s="33">
        <v>0.05</v>
      </c>
      <c r="AZ596" s="36">
        <v>0</v>
      </c>
      <c r="BA596" s="33">
        <v>0</v>
      </c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</row>
    <row r="597" spans="1:81" x14ac:dyDescent="0.35">
      <c r="A597" s="37" t="s">
        <v>2140</v>
      </c>
      <c r="B597" s="34">
        <v>16601</v>
      </c>
      <c r="C597" s="37" t="s">
        <v>2139</v>
      </c>
      <c r="D597" s="32">
        <v>1.2</v>
      </c>
      <c r="E597" s="32">
        <v>0.7</v>
      </c>
      <c r="F597" s="32">
        <v>8.8000000000000007</v>
      </c>
      <c r="G597" s="32">
        <v>9.1</v>
      </c>
      <c r="H597" s="35">
        <v>230</v>
      </c>
      <c r="I597" s="35">
        <v>206</v>
      </c>
      <c r="J597" s="35">
        <v>49.233999999999995</v>
      </c>
      <c r="K597" s="32">
        <v>3</v>
      </c>
      <c r="L597" s="32">
        <v>4.7</v>
      </c>
      <c r="M597" s="32">
        <v>4.0999999999999996</v>
      </c>
      <c r="N597" s="32">
        <v>0</v>
      </c>
      <c r="O597" s="31"/>
      <c r="P597" s="32">
        <v>9.1</v>
      </c>
      <c r="Q597" s="31"/>
      <c r="R597" s="36">
        <v>0.05</v>
      </c>
      <c r="S597" s="33">
        <v>0</v>
      </c>
      <c r="T597" s="33">
        <v>31.56</v>
      </c>
      <c r="U597" s="33">
        <v>27.66</v>
      </c>
      <c r="V597" s="34"/>
      <c r="W597" s="34"/>
      <c r="X597" s="34"/>
      <c r="Y597" s="32">
        <v>11.7</v>
      </c>
      <c r="Z597" s="32">
        <v>27.3</v>
      </c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2">
        <v>0</v>
      </c>
      <c r="AN597" s="34"/>
      <c r="AO597" s="34"/>
      <c r="AP597" s="34"/>
      <c r="AQ597" s="34"/>
      <c r="AR597" s="32">
        <v>0</v>
      </c>
      <c r="AS597" s="34"/>
      <c r="AT597" s="32">
        <v>0</v>
      </c>
      <c r="AU597" s="33">
        <v>40.78</v>
      </c>
      <c r="AV597" s="36">
        <v>0</v>
      </c>
      <c r="AW597" s="33">
        <v>0.17</v>
      </c>
      <c r="AX597" s="33">
        <v>0.15</v>
      </c>
      <c r="AY597" s="33">
        <v>0.22</v>
      </c>
      <c r="AZ597" s="36">
        <v>0</v>
      </c>
      <c r="BA597" s="33">
        <v>0</v>
      </c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</row>
    <row r="598" spans="1:81" x14ac:dyDescent="0.35">
      <c r="A598" s="37" t="s">
        <v>2138</v>
      </c>
      <c r="B598" s="34">
        <v>16601</v>
      </c>
      <c r="C598" s="37" t="s">
        <v>2137</v>
      </c>
      <c r="D598" s="32">
        <v>1.2</v>
      </c>
      <c r="E598" s="32">
        <v>0.5</v>
      </c>
      <c r="F598" s="32">
        <v>10.9</v>
      </c>
      <c r="G598" s="32">
        <v>11.1</v>
      </c>
      <c r="H598" s="35">
        <v>244</v>
      </c>
      <c r="I598" s="35">
        <v>230</v>
      </c>
      <c r="J598" s="35">
        <v>54.97</v>
      </c>
      <c r="K598" s="32">
        <v>1.8</v>
      </c>
      <c r="L598" s="32">
        <v>5.7</v>
      </c>
      <c r="M598" s="32">
        <v>5.2</v>
      </c>
      <c r="N598" s="32">
        <v>0</v>
      </c>
      <c r="O598" s="31"/>
      <c r="P598" s="32">
        <v>11.1</v>
      </c>
      <c r="Q598" s="31"/>
      <c r="R598" s="36">
        <v>0.05</v>
      </c>
      <c r="S598" s="33">
        <v>0</v>
      </c>
      <c r="T598" s="33">
        <v>0</v>
      </c>
      <c r="U598" s="33">
        <v>0</v>
      </c>
      <c r="V598" s="34"/>
      <c r="W598" s="34"/>
      <c r="X598" s="34"/>
      <c r="Y598" s="32">
        <v>0</v>
      </c>
      <c r="Z598" s="32">
        <v>0</v>
      </c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2">
        <v>0</v>
      </c>
      <c r="AN598" s="34"/>
      <c r="AO598" s="34"/>
      <c r="AP598" s="34"/>
      <c r="AQ598" s="34"/>
      <c r="AR598" s="32">
        <v>0</v>
      </c>
      <c r="AS598" s="34"/>
      <c r="AT598" s="32">
        <v>0</v>
      </c>
      <c r="AU598" s="33">
        <v>0</v>
      </c>
      <c r="AV598" s="36">
        <v>0</v>
      </c>
      <c r="AW598" s="33">
        <v>0</v>
      </c>
      <c r="AX598" s="33">
        <v>0</v>
      </c>
      <c r="AY598" s="33">
        <v>0</v>
      </c>
      <c r="AZ598" s="36">
        <v>0</v>
      </c>
      <c r="BA598" s="33">
        <v>0</v>
      </c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</row>
    <row r="599" spans="1:81" x14ac:dyDescent="0.35">
      <c r="A599" s="37" t="s">
        <v>2136</v>
      </c>
      <c r="B599" s="34">
        <v>16302</v>
      </c>
      <c r="C599" s="37" t="s">
        <v>2135</v>
      </c>
      <c r="D599" s="32">
        <v>0.6</v>
      </c>
      <c r="E599" s="32">
        <v>0.2</v>
      </c>
      <c r="F599" s="32">
        <v>1.8</v>
      </c>
      <c r="G599" s="32">
        <v>1.8</v>
      </c>
      <c r="H599" s="35">
        <v>115</v>
      </c>
      <c r="I599" s="35">
        <v>95</v>
      </c>
      <c r="J599" s="35">
        <v>22.704999999999998</v>
      </c>
      <c r="K599" s="32">
        <v>2.5</v>
      </c>
      <c r="L599" s="32">
        <v>0.6</v>
      </c>
      <c r="M599" s="32">
        <v>0.8</v>
      </c>
      <c r="N599" s="32">
        <v>0.4</v>
      </c>
      <c r="O599" s="31"/>
      <c r="P599" s="32">
        <v>1.8</v>
      </c>
      <c r="Q599" s="31"/>
      <c r="R599" s="36">
        <v>0.02</v>
      </c>
      <c r="S599" s="33">
        <v>0</v>
      </c>
      <c r="T599" s="33">
        <v>0</v>
      </c>
      <c r="U599" s="33">
        <v>0</v>
      </c>
      <c r="V599" s="34"/>
      <c r="W599" s="34"/>
      <c r="X599" s="34"/>
      <c r="Y599" s="32">
        <v>0</v>
      </c>
      <c r="Z599" s="32">
        <v>0</v>
      </c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2">
        <v>0</v>
      </c>
      <c r="AN599" s="34"/>
      <c r="AO599" s="34"/>
      <c r="AP599" s="34"/>
      <c r="AQ599" s="34"/>
      <c r="AR599" s="32">
        <v>0</v>
      </c>
      <c r="AS599" s="34"/>
      <c r="AT599" s="32">
        <v>0</v>
      </c>
      <c r="AU599" s="33">
        <v>0</v>
      </c>
      <c r="AV599" s="36">
        <v>0</v>
      </c>
      <c r="AW599" s="33">
        <v>0</v>
      </c>
      <c r="AX599" s="33">
        <v>0</v>
      </c>
      <c r="AY599" s="33">
        <v>0</v>
      </c>
      <c r="AZ599" s="36">
        <v>0</v>
      </c>
      <c r="BA599" s="33">
        <v>0</v>
      </c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</row>
    <row r="600" spans="1:81" x14ac:dyDescent="0.35">
      <c r="A600" s="37" t="s">
        <v>2134</v>
      </c>
      <c r="B600" s="34">
        <v>16302</v>
      </c>
      <c r="C600" s="37" t="s">
        <v>2133</v>
      </c>
      <c r="D600" s="32">
        <v>1.5</v>
      </c>
      <c r="E600" s="32">
        <v>0.3</v>
      </c>
      <c r="F600" s="32">
        <v>0</v>
      </c>
      <c r="G600" s="32">
        <v>0</v>
      </c>
      <c r="H600" s="35">
        <v>121</v>
      </c>
      <c r="I600" s="35">
        <v>37</v>
      </c>
      <c r="J600" s="35">
        <v>8.843</v>
      </c>
      <c r="K600" s="32">
        <v>10.6</v>
      </c>
      <c r="L600" s="34"/>
      <c r="M600" s="34"/>
      <c r="N600" s="34"/>
      <c r="O600" s="31"/>
      <c r="P600" s="32">
        <v>0</v>
      </c>
      <c r="Q600" s="31"/>
      <c r="R600" s="36">
        <v>0.08</v>
      </c>
      <c r="S600" s="33">
        <v>0</v>
      </c>
      <c r="T600" s="33">
        <v>28.06</v>
      </c>
      <c r="U600" s="33">
        <v>7.91</v>
      </c>
      <c r="V600" s="34"/>
      <c r="W600" s="34"/>
      <c r="X600" s="34"/>
      <c r="Y600" s="32">
        <v>45.3</v>
      </c>
      <c r="Z600" s="32">
        <v>18.7</v>
      </c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2">
        <v>0</v>
      </c>
      <c r="AN600" s="34"/>
      <c r="AO600" s="34"/>
      <c r="AP600" s="34"/>
      <c r="AQ600" s="34"/>
      <c r="AR600" s="32">
        <v>0</v>
      </c>
      <c r="AS600" s="34"/>
      <c r="AT600" s="32">
        <v>0</v>
      </c>
      <c r="AU600" s="33">
        <v>64.03</v>
      </c>
      <c r="AV600" s="36">
        <v>0</v>
      </c>
      <c r="AW600" s="33">
        <v>7.0000000000000007E-2</v>
      </c>
      <c r="AX600" s="33">
        <v>0.02</v>
      </c>
      <c r="AY600" s="33">
        <v>0.15</v>
      </c>
      <c r="AZ600" s="36">
        <v>0</v>
      </c>
      <c r="BA600" s="33">
        <v>0</v>
      </c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</row>
    <row r="601" spans="1:81" x14ac:dyDescent="0.35">
      <c r="A601" s="37" t="s">
        <v>2132</v>
      </c>
      <c r="B601" s="34">
        <v>16804</v>
      </c>
      <c r="C601" s="37" t="s">
        <v>2131</v>
      </c>
      <c r="D601" s="32">
        <v>0.7</v>
      </c>
      <c r="E601" s="32">
        <v>0.2</v>
      </c>
      <c r="F601" s="32">
        <v>1.3</v>
      </c>
      <c r="G601" s="32">
        <v>1.3</v>
      </c>
      <c r="H601" s="35">
        <v>102</v>
      </c>
      <c r="I601" s="35">
        <v>74</v>
      </c>
      <c r="J601" s="35">
        <v>17.686</v>
      </c>
      <c r="K601" s="32">
        <v>3.5</v>
      </c>
      <c r="L601" s="34"/>
      <c r="M601" s="34"/>
      <c r="N601" s="34"/>
      <c r="O601" s="31"/>
      <c r="P601" s="32">
        <v>1.3</v>
      </c>
      <c r="Q601" s="31"/>
      <c r="R601" s="36">
        <v>2.7E-2</v>
      </c>
      <c r="S601" s="33">
        <v>0</v>
      </c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3">
        <v>0.01</v>
      </c>
      <c r="AX601" s="33">
        <v>0</v>
      </c>
      <c r="AY601" s="33">
        <v>0.02</v>
      </c>
      <c r="AZ601" s="36">
        <v>0</v>
      </c>
      <c r="BA601" s="33">
        <v>0</v>
      </c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</row>
    <row r="602" spans="1:81" x14ac:dyDescent="0.35">
      <c r="A602" s="37" t="s">
        <v>2130</v>
      </c>
      <c r="B602" s="34">
        <v>16302</v>
      </c>
      <c r="C602" s="37" t="s">
        <v>2129</v>
      </c>
      <c r="D602" s="32">
        <v>0.8</v>
      </c>
      <c r="E602" s="32">
        <v>0.2</v>
      </c>
      <c r="F602" s="32">
        <v>1.2</v>
      </c>
      <c r="G602" s="32">
        <v>1.2</v>
      </c>
      <c r="H602" s="35">
        <v>122</v>
      </c>
      <c r="I602" s="35">
        <v>89</v>
      </c>
      <c r="J602" s="35">
        <v>21.271000000000001</v>
      </c>
      <c r="K602" s="32">
        <v>4.0999999999999996</v>
      </c>
      <c r="L602" s="32">
        <v>0.5</v>
      </c>
      <c r="M602" s="32">
        <v>0.5</v>
      </c>
      <c r="N602" s="32">
        <v>0.2</v>
      </c>
      <c r="O602" s="31"/>
      <c r="P602" s="32">
        <v>1.2</v>
      </c>
      <c r="Q602" s="31"/>
      <c r="R602" s="36">
        <v>0.02</v>
      </c>
      <c r="S602" s="33">
        <v>0</v>
      </c>
      <c r="T602" s="33">
        <v>0</v>
      </c>
      <c r="U602" s="33">
        <v>0</v>
      </c>
      <c r="V602" s="34"/>
      <c r="W602" s="34"/>
      <c r="X602" s="34"/>
      <c r="Y602" s="32">
        <v>0</v>
      </c>
      <c r="Z602" s="32">
        <v>0</v>
      </c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2">
        <v>0</v>
      </c>
      <c r="AN602" s="34"/>
      <c r="AO602" s="34"/>
      <c r="AP602" s="34"/>
      <c r="AQ602" s="34"/>
      <c r="AR602" s="32">
        <v>0</v>
      </c>
      <c r="AS602" s="34"/>
      <c r="AT602" s="32">
        <v>0</v>
      </c>
      <c r="AU602" s="33">
        <v>0</v>
      </c>
      <c r="AV602" s="36">
        <v>0</v>
      </c>
      <c r="AW602" s="33">
        <v>0</v>
      </c>
      <c r="AX602" s="33">
        <v>0</v>
      </c>
      <c r="AY602" s="33">
        <v>0</v>
      </c>
      <c r="AZ602" s="36">
        <v>0</v>
      </c>
      <c r="BA602" s="33">
        <v>0</v>
      </c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</row>
    <row r="603" spans="1:81" x14ac:dyDescent="0.35">
      <c r="A603" s="37" t="s">
        <v>2128</v>
      </c>
      <c r="B603" s="34">
        <v>16105</v>
      </c>
      <c r="C603" s="37" t="s">
        <v>2127</v>
      </c>
      <c r="D603" s="32">
        <v>1</v>
      </c>
      <c r="E603" s="32">
        <v>0.2</v>
      </c>
      <c r="F603" s="32">
        <v>4.9000000000000004</v>
      </c>
      <c r="G603" s="32">
        <v>4.9000000000000004</v>
      </c>
      <c r="H603" s="35">
        <v>122</v>
      </c>
      <c r="I603" s="35">
        <v>108</v>
      </c>
      <c r="J603" s="35">
        <v>25.811999999999998</v>
      </c>
      <c r="K603" s="32">
        <v>1.7</v>
      </c>
      <c r="L603" s="32">
        <v>2.7</v>
      </c>
      <c r="M603" s="32">
        <v>2.2000000000000002</v>
      </c>
      <c r="N603" s="32">
        <v>0</v>
      </c>
      <c r="O603" s="31"/>
      <c r="P603" s="32">
        <v>4.9000000000000004</v>
      </c>
      <c r="Q603" s="31"/>
      <c r="R603" s="36">
        <v>0.02</v>
      </c>
      <c r="S603" s="33">
        <v>0</v>
      </c>
      <c r="T603" s="33">
        <v>0</v>
      </c>
      <c r="U603" s="33">
        <v>0</v>
      </c>
      <c r="V603" s="34"/>
      <c r="W603" s="34"/>
      <c r="X603" s="34"/>
      <c r="Y603" s="32">
        <v>0</v>
      </c>
      <c r="Z603" s="32">
        <v>0</v>
      </c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2">
        <v>0</v>
      </c>
      <c r="AN603" s="34"/>
      <c r="AO603" s="34"/>
      <c r="AP603" s="34"/>
      <c r="AQ603" s="34"/>
      <c r="AR603" s="32">
        <v>0</v>
      </c>
      <c r="AS603" s="34"/>
      <c r="AT603" s="32">
        <v>0</v>
      </c>
      <c r="AU603" s="33">
        <v>0</v>
      </c>
      <c r="AV603" s="36">
        <v>0</v>
      </c>
      <c r="AW603" s="33">
        <v>0</v>
      </c>
      <c r="AX603" s="33">
        <v>0</v>
      </c>
      <c r="AY603" s="33">
        <v>0</v>
      </c>
      <c r="AZ603" s="36">
        <v>0</v>
      </c>
      <c r="BA603" s="33">
        <v>0</v>
      </c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</row>
    <row r="604" spans="1:81" x14ac:dyDescent="0.35">
      <c r="A604" s="37" t="s">
        <v>2126</v>
      </c>
      <c r="B604" s="34">
        <v>16504</v>
      </c>
      <c r="C604" s="37" t="s">
        <v>2125</v>
      </c>
      <c r="D604" s="32">
        <v>1.1000000000000001</v>
      </c>
      <c r="E604" s="32">
        <v>0.1</v>
      </c>
      <c r="F604" s="32">
        <v>16.2</v>
      </c>
      <c r="G604" s="32">
        <v>16.2</v>
      </c>
      <c r="H604" s="35">
        <v>296</v>
      </c>
      <c r="I604" s="35">
        <v>286</v>
      </c>
      <c r="J604" s="35">
        <v>68.353999999999999</v>
      </c>
      <c r="K604" s="32">
        <v>1.3</v>
      </c>
      <c r="L604" s="32">
        <v>7.6</v>
      </c>
      <c r="M604" s="32">
        <v>7.9</v>
      </c>
      <c r="N604" s="32">
        <v>0.7</v>
      </c>
      <c r="O604" s="31"/>
      <c r="P604" s="32">
        <v>16.2</v>
      </c>
      <c r="Q604" s="31"/>
      <c r="R604" s="36">
        <v>7.0000000000000007E-2</v>
      </c>
      <c r="S604" s="33">
        <v>0</v>
      </c>
      <c r="T604" s="33">
        <v>0</v>
      </c>
      <c r="U604" s="33">
        <v>0</v>
      </c>
      <c r="V604" s="34"/>
      <c r="W604" s="34"/>
      <c r="X604" s="34"/>
      <c r="Y604" s="32">
        <v>0</v>
      </c>
      <c r="Z604" s="32">
        <v>0</v>
      </c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2">
        <v>0</v>
      </c>
      <c r="AN604" s="34"/>
      <c r="AO604" s="34"/>
      <c r="AP604" s="34"/>
      <c r="AQ604" s="34"/>
      <c r="AR604" s="32">
        <v>0</v>
      </c>
      <c r="AS604" s="34"/>
      <c r="AT604" s="32">
        <v>0</v>
      </c>
      <c r="AU604" s="33">
        <v>0</v>
      </c>
      <c r="AV604" s="36">
        <v>0</v>
      </c>
      <c r="AW604" s="33">
        <v>0</v>
      </c>
      <c r="AX604" s="33">
        <v>0</v>
      </c>
      <c r="AY604" s="33">
        <v>0</v>
      </c>
      <c r="AZ604" s="36">
        <v>0</v>
      </c>
      <c r="BA604" s="33">
        <v>0</v>
      </c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</row>
    <row r="605" spans="1:81" x14ac:dyDescent="0.35">
      <c r="A605" s="37" t="s">
        <v>2124</v>
      </c>
      <c r="B605" s="34">
        <v>16303</v>
      </c>
      <c r="C605" s="37" t="s">
        <v>2123</v>
      </c>
      <c r="D605" s="32">
        <v>0.9</v>
      </c>
      <c r="E605" s="32">
        <v>0</v>
      </c>
      <c r="F605" s="32">
        <v>9.8000000000000007</v>
      </c>
      <c r="G605" s="32">
        <v>9.8000000000000007</v>
      </c>
      <c r="H605" s="35">
        <v>195</v>
      </c>
      <c r="I605" s="35">
        <v>182</v>
      </c>
      <c r="J605" s="35">
        <v>43.497999999999998</v>
      </c>
      <c r="K605" s="32">
        <v>1.6</v>
      </c>
      <c r="L605" s="32">
        <v>2.6</v>
      </c>
      <c r="M605" s="32">
        <v>2.2000000000000002</v>
      </c>
      <c r="N605" s="32">
        <v>5</v>
      </c>
      <c r="O605" s="31"/>
      <c r="P605" s="32">
        <v>9.8000000000000007</v>
      </c>
      <c r="Q605" s="31"/>
      <c r="R605" s="36">
        <v>0.03</v>
      </c>
      <c r="S605" s="33">
        <v>0</v>
      </c>
      <c r="T605" s="33">
        <v>0</v>
      </c>
      <c r="U605" s="33">
        <v>0</v>
      </c>
      <c r="V605" s="34"/>
      <c r="W605" s="34"/>
      <c r="X605" s="34"/>
      <c r="Y605" s="32">
        <v>0</v>
      </c>
      <c r="Z605" s="32">
        <v>0</v>
      </c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2">
        <v>0</v>
      </c>
      <c r="AN605" s="34"/>
      <c r="AO605" s="34"/>
      <c r="AP605" s="34"/>
      <c r="AQ605" s="34"/>
      <c r="AR605" s="32">
        <v>0</v>
      </c>
      <c r="AS605" s="34"/>
      <c r="AT605" s="32">
        <v>0</v>
      </c>
      <c r="AU605" s="33">
        <v>0</v>
      </c>
      <c r="AV605" s="36">
        <v>0</v>
      </c>
      <c r="AW605" s="33">
        <v>0</v>
      </c>
      <c r="AX605" s="33">
        <v>0</v>
      </c>
      <c r="AY605" s="33">
        <v>0</v>
      </c>
      <c r="AZ605" s="36">
        <v>0</v>
      </c>
      <c r="BA605" s="33">
        <v>0</v>
      </c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</row>
    <row r="606" spans="1:81" x14ac:dyDescent="0.35">
      <c r="A606" s="37" t="s">
        <v>2122</v>
      </c>
      <c r="B606" s="34">
        <v>16304</v>
      </c>
      <c r="C606" s="37" t="s">
        <v>2121</v>
      </c>
      <c r="D606" s="32">
        <v>0.4</v>
      </c>
      <c r="E606" s="32">
        <v>0.1</v>
      </c>
      <c r="F606" s="32">
        <v>13.4</v>
      </c>
      <c r="G606" s="32">
        <v>13.5</v>
      </c>
      <c r="H606" s="35">
        <v>240</v>
      </c>
      <c r="I606" s="35">
        <v>236</v>
      </c>
      <c r="J606" s="35">
        <v>56.403999999999996</v>
      </c>
      <c r="K606" s="32">
        <v>0.6</v>
      </c>
      <c r="L606" s="32">
        <v>4.7</v>
      </c>
      <c r="M606" s="32">
        <v>4.5</v>
      </c>
      <c r="N606" s="32">
        <v>4.2</v>
      </c>
      <c r="O606" s="31"/>
      <c r="P606" s="32">
        <v>13.5</v>
      </c>
      <c r="Q606" s="31"/>
      <c r="R606" s="36">
        <v>0</v>
      </c>
      <c r="S606" s="33">
        <v>0</v>
      </c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3">
        <v>0</v>
      </c>
      <c r="AX606" s="33">
        <v>0</v>
      </c>
      <c r="AY606" s="33">
        <v>0</v>
      </c>
      <c r="AZ606" s="36">
        <v>0</v>
      </c>
      <c r="BA606" s="33">
        <v>0</v>
      </c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</row>
    <row r="607" spans="1:81" x14ac:dyDescent="0.35">
      <c r="A607" s="37" t="s">
        <v>2120</v>
      </c>
      <c r="B607" s="34">
        <v>16304</v>
      </c>
      <c r="C607" s="37" t="s">
        <v>2119</v>
      </c>
      <c r="D607" s="32">
        <v>0.5</v>
      </c>
      <c r="E607" s="32">
        <v>0.2</v>
      </c>
      <c r="F607" s="32">
        <v>13.6</v>
      </c>
      <c r="G607" s="32">
        <v>13.8</v>
      </c>
      <c r="H607" s="35">
        <v>254</v>
      </c>
      <c r="I607" s="35">
        <v>245</v>
      </c>
      <c r="J607" s="35">
        <v>58.555</v>
      </c>
      <c r="K607" s="32">
        <v>1.1000000000000001</v>
      </c>
      <c r="L607" s="32">
        <v>4.8</v>
      </c>
      <c r="M607" s="32">
        <v>4.5999999999999996</v>
      </c>
      <c r="N607" s="32">
        <v>4.2</v>
      </c>
      <c r="O607" s="31"/>
      <c r="P607" s="32">
        <v>13.8</v>
      </c>
      <c r="Q607" s="31"/>
      <c r="R607" s="36">
        <v>0</v>
      </c>
      <c r="S607" s="33">
        <v>0</v>
      </c>
      <c r="T607" s="33">
        <v>0</v>
      </c>
      <c r="U607" s="33">
        <v>0</v>
      </c>
      <c r="V607" s="34"/>
      <c r="W607" s="34"/>
      <c r="X607" s="34"/>
      <c r="Y607" s="32">
        <v>0</v>
      </c>
      <c r="Z607" s="32">
        <v>0</v>
      </c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2">
        <v>0</v>
      </c>
      <c r="AN607" s="34"/>
      <c r="AO607" s="34"/>
      <c r="AP607" s="34"/>
      <c r="AQ607" s="34"/>
      <c r="AR607" s="32">
        <v>0</v>
      </c>
      <c r="AS607" s="34"/>
      <c r="AT607" s="32">
        <v>0</v>
      </c>
      <c r="AU607" s="33">
        <v>0</v>
      </c>
      <c r="AV607" s="36">
        <v>0</v>
      </c>
      <c r="AW607" s="33">
        <v>0</v>
      </c>
      <c r="AX607" s="33">
        <v>0</v>
      </c>
      <c r="AY607" s="33">
        <v>0</v>
      </c>
      <c r="AZ607" s="36">
        <v>0</v>
      </c>
      <c r="BA607" s="33">
        <v>0</v>
      </c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</row>
    <row r="608" spans="1:81" x14ac:dyDescent="0.35">
      <c r="A608" s="37" t="s">
        <v>2118</v>
      </c>
      <c r="B608" s="34">
        <v>16304</v>
      </c>
      <c r="C608" s="37" t="s">
        <v>2117</v>
      </c>
      <c r="D608" s="32">
        <v>0.2</v>
      </c>
      <c r="E608" s="32">
        <v>0</v>
      </c>
      <c r="F608" s="32">
        <v>13.2</v>
      </c>
      <c r="G608" s="32">
        <v>13.2</v>
      </c>
      <c r="H608" s="35">
        <v>223</v>
      </c>
      <c r="I608" s="35">
        <v>223</v>
      </c>
      <c r="J608" s="35">
        <v>53.296999999999997</v>
      </c>
      <c r="K608" s="32">
        <v>0</v>
      </c>
      <c r="L608" s="32">
        <v>4.5999999999999996</v>
      </c>
      <c r="M608" s="32">
        <v>4.4000000000000004</v>
      </c>
      <c r="N608" s="32">
        <v>4.2</v>
      </c>
      <c r="O608" s="31"/>
      <c r="P608" s="32">
        <v>13.2</v>
      </c>
      <c r="Q608" s="31"/>
      <c r="R608" s="36">
        <v>0</v>
      </c>
      <c r="S608" s="33">
        <v>0</v>
      </c>
      <c r="T608" s="33">
        <v>0</v>
      </c>
      <c r="U608" s="33">
        <v>0</v>
      </c>
      <c r="V608" s="34"/>
      <c r="W608" s="34"/>
      <c r="X608" s="34"/>
      <c r="Y608" s="32">
        <v>0</v>
      </c>
      <c r="Z608" s="32">
        <v>0</v>
      </c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2">
        <v>0</v>
      </c>
      <c r="AN608" s="34"/>
      <c r="AO608" s="34"/>
      <c r="AP608" s="34"/>
      <c r="AQ608" s="34"/>
      <c r="AR608" s="32">
        <v>0</v>
      </c>
      <c r="AS608" s="34"/>
      <c r="AT608" s="32">
        <v>0</v>
      </c>
      <c r="AU608" s="33">
        <v>0</v>
      </c>
      <c r="AV608" s="36">
        <v>0</v>
      </c>
      <c r="AW608" s="33">
        <v>0</v>
      </c>
      <c r="AX608" s="33">
        <v>0</v>
      </c>
      <c r="AY608" s="33">
        <v>0</v>
      </c>
      <c r="AZ608" s="36">
        <v>0</v>
      </c>
      <c r="BA608" s="33">
        <v>0</v>
      </c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</row>
    <row r="609" spans="1:81" x14ac:dyDescent="0.35">
      <c r="A609" s="37" t="s">
        <v>2116</v>
      </c>
      <c r="B609" s="34">
        <v>16504</v>
      </c>
      <c r="C609" s="37" t="s">
        <v>2115</v>
      </c>
      <c r="D609" s="32">
        <v>0.4</v>
      </c>
      <c r="E609" s="32">
        <v>0</v>
      </c>
      <c r="F609" s="32">
        <v>12.9</v>
      </c>
      <c r="G609" s="32">
        <v>13.4</v>
      </c>
      <c r="H609" s="35">
        <v>237</v>
      </c>
      <c r="I609" s="35">
        <v>227</v>
      </c>
      <c r="J609" s="35">
        <v>54.253</v>
      </c>
      <c r="K609" s="32">
        <v>1.3</v>
      </c>
      <c r="L609" s="32">
        <v>3.4</v>
      </c>
      <c r="M609" s="32">
        <v>0.6</v>
      </c>
      <c r="N609" s="32">
        <v>8.9</v>
      </c>
      <c r="O609" s="31"/>
      <c r="P609" s="32">
        <v>13.4</v>
      </c>
      <c r="Q609" s="31"/>
      <c r="R609" s="36">
        <v>0.02</v>
      </c>
      <c r="S609" s="33">
        <v>0</v>
      </c>
      <c r="T609" s="33">
        <v>0</v>
      </c>
      <c r="U609" s="33">
        <v>0</v>
      </c>
      <c r="V609" s="34"/>
      <c r="W609" s="34"/>
      <c r="X609" s="34"/>
      <c r="Y609" s="32">
        <v>0</v>
      </c>
      <c r="Z609" s="32">
        <v>0</v>
      </c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2">
        <v>0</v>
      </c>
      <c r="AN609" s="34"/>
      <c r="AO609" s="34"/>
      <c r="AP609" s="34"/>
      <c r="AQ609" s="34"/>
      <c r="AR609" s="32">
        <v>0</v>
      </c>
      <c r="AS609" s="34"/>
      <c r="AT609" s="32">
        <v>0</v>
      </c>
      <c r="AU609" s="33">
        <v>0</v>
      </c>
      <c r="AV609" s="36">
        <v>0</v>
      </c>
      <c r="AW609" s="33">
        <v>0</v>
      </c>
      <c r="AX609" s="33">
        <v>0</v>
      </c>
      <c r="AY609" s="33">
        <v>0</v>
      </c>
      <c r="AZ609" s="36">
        <v>0</v>
      </c>
      <c r="BA609" s="33">
        <v>0</v>
      </c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</row>
    <row r="610" spans="1:81" x14ac:dyDescent="0.35">
      <c r="A610" s="37" t="s">
        <v>2114</v>
      </c>
      <c r="B610" s="34">
        <v>16505</v>
      </c>
      <c r="C610" s="37" t="s">
        <v>2113</v>
      </c>
      <c r="D610" s="32">
        <v>0.4</v>
      </c>
      <c r="E610" s="32">
        <v>0</v>
      </c>
      <c r="F610" s="32">
        <v>14.3</v>
      </c>
      <c r="G610" s="32">
        <v>14.8</v>
      </c>
      <c r="H610" s="35">
        <v>259</v>
      </c>
      <c r="I610" s="35">
        <v>249</v>
      </c>
      <c r="J610" s="35">
        <v>59.510999999999996</v>
      </c>
      <c r="K610" s="32">
        <v>1.2</v>
      </c>
      <c r="L610" s="32">
        <v>3.3</v>
      </c>
      <c r="M610" s="32">
        <v>0.6</v>
      </c>
      <c r="N610" s="32">
        <v>10.5</v>
      </c>
      <c r="O610" s="31"/>
      <c r="P610" s="32">
        <v>14.8</v>
      </c>
      <c r="Q610" s="31"/>
      <c r="R610" s="36">
        <v>1.7000000000000001E-2</v>
      </c>
      <c r="S610" s="33">
        <v>0</v>
      </c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3">
        <v>0</v>
      </c>
      <c r="AX610" s="33">
        <v>0</v>
      </c>
      <c r="AY610" s="33">
        <v>0</v>
      </c>
      <c r="AZ610" s="36">
        <v>0</v>
      </c>
      <c r="BA610" s="33">
        <v>0</v>
      </c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</row>
    <row r="611" spans="1:81" ht="25" x14ac:dyDescent="0.35">
      <c r="A611" s="37" t="s">
        <v>2112</v>
      </c>
      <c r="B611" s="34">
        <v>16601</v>
      </c>
      <c r="C611" s="37" t="s">
        <v>2111</v>
      </c>
      <c r="D611" s="32">
        <v>0.7</v>
      </c>
      <c r="E611" s="32">
        <v>0.3</v>
      </c>
      <c r="F611" s="32">
        <v>7.1</v>
      </c>
      <c r="G611" s="32">
        <v>7.1</v>
      </c>
      <c r="H611" s="35">
        <v>149</v>
      </c>
      <c r="I611" s="35">
        <v>141</v>
      </c>
      <c r="J611" s="35">
        <v>33.698999999999998</v>
      </c>
      <c r="K611" s="32">
        <v>1</v>
      </c>
      <c r="L611" s="32">
        <v>1.9</v>
      </c>
      <c r="M611" s="32">
        <v>1.3</v>
      </c>
      <c r="N611" s="32">
        <v>3.9</v>
      </c>
      <c r="O611" s="31"/>
      <c r="P611" s="32">
        <v>7.1</v>
      </c>
      <c r="Q611" s="31"/>
      <c r="R611" s="36">
        <v>0.02</v>
      </c>
      <c r="S611" s="33">
        <v>0</v>
      </c>
      <c r="T611" s="33">
        <v>0</v>
      </c>
      <c r="U611" s="33">
        <v>0</v>
      </c>
      <c r="V611" s="34"/>
      <c r="W611" s="34"/>
      <c r="X611" s="34"/>
      <c r="Y611" s="32">
        <v>0</v>
      </c>
      <c r="Z611" s="32">
        <v>0</v>
      </c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2">
        <v>0</v>
      </c>
      <c r="AN611" s="34"/>
      <c r="AO611" s="34"/>
      <c r="AP611" s="34"/>
      <c r="AQ611" s="34"/>
      <c r="AR611" s="32">
        <v>0</v>
      </c>
      <c r="AS611" s="34"/>
      <c r="AT611" s="32">
        <v>0</v>
      </c>
      <c r="AU611" s="33">
        <v>0</v>
      </c>
      <c r="AV611" s="36">
        <v>0</v>
      </c>
      <c r="AW611" s="33">
        <v>0</v>
      </c>
      <c r="AX611" s="33">
        <v>0</v>
      </c>
      <c r="AY611" s="33">
        <v>0</v>
      </c>
      <c r="AZ611" s="36">
        <v>0</v>
      </c>
      <c r="BA611" s="33">
        <v>0</v>
      </c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</row>
    <row r="612" spans="1:81" ht="25" x14ac:dyDescent="0.35">
      <c r="A612" s="37" t="s">
        <v>2110</v>
      </c>
      <c r="B612" s="34">
        <v>16601</v>
      </c>
      <c r="C612" s="37" t="s">
        <v>2109</v>
      </c>
      <c r="D612" s="32">
        <v>0.8</v>
      </c>
      <c r="E612" s="32">
        <v>0.3</v>
      </c>
      <c r="F612" s="32">
        <v>4.4000000000000004</v>
      </c>
      <c r="G612" s="32">
        <v>4.4000000000000004</v>
      </c>
      <c r="H612" s="35">
        <v>107</v>
      </c>
      <c r="I612" s="35">
        <v>100</v>
      </c>
      <c r="J612" s="35">
        <v>23.9</v>
      </c>
      <c r="K612" s="32">
        <v>0.9</v>
      </c>
      <c r="L612" s="32">
        <v>1.9</v>
      </c>
      <c r="M612" s="32">
        <v>1.5</v>
      </c>
      <c r="N612" s="32">
        <v>1</v>
      </c>
      <c r="O612" s="31"/>
      <c r="P612" s="32">
        <v>4.4000000000000004</v>
      </c>
      <c r="Q612" s="31"/>
      <c r="R612" s="36">
        <v>0.01</v>
      </c>
      <c r="S612" s="33">
        <v>0</v>
      </c>
      <c r="T612" s="33">
        <v>0</v>
      </c>
      <c r="U612" s="33">
        <v>0</v>
      </c>
      <c r="V612" s="34"/>
      <c r="W612" s="34"/>
      <c r="X612" s="34"/>
      <c r="Y612" s="32">
        <v>0</v>
      </c>
      <c r="Z612" s="32">
        <v>0</v>
      </c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2">
        <v>0</v>
      </c>
      <c r="AN612" s="34"/>
      <c r="AO612" s="34"/>
      <c r="AP612" s="34"/>
      <c r="AQ612" s="34"/>
      <c r="AR612" s="32">
        <v>0</v>
      </c>
      <c r="AS612" s="34"/>
      <c r="AT612" s="32">
        <v>0</v>
      </c>
      <c r="AU612" s="33">
        <v>0</v>
      </c>
      <c r="AV612" s="36">
        <v>0</v>
      </c>
      <c r="AW612" s="33">
        <v>0</v>
      </c>
      <c r="AX612" s="33">
        <v>0</v>
      </c>
      <c r="AY612" s="33">
        <v>0</v>
      </c>
      <c r="AZ612" s="36">
        <v>0</v>
      </c>
      <c r="BA612" s="33">
        <v>0</v>
      </c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</row>
    <row r="613" spans="1:81" x14ac:dyDescent="0.35">
      <c r="A613" s="37" t="s">
        <v>2108</v>
      </c>
      <c r="B613" s="34">
        <v>16601</v>
      </c>
      <c r="C613" s="37" t="s">
        <v>2107</v>
      </c>
      <c r="D613" s="32">
        <v>0.5</v>
      </c>
      <c r="E613" s="32">
        <v>0.1</v>
      </c>
      <c r="F613" s="32">
        <v>4.7</v>
      </c>
      <c r="G613" s="32">
        <v>4.7</v>
      </c>
      <c r="H613" s="35">
        <v>99</v>
      </c>
      <c r="I613" s="35">
        <v>91</v>
      </c>
      <c r="J613" s="35">
        <v>21.748999999999999</v>
      </c>
      <c r="K613" s="32">
        <v>1</v>
      </c>
      <c r="L613" s="32">
        <v>2.2000000000000002</v>
      </c>
      <c r="M613" s="32">
        <v>1.3</v>
      </c>
      <c r="N613" s="32">
        <v>1.2</v>
      </c>
      <c r="O613" s="31"/>
      <c r="P613" s="32">
        <v>4.7</v>
      </c>
      <c r="Q613" s="31"/>
      <c r="R613" s="36">
        <v>0.02</v>
      </c>
      <c r="S613" s="33">
        <v>0</v>
      </c>
      <c r="T613" s="33">
        <v>0</v>
      </c>
      <c r="U613" s="33">
        <v>0</v>
      </c>
      <c r="V613" s="34"/>
      <c r="W613" s="34"/>
      <c r="X613" s="34"/>
      <c r="Y613" s="32">
        <v>0</v>
      </c>
      <c r="Z613" s="32">
        <v>0</v>
      </c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2">
        <v>0</v>
      </c>
      <c r="AN613" s="34"/>
      <c r="AO613" s="34"/>
      <c r="AP613" s="34"/>
      <c r="AQ613" s="34"/>
      <c r="AR613" s="32">
        <v>0</v>
      </c>
      <c r="AS613" s="34"/>
      <c r="AT613" s="32">
        <v>0</v>
      </c>
      <c r="AU613" s="33">
        <v>0</v>
      </c>
      <c r="AV613" s="36">
        <v>0</v>
      </c>
      <c r="AW613" s="33">
        <v>0</v>
      </c>
      <c r="AX613" s="33">
        <v>0</v>
      </c>
      <c r="AY613" s="33">
        <v>0</v>
      </c>
      <c r="AZ613" s="36">
        <v>0</v>
      </c>
      <c r="BA613" s="33">
        <v>0</v>
      </c>
      <c r="BB613" s="34"/>
      <c r="BC613" s="34"/>
      <c r="BD613" s="34"/>
      <c r="BE613" s="33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3"/>
      <c r="BW613" s="34"/>
      <c r="BX613" s="34"/>
      <c r="BY613" s="34"/>
      <c r="BZ613" s="34"/>
      <c r="CA613" s="34"/>
      <c r="CB613" s="34"/>
      <c r="CC613" s="32"/>
    </row>
    <row r="614" spans="1:81" x14ac:dyDescent="0.35">
      <c r="A614" s="37" t="s">
        <v>2106</v>
      </c>
      <c r="B614" s="34">
        <v>16601</v>
      </c>
      <c r="C614" s="37" t="s">
        <v>2105</v>
      </c>
      <c r="D614" s="32">
        <v>0.6</v>
      </c>
      <c r="E614" s="32">
        <v>0</v>
      </c>
      <c r="F614" s="32">
        <v>7</v>
      </c>
      <c r="G614" s="32">
        <v>7.3</v>
      </c>
      <c r="H614" s="35">
        <v>133</v>
      </c>
      <c r="I614" s="35">
        <v>130</v>
      </c>
      <c r="J614" s="35">
        <v>31.07</v>
      </c>
      <c r="K614" s="32">
        <v>0.4</v>
      </c>
      <c r="L614" s="32">
        <v>3.2</v>
      </c>
      <c r="M614" s="32">
        <v>1.2</v>
      </c>
      <c r="N614" s="32">
        <v>2.6</v>
      </c>
      <c r="O614" s="31"/>
      <c r="P614" s="32">
        <v>7.3</v>
      </c>
      <c r="Q614" s="31"/>
      <c r="R614" s="36">
        <v>0</v>
      </c>
      <c r="S614" s="33">
        <v>0</v>
      </c>
      <c r="T614" s="33">
        <v>0</v>
      </c>
      <c r="U614" s="33">
        <v>0</v>
      </c>
      <c r="V614" s="34"/>
      <c r="W614" s="34"/>
      <c r="X614" s="34"/>
      <c r="Y614" s="32">
        <v>0</v>
      </c>
      <c r="Z614" s="32">
        <v>0</v>
      </c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2">
        <v>0</v>
      </c>
      <c r="AN614" s="34"/>
      <c r="AO614" s="34"/>
      <c r="AP614" s="34"/>
      <c r="AQ614" s="34"/>
      <c r="AR614" s="32">
        <v>0</v>
      </c>
      <c r="AS614" s="34"/>
      <c r="AT614" s="32">
        <v>0</v>
      </c>
      <c r="AU614" s="33">
        <v>0</v>
      </c>
      <c r="AV614" s="36">
        <v>0</v>
      </c>
      <c r="AW614" s="33">
        <v>0</v>
      </c>
      <c r="AX614" s="33">
        <v>0</v>
      </c>
      <c r="AY614" s="33">
        <v>0</v>
      </c>
      <c r="AZ614" s="36">
        <v>0</v>
      </c>
      <c r="BA614" s="33">
        <v>0</v>
      </c>
      <c r="BB614" s="34"/>
      <c r="BC614" s="34"/>
      <c r="BD614" s="34"/>
      <c r="BE614" s="33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3"/>
      <c r="BW614" s="34"/>
      <c r="BX614" s="34"/>
      <c r="BY614" s="34"/>
      <c r="BZ614" s="34"/>
      <c r="CA614" s="34"/>
      <c r="CB614" s="34"/>
      <c r="CC614" s="32"/>
    </row>
    <row r="615" spans="1:81" x14ac:dyDescent="0.35">
      <c r="A615" s="37" t="s">
        <v>2104</v>
      </c>
      <c r="B615" s="34">
        <v>16802</v>
      </c>
      <c r="C615" s="37" t="s">
        <v>2103</v>
      </c>
      <c r="D615" s="32">
        <v>2.4</v>
      </c>
      <c r="E615" s="32">
        <v>0.6</v>
      </c>
      <c r="F615" s="32">
        <v>68.400000000000006</v>
      </c>
      <c r="G615" s="32">
        <v>71.2</v>
      </c>
      <c r="H615" s="35">
        <v>1241</v>
      </c>
      <c r="I615" s="35">
        <v>1212</v>
      </c>
      <c r="J615" s="35">
        <v>289.66800000000001</v>
      </c>
      <c r="K615" s="32">
        <v>3.6</v>
      </c>
      <c r="L615" s="34"/>
      <c r="M615" s="34"/>
      <c r="N615" s="34"/>
      <c r="O615" s="31"/>
      <c r="P615" s="32">
        <v>71.2</v>
      </c>
      <c r="Q615" s="31"/>
      <c r="R615" s="36">
        <v>1.0999999999999999E-2</v>
      </c>
      <c r="S615" s="33">
        <v>0</v>
      </c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3">
        <v>0.08</v>
      </c>
      <c r="AX615" s="33">
        <v>7.0000000000000007E-2</v>
      </c>
      <c r="AY615" s="33">
        <v>0.18</v>
      </c>
      <c r="AZ615" s="36">
        <v>0</v>
      </c>
      <c r="BA615" s="33">
        <v>7.61</v>
      </c>
      <c r="BB615" s="34"/>
      <c r="BC615" s="34"/>
      <c r="BD615" s="34"/>
      <c r="BE615" s="33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3"/>
      <c r="BW615" s="34"/>
      <c r="BX615" s="34"/>
      <c r="BY615" s="34"/>
      <c r="BZ615" s="34"/>
      <c r="CA615" s="34"/>
      <c r="CB615" s="34"/>
      <c r="CC615" s="32"/>
    </row>
    <row r="616" spans="1:81" x14ac:dyDescent="0.35">
      <c r="A616" s="37" t="s">
        <v>2102</v>
      </c>
      <c r="B616" s="34">
        <v>16201</v>
      </c>
      <c r="C616" s="37" t="s">
        <v>2101</v>
      </c>
      <c r="D616" s="32">
        <v>2.2000000000000002</v>
      </c>
      <c r="E616" s="32">
        <v>0.2</v>
      </c>
      <c r="F616" s="32">
        <v>4.3</v>
      </c>
      <c r="G616" s="32">
        <v>4.3</v>
      </c>
      <c r="H616" s="35">
        <v>139</v>
      </c>
      <c r="I616" s="35">
        <v>121</v>
      </c>
      <c r="J616" s="35">
        <v>28.919</v>
      </c>
      <c r="K616" s="32">
        <v>2.2000000000000002</v>
      </c>
      <c r="L616" s="32">
        <v>2.2999999999999998</v>
      </c>
      <c r="M616" s="32">
        <v>2</v>
      </c>
      <c r="N616" s="32">
        <v>0</v>
      </c>
      <c r="O616" s="31"/>
      <c r="P616" s="32">
        <v>4.3</v>
      </c>
      <c r="Q616" s="31"/>
      <c r="R616" s="36">
        <v>0.01</v>
      </c>
      <c r="S616" s="33">
        <v>0</v>
      </c>
      <c r="T616" s="33">
        <v>0</v>
      </c>
      <c r="U616" s="33">
        <v>0</v>
      </c>
      <c r="V616" s="34"/>
      <c r="W616" s="34"/>
      <c r="X616" s="34"/>
      <c r="Y616" s="32">
        <v>0</v>
      </c>
      <c r="Z616" s="32">
        <v>0</v>
      </c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2">
        <v>0</v>
      </c>
      <c r="AN616" s="34"/>
      <c r="AO616" s="34"/>
      <c r="AP616" s="34"/>
      <c r="AQ616" s="34"/>
      <c r="AR616" s="32">
        <v>0</v>
      </c>
      <c r="AS616" s="34"/>
      <c r="AT616" s="32">
        <v>0</v>
      </c>
      <c r="AU616" s="33">
        <v>0</v>
      </c>
      <c r="AV616" s="36">
        <v>0</v>
      </c>
      <c r="AW616" s="33">
        <v>0</v>
      </c>
      <c r="AX616" s="33">
        <v>0</v>
      </c>
      <c r="AY616" s="33">
        <v>0</v>
      </c>
      <c r="AZ616" s="36">
        <v>0</v>
      </c>
      <c r="BA616" s="33">
        <v>0</v>
      </c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</row>
    <row r="617" spans="1:81" x14ac:dyDescent="0.35">
      <c r="A617" s="37" t="s">
        <v>2100</v>
      </c>
      <c r="B617" s="34" t="s">
        <v>2099</v>
      </c>
      <c r="C617" s="37" t="s">
        <v>2098</v>
      </c>
      <c r="D617" s="32">
        <v>0.8</v>
      </c>
      <c r="E617" s="32">
        <v>0</v>
      </c>
      <c r="F617" s="32">
        <v>9</v>
      </c>
      <c r="G617" s="32">
        <v>9</v>
      </c>
      <c r="H617" s="35">
        <v>178</v>
      </c>
      <c r="I617" s="35">
        <v>166</v>
      </c>
      <c r="J617" s="35">
        <v>39.673999999999999</v>
      </c>
      <c r="K617" s="32">
        <v>1.6</v>
      </c>
      <c r="L617" s="32">
        <v>2.7</v>
      </c>
      <c r="M617" s="32">
        <v>2.1</v>
      </c>
      <c r="N617" s="32">
        <v>4.2</v>
      </c>
      <c r="O617" s="31"/>
      <c r="P617" s="32">
        <v>9</v>
      </c>
      <c r="Q617" s="31"/>
      <c r="R617" s="36">
        <v>0.02</v>
      </c>
      <c r="S617" s="33">
        <v>0</v>
      </c>
      <c r="T617" s="33">
        <v>0</v>
      </c>
      <c r="U617" s="33">
        <v>0</v>
      </c>
      <c r="V617" s="34"/>
      <c r="W617" s="34"/>
      <c r="X617" s="34"/>
      <c r="Y617" s="32">
        <v>0</v>
      </c>
      <c r="Z617" s="32">
        <v>0</v>
      </c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2">
        <v>0</v>
      </c>
      <c r="AN617" s="34"/>
      <c r="AO617" s="34"/>
      <c r="AP617" s="34"/>
      <c r="AQ617" s="34"/>
      <c r="AR617" s="32">
        <v>0</v>
      </c>
      <c r="AS617" s="34"/>
      <c r="AT617" s="32">
        <v>0</v>
      </c>
      <c r="AU617" s="33">
        <v>0</v>
      </c>
      <c r="AV617" s="36">
        <v>0</v>
      </c>
      <c r="AW617" s="33">
        <v>0</v>
      </c>
      <c r="AX617" s="33">
        <v>0</v>
      </c>
      <c r="AY617" s="33">
        <v>0</v>
      </c>
      <c r="AZ617" s="36">
        <v>0</v>
      </c>
      <c r="BA617" s="33">
        <v>0</v>
      </c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</row>
    <row r="618" spans="1:81" x14ac:dyDescent="0.35">
      <c r="A618" s="37" t="s">
        <v>2097</v>
      </c>
      <c r="B618" s="34">
        <v>16301</v>
      </c>
      <c r="C618" s="37" t="s">
        <v>2096</v>
      </c>
      <c r="D618" s="32">
        <v>1</v>
      </c>
      <c r="E618" s="32">
        <v>0</v>
      </c>
      <c r="F618" s="32">
        <v>8.1999999999999993</v>
      </c>
      <c r="G618" s="32">
        <v>8.1999999999999993</v>
      </c>
      <c r="H618" s="35">
        <v>175</v>
      </c>
      <c r="I618" s="35">
        <v>155</v>
      </c>
      <c r="J618" s="35">
        <v>37.045000000000002</v>
      </c>
      <c r="K618" s="32">
        <v>2.4</v>
      </c>
      <c r="L618" s="32">
        <v>2.1</v>
      </c>
      <c r="M618" s="32">
        <v>1.9</v>
      </c>
      <c r="N618" s="32">
        <v>4.2</v>
      </c>
      <c r="O618" s="31"/>
      <c r="P618" s="32">
        <v>8.1999999999999993</v>
      </c>
      <c r="Q618" s="31"/>
      <c r="R618" s="36">
        <v>0.02</v>
      </c>
      <c r="S618" s="33">
        <v>0</v>
      </c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3">
        <v>0</v>
      </c>
      <c r="AX618" s="33">
        <v>0</v>
      </c>
      <c r="AY618" s="33">
        <v>0</v>
      </c>
      <c r="AZ618" s="36">
        <v>0</v>
      </c>
      <c r="BA618" s="33">
        <v>0</v>
      </c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</row>
    <row r="619" spans="1:81" x14ac:dyDescent="0.35">
      <c r="A619" s="37" t="s">
        <v>2095</v>
      </c>
      <c r="B619" s="34">
        <v>16301</v>
      </c>
      <c r="C619" s="37" t="s">
        <v>2094</v>
      </c>
      <c r="D619" s="32">
        <v>1</v>
      </c>
      <c r="E619" s="32">
        <v>0</v>
      </c>
      <c r="F619" s="32">
        <v>8.1999999999999993</v>
      </c>
      <c r="G619" s="32">
        <v>8.1999999999999993</v>
      </c>
      <c r="H619" s="35">
        <v>174</v>
      </c>
      <c r="I619" s="35">
        <v>155</v>
      </c>
      <c r="J619" s="35">
        <v>37.045000000000002</v>
      </c>
      <c r="K619" s="32">
        <v>2.4</v>
      </c>
      <c r="L619" s="32">
        <v>2.1</v>
      </c>
      <c r="M619" s="32">
        <v>1.9</v>
      </c>
      <c r="N619" s="32">
        <v>4.2</v>
      </c>
      <c r="O619" s="31"/>
      <c r="P619" s="32">
        <v>8.1999999999999993</v>
      </c>
      <c r="Q619" s="31"/>
      <c r="R619" s="36">
        <v>0.02</v>
      </c>
      <c r="S619" s="33">
        <v>0</v>
      </c>
      <c r="T619" s="33">
        <v>0</v>
      </c>
      <c r="U619" s="33">
        <v>0</v>
      </c>
      <c r="V619" s="34"/>
      <c r="W619" s="34"/>
      <c r="X619" s="34"/>
      <c r="Y619" s="32">
        <v>0</v>
      </c>
      <c r="Z619" s="32">
        <v>0</v>
      </c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2">
        <v>0</v>
      </c>
      <c r="AN619" s="34"/>
      <c r="AO619" s="34"/>
      <c r="AP619" s="34"/>
      <c r="AQ619" s="34"/>
      <c r="AR619" s="32">
        <v>0</v>
      </c>
      <c r="AS619" s="34"/>
      <c r="AT619" s="32">
        <v>0</v>
      </c>
      <c r="AU619" s="33">
        <v>0</v>
      </c>
      <c r="AV619" s="36">
        <v>0</v>
      </c>
      <c r="AW619" s="33">
        <v>0</v>
      </c>
      <c r="AX619" s="33">
        <v>0</v>
      </c>
      <c r="AY619" s="33">
        <v>0</v>
      </c>
      <c r="AZ619" s="36">
        <v>0</v>
      </c>
      <c r="BA619" s="33">
        <v>0</v>
      </c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</row>
    <row r="620" spans="1:81" x14ac:dyDescent="0.35">
      <c r="A620" s="37" t="s">
        <v>2093</v>
      </c>
      <c r="B620" s="34">
        <v>16301</v>
      </c>
      <c r="C620" s="37" t="s">
        <v>2092</v>
      </c>
      <c r="D620" s="32">
        <v>1</v>
      </c>
      <c r="E620" s="32">
        <v>0</v>
      </c>
      <c r="F620" s="32">
        <v>8.1999999999999993</v>
      </c>
      <c r="G620" s="32">
        <v>8.1999999999999993</v>
      </c>
      <c r="H620" s="35">
        <v>175</v>
      </c>
      <c r="I620" s="35">
        <v>156</v>
      </c>
      <c r="J620" s="35">
        <v>37.283999999999999</v>
      </c>
      <c r="K620" s="32">
        <v>2.4</v>
      </c>
      <c r="L620" s="32">
        <v>2.1</v>
      </c>
      <c r="M620" s="32">
        <v>1.9</v>
      </c>
      <c r="N620" s="32">
        <v>4.2</v>
      </c>
      <c r="O620" s="31"/>
      <c r="P620" s="32">
        <v>8.1999999999999993</v>
      </c>
      <c r="Q620" s="31"/>
      <c r="R620" s="36">
        <v>0.02</v>
      </c>
      <c r="S620" s="33">
        <v>0</v>
      </c>
      <c r="T620" s="33">
        <v>0</v>
      </c>
      <c r="U620" s="33">
        <v>0</v>
      </c>
      <c r="V620" s="34"/>
      <c r="W620" s="34"/>
      <c r="X620" s="34"/>
      <c r="Y620" s="32">
        <v>0</v>
      </c>
      <c r="Z620" s="32">
        <v>0</v>
      </c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2">
        <v>0</v>
      </c>
      <c r="AN620" s="34"/>
      <c r="AO620" s="34"/>
      <c r="AP620" s="34"/>
      <c r="AQ620" s="34"/>
      <c r="AR620" s="32">
        <v>0</v>
      </c>
      <c r="AS620" s="34"/>
      <c r="AT620" s="32">
        <v>0</v>
      </c>
      <c r="AU620" s="33">
        <v>0</v>
      </c>
      <c r="AV620" s="36">
        <v>0</v>
      </c>
      <c r="AW620" s="33">
        <v>0</v>
      </c>
      <c r="AX620" s="33">
        <v>0</v>
      </c>
      <c r="AY620" s="33">
        <v>0</v>
      </c>
      <c r="AZ620" s="36">
        <v>0</v>
      </c>
      <c r="BA620" s="33">
        <v>0</v>
      </c>
      <c r="BB620" s="34"/>
      <c r="BC620" s="34"/>
      <c r="BD620" s="33"/>
      <c r="BE620" s="34"/>
      <c r="BF620" s="34"/>
      <c r="BG620" s="34"/>
      <c r="BH620" s="34"/>
      <c r="BI620" s="33"/>
      <c r="BJ620" s="34"/>
      <c r="BK620" s="36"/>
      <c r="BL620" s="34"/>
      <c r="BM620" s="34"/>
      <c r="BN620" s="34"/>
      <c r="BO620" s="34"/>
      <c r="BP620" s="34"/>
      <c r="BQ620" s="34"/>
      <c r="BR620" s="34"/>
      <c r="BS620" s="34"/>
      <c r="BT620" s="34"/>
      <c r="BU620" s="33"/>
      <c r="BV620" s="34"/>
      <c r="BW620" s="34"/>
      <c r="BX620" s="33"/>
      <c r="BY620" s="34"/>
      <c r="BZ620" s="36"/>
      <c r="CA620" s="34"/>
      <c r="CB620" s="34"/>
      <c r="CC620" s="32"/>
    </row>
    <row r="621" spans="1:81" x14ac:dyDescent="0.35">
      <c r="A621" s="37" t="s">
        <v>2091</v>
      </c>
      <c r="B621" s="34">
        <v>16504</v>
      </c>
      <c r="C621" s="37" t="s">
        <v>2090</v>
      </c>
      <c r="D621" s="32">
        <v>3</v>
      </c>
      <c r="E621" s="32">
        <v>0.3</v>
      </c>
      <c r="F621" s="32">
        <v>5.7</v>
      </c>
      <c r="G621" s="32">
        <v>5.7</v>
      </c>
      <c r="H621" s="35">
        <v>304</v>
      </c>
      <c r="I621" s="35">
        <v>193</v>
      </c>
      <c r="J621" s="35">
        <v>46.126999999999995</v>
      </c>
      <c r="K621" s="32">
        <v>13.9</v>
      </c>
      <c r="L621" s="32">
        <v>1.9</v>
      </c>
      <c r="M621" s="32">
        <v>2.2999999999999998</v>
      </c>
      <c r="N621" s="32">
        <v>1.5</v>
      </c>
      <c r="O621" s="31"/>
      <c r="P621" s="32">
        <v>5.7</v>
      </c>
      <c r="Q621" s="31"/>
      <c r="R621" s="36">
        <v>0.14000000000000001</v>
      </c>
      <c r="S621" s="33">
        <v>0</v>
      </c>
      <c r="T621" s="33">
        <v>0</v>
      </c>
      <c r="U621" s="33">
        <v>0</v>
      </c>
      <c r="V621" s="34"/>
      <c r="W621" s="34"/>
      <c r="X621" s="34"/>
      <c r="Y621" s="32">
        <v>0</v>
      </c>
      <c r="Z621" s="32">
        <v>0</v>
      </c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2">
        <v>0</v>
      </c>
      <c r="AN621" s="34"/>
      <c r="AO621" s="34"/>
      <c r="AP621" s="34"/>
      <c r="AQ621" s="34"/>
      <c r="AR621" s="32">
        <v>0</v>
      </c>
      <c r="AS621" s="34"/>
      <c r="AT621" s="32">
        <v>0</v>
      </c>
      <c r="AU621" s="33">
        <v>0</v>
      </c>
      <c r="AV621" s="36">
        <v>0</v>
      </c>
      <c r="AW621" s="33">
        <v>0</v>
      </c>
      <c r="AX621" s="33">
        <v>0</v>
      </c>
      <c r="AY621" s="33">
        <v>0</v>
      </c>
      <c r="AZ621" s="36">
        <v>0</v>
      </c>
      <c r="BA621" s="33">
        <v>0</v>
      </c>
      <c r="BB621" s="34"/>
      <c r="BC621" s="34"/>
      <c r="BD621" s="33"/>
      <c r="BE621" s="34"/>
      <c r="BF621" s="34"/>
      <c r="BG621" s="34"/>
      <c r="BH621" s="34"/>
      <c r="BI621" s="33"/>
      <c r="BJ621" s="34"/>
      <c r="BK621" s="36"/>
      <c r="BL621" s="34"/>
      <c r="BM621" s="34"/>
      <c r="BN621" s="34"/>
      <c r="BO621" s="34"/>
      <c r="BP621" s="34"/>
      <c r="BQ621" s="34"/>
      <c r="BR621" s="34"/>
      <c r="BS621" s="34"/>
      <c r="BT621" s="34"/>
      <c r="BU621" s="33"/>
      <c r="BV621" s="34"/>
      <c r="BW621" s="34"/>
      <c r="BX621" s="33"/>
      <c r="BY621" s="34"/>
      <c r="BZ621" s="36"/>
      <c r="CA621" s="34"/>
      <c r="CB621" s="34"/>
      <c r="CC621" s="32"/>
    </row>
    <row r="622" spans="1:81" x14ac:dyDescent="0.35">
      <c r="A622" s="37" t="s">
        <v>2089</v>
      </c>
      <c r="B622" s="34">
        <v>16505</v>
      </c>
      <c r="C622" s="37" t="s">
        <v>2088</v>
      </c>
      <c r="D622" s="32">
        <v>1.5</v>
      </c>
      <c r="E622" s="32">
        <v>0.2</v>
      </c>
      <c r="F622" s="32">
        <v>19.8</v>
      </c>
      <c r="G622" s="32">
        <v>19.8</v>
      </c>
      <c r="H622" s="35">
        <v>424</v>
      </c>
      <c r="I622" s="35">
        <v>368</v>
      </c>
      <c r="J622" s="35">
        <v>87.951999999999998</v>
      </c>
      <c r="K622" s="32">
        <v>7</v>
      </c>
      <c r="L622" s="32">
        <v>1</v>
      </c>
      <c r="M622" s="32">
        <v>1.2</v>
      </c>
      <c r="N622" s="32">
        <v>17.8</v>
      </c>
      <c r="O622" s="31"/>
      <c r="P622" s="32">
        <v>19.8</v>
      </c>
      <c r="Q622" s="31"/>
      <c r="R622" s="36">
        <v>7.0000000000000007E-2</v>
      </c>
      <c r="S622" s="33">
        <v>0</v>
      </c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3">
        <v>0</v>
      </c>
      <c r="AX622" s="33">
        <v>0</v>
      </c>
      <c r="AY622" s="33">
        <v>0</v>
      </c>
      <c r="AZ622" s="36">
        <v>0</v>
      </c>
      <c r="BA622" s="33">
        <v>0</v>
      </c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</row>
    <row r="623" spans="1:81" x14ac:dyDescent="0.35">
      <c r="A623" s="37" t="s">
        <v>2087</v>
      </c>
      <c r="B623" s="34">
        <v>16504</v>
      </c>
      <c r="C623" s="37" t="s">
        <v>2086</v>
      </c>
      <c r="D623" s="32">
        <v>0.4</v>
      </c>
      <c r="E623" s="32">
        <v>0.1</v>
      </c>
      <c r="F623" s="32">
        <v>6.9</v>
      </c>
      <c r="G623" s="32">
        <v>6.9</v>
      </c>
      <c r="H623" s="35">
        <v>142</v>
      </c>
      <c r="I623" s="35">
        <v>123</v>
      </c>
      <c r="J623" s="35">
        <v>29.396999999999998</v>
      </c>
      <c r="K623" s="32">
        <v>2.2999999999999998</v>
      </c>
      <c r="L623" s="32">
        <v>3.3</v>
      </c>
      <c r="M623" s="32">
        <v>3.6</v>
      </c>
      <c r="N623" s="32">
        <v>0</v>
      </c>
      <c r="O623" s="31"/>
      <c r="P623" s="32">
        <v>6.9</v>
      </c>
      <c r="Q623" s="31"/>
      <c r="R623" s="36">
        <v>0.03</v>
      </c>
      <c r="S623" s="33">
        <v>0</v>
      </c>
      <c r="T623" s="33">
        <v>0</v>
      </c>
      <c r="U623" s="33">
        <v>0</v>
      </c>
      <c r="V623" s="34"/>
      <c r="W623" s="34"/>
      <c r="X623" s="34"/>
      <c r="Y623" s="32">
        <v>0</v>
      </c>
      <c r="Z623" s="32">
        <v>0</v>
      </c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2">
        <v>0</v>
      </c>
      <c r="AN623" s="34"/>
      <c r="AO623" s="34"/>
      <c r="AP623" s="34"/>
      <c r="AQ623" s="34"/>
      <c r="AR623" s="32">
        <v>0</v>
      </c>
      <c r="AS623" s="34"/>
      <c r="AT623" s="32">
        <v>0</v>
      </c>
      <c r="AU623" s="33">
        <v>0</v>
      </c>
      <c r="AV623" s="36">
        <v>0</v>
      </c>
      <c r="AW623" s="33">
        <v>0</v>
      </c>
      <c r="AX623" s="33">
        <v>0</v>
      </c>
      <c r="AY623" s="33">
        <v>0</v>
      </c>
      <c r="AZ623" s="36">
        <v>0</v>
      </c>
      <c r="BA623" s="33">
        <v>0</v>
      </c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</row>
    <row r="624" spans="1:81" x14ac:dyDescent="0.35">
      <c r="A624" s="37" t="s">
        <v>2085</v>
      </c>
      <c r="B624" s="34">
        <v>16401</v>
      </c>
      <c r="C624" s="37" t="s">
        <v>2084</v>
      </c>
      <c r="D624" s="32">
        <v>0.7</v>
      </c>
      <c r="E624" s="32">
        <v>0</v>
      </c>
      <c r="F624" s="32">
        <v>8.1</v>
      </c>
      <c r="G624" s="32">
        <v>8.6999999999999993</v>
      </c>
      <c r="H624" s="35">
        <v>172</v>
      </c>
      <c r="I624" s="35">
        <v>160</v>
      </c>
      <c r="J624" s="35">
        <v>38.239999999999995</v>
      </c>
      <c r="K624" s="32">
        <v>1.6</v>
      </c>
      <c r="L624" s="32">
        <v>1.6</v>
      </c>
      <c r="M624" s="32">
        <v>1.2</v>
      </c>
      <c r="N624" s="32">
        <v>5.3</v>
      </c>
      <c r="O624" s="31"/>
      <c r="P624" s="32">
        <v>8.4</v>
      </c>
      <c r="Q624" s="31"/>
      <c r="R624" s="36">
        <v>0.02</v>
      </c>
      <c r="S624" s="33">
        <v>0</v>
      </c>
      <c r="T624" s="33">
        <v>0</v>
      </c>
      <c r="U624" s="33">
        <v>0</v>
      </c>
      <c r="V624" s="34"/>
      <c r="W624" s="34"/>
      <c r="X624" s="34"/>
      <c r="Y624" s="32">
        <v>0</v>
      </c>
      <c r="Z624" s="32">
        <v>0</v>
      </c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2">
        <v>0</v>
      </c>
      <c r="AN624" s="34"/>
      <c r="AO624" s="34"/>
      <c r="AP624" s="34"/>
      <c r="AQ624" s="34"/>
      <c r="AR624" s="32">
        <v>0</v>
      </c>
      <c r="AS624" s="34"/>
      <c r="AT624" s="32">
        <v>0</v>
      </c>
      <c r="AU624" s="33">
        <v>0</v>
      </c>
      <c r="AV624" s="36">
        <v>0</v>
      </c>
      <c r="AW624" s="33">
        <v>0</v>
      </c>
      <c r="AX624" s="33">
        <v>0</v>
      </c>
      <c r="AY624" s="33">
        <v>0</v>
      </c>
      <c r="AZ624" s="36">
        <v>0</v>
      </c>
      <c r="BA624" s="33">
        <v>0</v>
      </c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</row>
    <row r="625" spans="1:81" x14ac:dyDescent="0.35">
      <c r="A625" s="37" t="s">
        <v>2083</v>
      </c>
      <c r="B625" s="34">
        <v>16402</v>
      </c>
      <c r="C625" s="37" t="s">
        <v>2082</v>
      </c>
      <c r="D625" s="32">
        <v>0.6</v>
      </c>
      <c r="E625" s="32">
        <v>0</v>
      </c>
      <c r="F625" s="32">
        <v>8.3000000000000007</v>
      </c>
      <c r="G625" s="32">
        <v>9.5</v>
      </c>
      <c r="H625" s="35">
        <v>184</v>
      </c>
      <c r="I625" s="35">
        <v>174</v>
      </c>
      <c r="J625" s="35">
        <v>41.585999999999999</v>
      </c>
      <c r="K625" s="32">
        <v>1.3</v>
      </c>
      <c r="L625" s="32">
        <v>3.7</v>
      </c>
      <c r="M625" s="32">
        <v>1.8</v>
      </c>
      <c r="N625" s="32">
        <v>2.8</v>
      </c>
      <c r="O625" s="31"/>
      <c r="P625" s="32">
        <v>8.3000000000000007</v>
      </c>
      <c r="Q625" s="31"/>
      <c r="R625" s="36">
        <v>2.1999999999999999E-2</v>
      </c>
      <c r="S625" s="33">
        <v>0</v>
      </c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3">
        <v>0</v>
      </c>
      <c r="AX625" s="33">
        <v>0</v>
      </c>
      <c r="AY625" s="33">
        <v>0</v>
      </c>
      <c r="AZ625" s="36">
        <v>0</v>
      </c>
      <c r="BA625" s="33">
        <v>0</v>
      </c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</row>
    <row r="626" spans="1:81" x14ac:dyDescent="0.35">
      <c r="A626" s="37" t="s">
        <v>2081</v>
      </c>
      <c r="B626" s="34">
        <v>16402</v>
      </c>
      <c r="C626" s="37" t="s">
        <v>2080</v>
      </c>
      <c r="D626" s="32">
        <v>0.8</v>
      </c>
      <c r="E626" s="32">
        <v>0.1</v>
      </c>
      <c r="F626" s="32">
        <v>8.1999999999999993</v>
      </c>
      <c r="G626" s="32">
        <v>9.4</v>
      </c>
      <c r="H626" s="35">
        <v>191</v>
      </c>
      <c r="I626" s="35">
        <v>175</v>
      </c>
      <c r="J626" s="35">
        <v>41.824999999999996</v>
      </c>
      <c r="K626" s="32">
        <v>2</v>
      </c>
      <c r="L626" s="32">
        <v>3.6</v>
      </c>
      <c r="M626" s="32">
        <v>1.7</v>
      </c>
      <c r="N626" s="32">
        <v>2.8</v>
      </c>
      <c r="O626" s="31"/>
      <c r="P626" s="32">
        <v>8.1999999999999993</v>
      </c>
      <c r="Q626" s="31"/>
      <c r="R626" s="36">
        <v>2.3E-2</v>
      </c>
      <c r="S626" s="33">
        <v>0</v>
      </c>
      <c r="T626" s="33">
        <v>0</v>
      </c>
      <c r="U626" s="33">
        <v>0</v>
      </c>
      <c r="V626" s="34"/>
      <c r="W626" s="34"/>
      <c r="X626" s="34"/>
      <c r="Y626" s="32">
        <v>0</v>
      </c>
      <c r="Z626" s="32">
        <v>0</v>
      </c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2">
        <v>0</v>
      </c>
      <c r="AN626" s="34"/>
      <c r="AO626" s="34"/>
      <c r="AP626" s="34"/>
      <c r="AQ626" s="34"/>
      <c r="AR626" s="32">
        <v>0</v>
      </c>
      <c r="AS626" s="34"/>
      <c r="AT626" s="32">
        <v>0</v>
      </c>
      <c r="AU626" s="33">
        <v>0</v>
      </c>
      <c r="AV626" s="36">
        <v>0</v>
      </c>
      <c r="AW626" s="33">
        <v>0</v>
      </c>
      <c r="AX626" s="33">
        <v>0</v>
      </c>
      <c r="AY626" s="33">
        <v>0</v>
      </c>
      <c r="AZ626" s="36">
        <v>0</v>
      </c>
      <c r="BA626" s="33">
        <v>0</v>
      </c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</row>
    <row r="627" spans="1:81" x14ac:dyDescent="0.35">
      <c r="A627" s="37" t="s">
        <v>2079</v>
      </c>
      <c r="B627" s="34">
        <v>16402</v>
      </c>
      <c r="C627" s="37" t="s">
        <v>2078</v>
      </c>
      <c r="D627" s="32">
        <v>0.4</v>
      </c>
      <c r="E627" s="32">
        <v>0</v>
      </c>
      <c r="F627" s="32">
        <v>8.5</v>
      </c>
      <c r="G627" s="32">
        <v>9.6</v>
      </c>
      <c r="H627" s="35">
        <v>174</v>
      </c>
      <c r="I627" s="35">
        <v>172</v>
      </c>
      <c r="J627" s="35">
        <v>41.107999999999997</v>
      </c>
      <c r="K627" s="32">
        <v>0.3</v>
      </c>
      <c r="L627" s="32">
        <v>3.8</v>
      </c>
      <c r="M627" s="32">
        <v>2</v>
      </c>
      <c r="N627" s="32">
        <v>2.7</v>
      </c>
      <c r="O627" s="31"/>
      <c r="P627" s="32">
        <v>8.5</v>
      </c>
      <c r="Q627" s="31"/>
      <c r="R627" s="36">
        <v>0.02</v>
      </c>
      <c r="S627" s="33">
        <v>0</v>
      </c>
      <c r="T627" s="33">
        <v>0</v>
      </c>
      <c r="U627" s="33">
        <v>0</v>
      </c>
      <c r="V627" s="34"/>
      <c r="W627" s="34"/>
      <c r="X627" s="34"/>
      <c r="Y627" s="32">
        <v>0</v>
      </c>
      <c r="Z627" s="32">
        <v>0</v>
      </c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2">
        <v>0</v>
      </c>
      <c r="AN627" s="34"/>
      <c r="AO627" s="34"/>
      <c r="AP627" s="34"/>
      <c r="AQ627" s="34"/>
      <c r="AR627" s="32">
        <v>0</v>
      </c>
      <c r="AS627" s="34"/>
      <c r="AT627" s="32">
        <v>0</v>
      </c>
      <c r="AU627" s="33">
        <v>0</v>
      </c>
      <c r="AV627" s="36">
        <v>0</v>
      </c>
      <c r="AW627" s="33">
        <v>0</v>
      </c>
      <c r="AX627" s="33">
        <v>0</v>
      </c>
      <c r="AY627" s="33">
        <v>0</v>
      </c>
      <c r="AZ627" s="36">
        <v>0</v>
      </c>
      <c r="BA627" s="33">
        <v>0</v>
      </c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</row>
    <row r="628" spans="1:81" x14ac:dyDescent="0.35">
      <c r="A628" s="37" t="s">
        <v>2077</v>
      </c>
      <c r="B628" s="34">
        <v>16103</v>
      </c>
      <c r="C628" s="37" t="s">
        <v>2076</v>
      </c>
      <c r="D628" s="32">
        <v>0.4</v>
      </c>
      <c r="E628" s="32">
        <v>0</v>
      </c>
      <c r="F628" s="32">
        <v>12.4</v>
      </c>
      <c r="G628" s="32">
        <v>12.5</v>
      </c>
      <c r="H628" s="35">
        <v>231</v>
      </c>
      <c r="I628" s="35">
        <v>207</v>
      </c>
      <c r="J628" s="35">
        <v>49.472999999999999</v>
      </c>
      <c r="K628" s="32">
        <v>3</v>
      </c>
      <c r="L628" s="32">
        <v>6.2</v>
      </c>
      <c r="M628" s="32">
        <v>5.7</v>
      </c>
      <c r="N628" s="32">
        <v>0.5</v>
      </c>
      <c r="O628" s="31"/>
      <c r="P628" s="32">
        <v>12.5</v>
      </c>
      <c r="Q628" s="31"/>
      <c r="R628" s="36">
        <v>0</v>
      </c>
      <c r="S628" s="33">
        <v>0</v>
      </c>
      <c r="T628" s="33">
        <v>0</v>
      </c>
      <c r="U628" s="33">
        <v>0</v>
      </c>
      <c r="V628" s="34"/>
      <c r="W628" s="34"/>
      <c r="X628" s="34"/>
      <c r="Y628" s="32">
        <v>0</v>
      </c>
      <c r="Z628" s="32">
        <v>0</v>
      </c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2">
        <v>0</v>
      </c>
      <c r="AN628" s="34"/>
      <c r="AO628" s="34"/>
      <c r="AP628" s="34"/>
      <c r="AQ628" s="34"/>
      <c r="AR628" s="32">
        <v>0</v>
      </c>
      <c r="AS628" s="34"/>
      <c r="AT628" s="32">
        <v>0</v>
      </c>
      <c r="AU628" s="33">
        <v>0</v>
      </c>
      <c r="AV628" s="36">
        <v>0</v>
      </c>
      <c r="AW628" s="33">
        <v>0</v>
      </c>
      <c r="AX628" s="33">
        <v>0</v>
      </c>
      <c r="AY628" s="33">
        <v>0</v>
      </c>
      <c r="AZ628" s="36">
        <v>0</v>
      </c>
      <c r="BA628" s="33">
        <v>0</v>
      </c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3"/>
      <c r="BV628" s="34"/>
      <c r="BW628" s="34"/>
      <c r="BX628" s="33"/>
      <c r="BY628" s="34"/>
      <c r="BZ628" s="36"/>
      <c r="CA628" s="34"/>
      <c r="CB628" s="34"/>
      <c r="CC628" s="32"/>
    </row>
    <row r="629" spans="1:81" x14ac:dyDescent="0.35">
      <c r="A629" s="37" t="s">
        <v>2075</v>
      </c>
      <c r="B629" s="34">
        <v>16103</v>
      </c>
      <c r="C629" s="37" t="s">
        <v>2074</v>
      </c>
      <c r="D629" s="32">
        <v>0.3</v>
      </c>
      <c r="E629" s="32">
        <v>0</v>
      </c>
      <c r="F629" s="32">
        <v>9</v>
      </c>
      <c r="G629" s="32">
        <v>11.8</v>
      </c>
      <c r="H629" s="35">
        <v>228</v>
      </c>
      <c r="I629" s="35">
        <v>198</v>
      </c>
      <c r="J629" s="35">
        <v>47.321999999999996</v>
      </c>
      <c r="K629" s="32">
        <v>3.7</v>
      </c>
      <c r="L629" s="32">
        <v>6.8</v>
      </c>
      <c r="M629" s="32">
        <v>1.4</v>
      </c>
      <c r="N629" s="32">
        <v>0.8</v>
      </c>
      <c r="O629" s="31"/>
      <c r="P629" s="32">
        <v>9</v>
      </c>
      <c r="Q629" s="31"/>
      <c r="R629" s="36">
        <v>0.03</v>
      </c>
      <c r="S629" s="33">
        <v>0</v>
      </c>
      <c r="T629" s="33">
        <v>0</v>
      </c>
      <c r="U629" s="33">
        <v>0</v>
      </c>
      <c r="V629" s="34"/>
      <c r="W629" s="34"/>
      <c r="X629" s="34"/>
      <c r="Y629" s="32">
        <v>0</v>
      </c>
      <c r="Z629" s="32">
        <v>0</v>
      </c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2">
        <v>0</v>
      </c>
      <c r="AN629" s="34"/>
      <c r="AO629" s="34"/>
      <c r="AP629" s="34"/>
      <c r="AQ629" s="34"/>
      <c r="AR629" s="32">
        <v>0</v>
      </c>
      <c r="AS629" s="34"/>
      <c r="AT629" s="32">
        <v>0</v>
      </c>
      <c r="AU629" s="33">
        <v>0</v>
      </c>
      <c r="AV629" s="36">
        <v>0</v>
      </c>
      <c r="AW629" s="33">
        <v>0</v>
      </c>
      <c r="AX629" s="33">
        <v>0</v>
      </c>
      <c r="AY629" s="33">
        <v>0</v>
      </c>
      <c r="AZ629" s="36">
        <v>0</v>
      </c>
      <c r="BA629" s="33">
        <v>0</v>
      </c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3"/>
      <c r="BV629" s="34"/>
      <c r="BW629" s="34"/>
      <c r="BX629" s="33"/>
      <c r="BY629" s="34"/>
      <c r="BZ629" s="36"/>
      <c r="CA629" s="34"/>
      <c r="CB629" s="34"/>
      <c r="CC629" s="32"/>
    </row>
    <row r="630" spans="1:81" x14ac:dyDescent="0.35">
      <c r="A630" s="37" t="s">
        <v>2073</v>
      </c>
      <c r="B630" s="34">
        <v>16103</v>
      </c>
      <c r="C630" s="37" t="s">
        <v>2072</v>
      </c>
      <c r="D630" s="32">
        <v>0.4</v>
      </c>
      <c r="E630" s="32">
        <v>0</v>
      </c>
      <c r="F630" s="32">
        <v>12.4</v>
      </c>
      <c r="G630" s="32">
        <v>15.2</v>
      </c>
      <c r="H630" s="35">
        <v>278</v>
      </c>
      <c r="I630" s="35">
        <v>254</v>
      </c>
      <c r="J630" s="35">
        <v>60.705999999999996</v>
      </c>
      <c r="K630" s="32">
        <v>3</v>
      </c>
      <c r="L630" s="32">
        <v>6.2</v>
      </c>
      <c r="M630" s="32">
        <v>5.7</v>
      </c>
      <c r="N630" s="32">
        <v>0.5</v>
      </c>
      <c r="O630" s="31"/>
      <c r="P630" s="32">
        <v>12.4</v>
      </c>
      <c r="Q630" s="31"/>
      <c r="R630" s="36">
        <v>0</v>
      </c>
      <c r="S630" s="33">
        <v>0</v>
      </c>
      <c r="T630" s="33">
        <v>0</v>
      </c>
      <c r="U630" s="33">
        <v>0</v>
      </c>
      <c r="V630" s="34"/>
      <c r="W630" s="34"/>
      <c r="X630" s="34"/>
      <c r="Y630" s="32">
        <v>0</v>
      </c>
      <c r="Z630" s="32">
        <v>0</v>
      </c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2">
        <v>0</v>
      </c>
      <c r="AN630" s="34"/>
      <c r="AO630" s="34"/>
      <c r="AP630" s="34"/>
      <c r="AQ630" s="34"/>
      <c r="AR630" s="32">
        <v>0</v>
      </c>
      <c r="AS630" s="34"/>
      <c r="AT630" s="32">
        <v>0</v>
      </c>
      <c r="AU630" s="33">
        <v>0</v>
      </c>
      <c r="AV630" s="36">
        <v>0</v>
      </c>
      <c r="AW630" s="33">
        <v>0</v>
      </c>
      <c r="AX630" s="33">
        <v>0</v>
      </c>
      <c r="AY630" s="33">
        <v>0</v>
      </c>
      <c r="AZ630" s="36">
        <v>0</v>
      </c>
      <c r="BA630" s="33">
        <v>0</v>
      </c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3"/>
      <c r="BV630" s="34"/>
      <c r="BW630" s="34"/>
      <c r="BX630" s="33"/>
      <c r="BY630" s="34"/>
      <c r="BZ630" s="36"/>
      <c r="CA630" s="34"/>
      <c r="CB630" s="34"/>
      <c r="CC630" s="32"/>
    </row>
    <row r="631" spans="1:81" x14ac:dyDescent="0.35">
      <c r="A631" s="37" t="s">
        <v>2071</v>
      </c>
      <c r="B631" s="34">
        <v>16103</v>
      </c>
      <c r="C631" s="37" t="s">
        <v>2070</v>
      </c>
      <c r="D631" s="32">
        <v>0.3</v>
      </c>
      <c r="E631" s="32">
        <v>0</v>
      </c>
      <c r="F631" s="32">
        <v>10.4</v>
      </c>
      <c r="G631" s="32">
        <v>14.3</v>
      </c>
      <c r="H631" s="35">
        <v>264</v>
      </c>
      <c r="I631" s="35">
        <v>237</v>
      </c>
      <c r="J631" s="35">
        <v>56.643000000000001</v>
      </c>
      <c r="K631" s="32">
        <v>3.4</v>
      </c>
      <c r="L631" s="32">
        <v>6.3</v>
      </c>
      <c r="M631" s="32">
        <v>1.7</v>
      </c>
      <c r="N631" s="32">
        <v>2.4</v>
      </c>
      <c r="O631" s="31"/>
      <c r="P631" s="32">
        <v>10.4</v>
      </c>
      <c r="Q631" s="31"/>
      <c r="R631" s="36">
        <v>0.04</v>
      </c>
      <c r="S631" s="33">
        <v>0</v>
      </c>
      <c r="T631" s="33">
        <v>0</v>
      </c>
      <c r="U631" s="33">
        <v>0</v>
      </c>
      <c r="V631" s="34"/>
      <c r="W631" s="34"/>
      <c r="X631" s="34"/>
      <c r="Y631" s="32">
        <v>0</v>
      </c>
      <c r="Z631" s="32">
        <v>0</v>
      </c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2">
        <v>0</v>
      </c>
      <c r="AN631" s="34"/>
      <c r="AO631" s="34"/>
      <c r="AP631" s="34"/>
      <c r="AQ631" s="34"/>
      <c r="AR631" s="32">
        <v>0</v>
      </c>
      <c r="AS631" s="34"/>
      <c r="AT631" s="32">
        <v>0</v>
      </c>
      <c r="AU631" s="33">
        <v>0</v>
      </c>
      <c r="AV631" s="36">
        <v>0</v>
      </c>
      <c r="AW631" s="33">
        <v>0</v>
      </c>
      <c r="AX631" s="33">
        <v>0</v>
      </c>
      <c r="AY631" s="33">
        <v>0</v>
      </c>
      <c r="AZ631" s="36">
        <v>0</v>
      </c>
      <c r="BA631" s="33">
        <v>0</v>
      </c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3"/>
      <c r="BV631" s="34"/>
      <c r="BW631" s="34"/>
      <c r="BX631" s="33"/>
      <c r="BY631" s="34"/>
      <c r="BZ631" s="36"/>
      <c r="CA631" s="34"/>
      <c r="CB631" s="34"/>
      <c r="CC631" s="32"/>
    </row>
    <row r="632" spans="1:81" x14ac:dyDescent="0.35">
      <c r="A632" s="37" t="s">
        <v>2069</v>
      </c>
      <c r="B632" s="34">
        <v>16104</v>
      </c>
      <c r="C632" s="37" t="s">
        <v>2068</v>
      </c>
      <c r="D632" s="32">
        <v>0.5</v>
      </c>
      <c r="E632" s="32">
        <v>0</v>
      </c>
      <c r="F632" s="32">
        <v>8.6999999999999993</v>
      </c>
      <c r="G632" s="32">
        <v>10.6</v>
      </c>
      <c r="H632" s="35">
        <v>194</v>
      </c>
      <c r="I632" s="35">
        <v>180</v>
      </c>
      <c r="J632" s="35">
        <v>43.019999999999996</v>
      </c>
      <c r="K632" s="32">
        <v>1.7</v>
      </c>
      <c r="L632" s="32">
        <v>6.5</v>
      </c>
      <c r="M632" s="32">
        <v>1.6</v>
      </c>
      <c r="N632" s="32">
        <v>0.6</v>
      </c>
      <c r="O632" s="31"/>
      <c r="P632" s="32">
        <v>8.6999999999999993</v>
      </c>
      <c r="Q632" s="31"/>
      <c r="R632" s="36">
        <v>1.2999999999999999E-2</v>
      </c>
      <c r="S632" s="33">
        <v>0</v>
      </c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3">
        <v>0</v>
      </c>
      <c r="AX632" s="33">
        <v>0</v>
      </c>
      <c r="AY632" s="33">
        <v>0</v>
      </c>
      <c r="AZ632" s="36">
        <v>0</v>
      </c>
      <c r="BA632" s="33">
        <v>0</v>
      </c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3"/>
      <c r="BV632" s="34"/>
      <c r="BW632" s="34"/>
      <c r="BX632" s="33"/>
      <c r="BY632" s="34"/>
      <c r="BZ632" s="36"/>
      <c r="CA632" s="34"/>
      <c r="CB632" s="34"/>
      <c r="CC632" s="32"/>
    </row>
    <row r="633" spans="1:81" x14ac:dyDescent="0.35">
      <c r="A633" s="37" t="s">
        <v>2067</v>
      </c>
      <c r="B633" s="34">
        <v>16104</v>
      </c>
      <c r="C633" s="37" t="s">
        <v>2066</v>
      </c>
      <c r="D633" s="32">
        <v>0.6</v>
      </c>
      <c r="E633" s="32">
        <v>0</v>
      </c>
      <c r="F633" s="32">
        <v>8.6</v>
      </c>
      <c r="G633" s="32">
        <v>10.3</v>
      </c>
      <c r="H633" s="35">
        <v>200</v>
      </c>
      <c r="I633" s="35">
        <v>178</v>
      </c>
      <c r="J633" s="35">
        <v>42.542000000000002</v>
      </c>
      <c r="K633" s="32">
        <v>2.8</v>
      </c>
      <c r="L633" s="32">
        <v>6.4</v>
      </c>
      <c r="M633" s="32">
        <v>1.6</v>
      </c>
      <c r="N633" s="32">
        <v>0.6</v>
      </c>
      <c r="O633" s="31"/>
      <c r="P633" s="32">
        <v>8.6</v>
      </c>
      <c r="Q633" s="31"/>
      <c r="R633" s="36">
        <v>1.4999999999999999E-2</v>
      </c>
      <c r="S633" s="33">
        <v>0</v>
      </c>
      <c r="T633" s="33">
        <v>0</v>
      </c>
      <c r="U633" s="33">
        <v>0</v>
      </c>
      <c r="V633" s="34"/>
      <c r="W633" s="34"/>
      <c r="X633" s="34"/>
      <c r="Y633" s="32">
        <v>0</v>
      </c>
      <c r="Z633" s="32">
        <v>0</v>
      </c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2">
        <v>0</v>
      </c>
      <c r="AN633" s="34"/>
      <c r="AO633" s="34"/>
      <c r="AP633" s="34"/>
      <c r="AQ633" s="34"/>
      <c r="AR633" s="32">
        <v>0</v>
      </c>
      <c r="AS633" s="34"/>
      <c r="AT633" s="32">
        <v>0</v>
      </c>
      <c r="AU633" s="33">
        <v>0</v>
      </c>
      <c r="AV633" s="36">
        <v>0</v>
      </c>
      <c r="AW633" s="33">
        <v>0</v>
      </c>
      <c r="AX633" s="33">
        <v>0</v>
      </c>
      <c r="AY633" s="33">
        <v>0</v>
      </c>
      <c r="AZ633" s="36">
        <v>0</v>
      </c>
      <c r="BA633" s="33">
        <v>0</v>
      </c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3"/>
      <c r="BV633" s="34"/>
      <c r="BW633" s="34"/>
      <c r="BX633" s="33"/>
      <c r="BY633" s="34"/>
      <c r="BZ633" s="36"/>
      <c r="CA633" s="34"/>
      <c r="CB633" s="34"/>
      <c r="CC633" s="32"/>
    </row>
    <row r="634" spans="1:81" x14ac:dyDescent="0.35">
      <c r="A634" s="37" t="s">
        <v>2065</v>
      </c>
      <c r="B634" s="34">
        <v>16104</v>
      </c>
      <c r="C634" s="37" t="s">
        <v>2064</v>
      </c>
      <c r="D634" s="32">
        <v>0.2</v>
      </c>
      <c r="E634" s="32">
        <v>0</v>
      </c>
      <c r="F634" s="32">
        <v>8.8000000000000007</v>
      </c>
      <c r="G634" s="32">
        <v>11</v>
      </c>
      <c r="H634" s="35">
        <v>185</v>
      </c>
      <c r="I634" s="35">
        <v>183</v>
      </c>
      <c r="J634" s="35">
        <v>43.736999999999995</v>
      </c>
      <c r="K634" s="32">
        <v>0.2</v>
      </c>
      <c r="L634" s="32">
        <v>6.6</v>
      </c>
      <c r="M634" s="32">
        <v>1.6</v>
      </c>
      <c r="N634" s="32">
        <v>0.7</v>
      </c>
      <c r="O634" s="31"/>
      <c r="P634" s="32">
        <v>8.8000000000000007</v>
      </c>
      <c r="Q634" s="31"/>
      <c r="R634" s="36">
        <v>0.01</v>
      </c>
      <c r="S634" s="33">
        <v>0</v>
      </c>
      <c r="T634" s="33">
        <v>0</v>
      </c>
      <c r="U634" s="33">
        <v>0</v>
      </c>
      <c r="V634" s="34"/>
      <c r="W634" s="34"/>
      <c r="X634" s="34"/>
      <c r="Y634" s="32">
        <v>0</v>
      </c>
      <c r="Z634" s="32">
        <v>0</v>
      </c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2">
        <v>0</v>
      </c>
      <c r="AN634" s="34"/>
      <c r="AO634" s="34"/>
      <c r="AP634" s="34"/>
      <c r="AQ634" s="34"/>
      <c r="AR634" s="32">
        <v>0</v>
      </c>
      <c r="AS634" s="34"/>
      <c r="AT634" s="32">
        <v>0</v>
      </c>
      <c r="AU634" s="33">
        <v>0</v>
      </c>
      <c r="AV634" s="36">
        <v>0</v>
      </c>
      <c r="AW634" s="33">
        <v>0</v>
      </c>
      <c r="AX634" s="33">
        <v>0</v>
      </c>
      <c r="AY634" s="33">
        <v>0</v>
      </c>
      <c r="AZ634" s="36">
        <v>0</v>
      </c>
      <c r="BA634" s="33">
        <v>0</v>
      </c>
      <c r="BB634" s="34"/>
      <c r="BC634" s="34"/>
      <c r="BD634" s="33"/>
      <c r="BE634" s="34"/>
      <c r="BF634" s="34"/>
      <c r="BG634" s="34"/>
      <c r="BH634" s="34"/>
      <c r="BI634" s="33"/>
      <c r="BJ634" s="34"/>
      <c r="BK634" s="36"/>
      <c r="BL634" s="34"/>
      <c r="BM634" s="34"/>
      <c r="BN634" s="34"/>
      <c r="BO634" s="34"/>
      <c r="BP634" s="34"/>
      <c r="BQ634" s="34"/>
      <c r="BR634" s="34"/>
      <c r="BS634" s="34"/>
      <c r="BT634" s="34"/>
      <c r="BU634" s="33"/>
      <c r="BV634" s="34"/>
      <c r="BW634" s="34"/>
      <c r="BX634" s="33"/>
      <c r="BY634" s="34"/>
      <c r="BZ634" s="36"/>
      <c r="CA634" s="34"/>
      <c r="CB634" s="34"/>
      <c r="CC634" s="32"/>
    </row>
    <row r="635" spans="1:81" x14ac:dyDescent="0.35">
      <c r="A635" s="37" t="s">
        <v>2063</v>
      </c>
      <c r="B635" s="34">
        <v>16103</v>
      </c>
      <c r="C635" s="37" t="s">
        <v>2062</v>
      </c>
      <c r="D635" s="32">
        <v>0.4</v>
      </c>
      <c r="E635" s="32">
        <v>0.1</v>
      </c>
      <c r="F635" s="32">
        <v>10.6</v>
      </c>
      <c r="G635" s="32">
        <v>11.1</v>
      </c>
      <c r="H635" s="35">
        <v>209</v>
      </c>
      <c r="I635" s="35">
        <v>192</v>
      </c>
      <c r="J635" s="35">
        <v>45.887999999999998</v>
      </c>
      <c r="K635" s="32">
        <v>2.1</v>
      </c>
      <c r="L635" s="32">
        <v>6</v>
      </c>
      <c r="M635" s="32">
        <v>4.4000000000000004</v>
      </c>
      <c r="N635" s="32">
        <v>0.2</v>
      </c>
      <c r="O635" s="31"/>
      <c r="P635" s="32">
        <v>11.1</v>
      </c>
      <c r="Q635" s="31"/>
      <c r="R635" s="36">
        <v>0.02</v>
      </c>
      <c r="S635" s="33">
        <v>0</v>
      </c>
      <c r="T635" s="33">
        <v>0</v>
      </c>
      <c r="U635" s="33">
        <v>0</v>
      </c>
      <c r="V635" s="34"/>
      <c r="W635" s="34"/>
      <c r="X635" s="34"/>
      <c r="Y635" s="32">
        <v>0</v>
      </c>
      <c r="Z635" s="32">
        <v>0</v>
      </c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2">
        <v>0</v>
      </c>
      <c r="AN635" s="34"/>
      <c r="AO635" s="34"/>
      <c r="AP635" s="34"/>
      <c r="AQ635" s="34"/>
      <c r="AR635" s="32">
        <v>0</v>
      </c>
      <c r="AS635" s="34"/>
      <c r="AT635" s="32">
        <v>0</v>
      </c>
      <c r="AU635" s="33">
        <v>0</v>
      </c>
      <c r="AV635" s="36">
        <v>0</v>
      </c>
      <c r="AW635" s="33">
        <v>0</v>
      </c>
      <c r="AX635" s="33">
        <v>0</v>
      </c>
      <c r="AY635" s="33">
        <v>0</v>
      </c>
      <c r="AZ635" s="36">
        <v>0</v>
      </c>
      <c r="BA635" s="33">
        <v>0</v>
      </c>
      <c r="BB635" s="34"/>
      <c r="BC635" s="34"/>
      <c r="BD635" s="33"/>
      <c r="BE635" s="34"/>
      <c r="BF635" s="34"/>
      <c r="BG635" s="34"/>
      <c r="BH635" s="34"/>
      <c r="BI635" s="33"/>
      <c r="BJ635" s="34"/>
      <c r="BK635" s="36"/>
      <c r="BL635" s="34"/>
      <c r="BM635" s="34"/>
      <c r="BN635" s="34"/>
      <c r="BO635" s="34"/>
      <c r="BP635" s="34"/>
      <c r="BQ635" s="34"/>
      <c r="BR635" s="34"/>
      <c r="BS635" s="34"/>
      <c r="BT635" s="34"/>
      <c r="BU635" s="33"/>
      <c r="BV635" s="34"/>
      <c r="BW635" s="34"/>
      <c r="BX635" s="33"/>
      <c r="BY635" s="34"/>
      <c r="BZ635" s="36"/>
      <c r="CA635" s="34"/>
      <c r="CB635" s="34"/>
      <c r="CC635" s="32"/>
    </row>
    <row r="636" spans="1:81" x14ac:dyDescent="0.35">
      <c r="A636" s="37" t="s">
        <v>2061</v>
      </c>
      <c r="B636" s="34">
        <v>16503</v>
      </c>
      <c r="C636" s="37" t="s">
        <v>2060</v>
      </c>
      <c r="D636" s="32">
        <v>0.6</v>
      </c>
      <c r="E636" s="32">
        <v>0.2</v>
      </c>
      <c r="F636" s="32">
        <v>16.100000000000001</v>
      </c>
      <c r="G636" s="32">
        <v>16.100000000000001</v>
      </c>
      <c r="H636" s="35">
        <v>298</v>
      </c>
      <c r="I636" s="35">
        <v>278</v>
      </c>
      <c r="J636" s="35">
        <v>66.441999999999993</v>
      </c>
      <c r="K636" s="32">
        <v>2.6</v>
      </c>
      <c r="L636" s="32">
        <v>7.8</v>
      </c>
      <c r="M636" s="32">
        <v>7.8</v>
      </c>
      <c r="N636" s="32">
        <v>0.5</v>
      </c>
      <c r="O636" s="31"/>
      <c r="P636" s="32">
        <v>16.100000000000001</v>
      </c>
      <c r="Q636" s="31"/>
      <c r="R636" s="36">
        <v>0.1</v>
      </c>
      <c r="S636" s="33">
        <v>0</v>
      </c>
      <c r="T636" s="33">
        <v>0</v>
      </c>
      <c r="U636" s="33">
        <v>0</v>
      </c>
      <c r="V636" s="34"/>
      <c r="W636" s="34"/>
      <c r="X636" s="34"/>
      <c r="Y636" s="32">
        <v>0</v>
      </c>
      <c r="Z636" s="32">
        <v>0</v>
      </c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2">
        <v>0</v>
      </c>
      <c r="AN636" s="34"/>
      <c r="AO636" s="34"/>
      <c r="AP636" s="34"/>
      <c r="AQ636" s="34"/>
      <c r="AR636" s="32">
        <v>0</v>
      </c>
      <c r="AS636" s="34"/>
      <c r="AT636" s="32">
        <v>0</v>
      </c>
      <c r="AU636" s="33">
        <v>0</v>
      </c>
      <c r="AV636" s="36">
        <v>0</v>
      </c>
      <c r="AW636" s="33">
        <v>0</v>
      </c>
      <c r="AX636" s="33">
        <v>0</v>
      </c>
      <c r="AY636" s="33">
        <v>0</v>
      </c>
      <c r="AZ636" s="36">
        <v>0</v>
      </c>
      <c r="BA636" s="33">
        <v>0</v>
      </c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3"/>
      <c r="BV636" s="34"/>
      <c r="BW636" s="34"/>
      <c r="BX636" s="33"/>
      <c r="BY636" s="34"/>
      <c r="BZ636" s="36"/>
      <c r="CA636" s="34"/>
      <c r="CB636" s="34"/>
      <c r="CC636" s="32"/>
    </row>
    <row r="637" spans="1:81" x14ac:dyDescent="0.35">
      <c r="A637" s="37" t="s">
        <v>2059</v>
      </c>
      <c r="B637" s="34">
        <v>16502</v>
      </c>
      <c r="C637" s="37" t="s">
        <v>2058</v>
      </c>
      <c r="D637" s="32">
        <v>0.5</v>
      </c>
      <c r="E637" s="32">
        <v>0</v>
      </c>
      <c r="F637" s="32">
        <v>7.9</v>
      </c>
      <c r="G637" s="32">
        <v>7.9</v>
      </c>
      <c r="H637" s="35">
        <v>152</v>
      </c>
      <c r="I637" s="35">
        <v>145</v>
      </c>
      <c r="J637" s="35">
        <v>34.655000000000001</v>
      </c>
      <c r="K637" s="32">
        <v>0.9</v>
      </c>
      <c r="L637" s="32">
        <v>1.9</v>
      </c>
      <c r="M637" s="32">
        <v>1.7</v>
      </c>
      <c r="N637" s="32">
        <v>4.3</v>
      </c>
      <c r="O637" s="31"/>
      <c r="P637" s="32">
        <v>7.9</v>
      </c>
      <c r="Q637" s="31"/>
      <c r="R637" s="36">
        <v>0</v>
      </c>
      <c r="S637" s="33">
        <v>0</v>
      </c>
      <c r="T637" s="33">
        <v>0</v>
      </c>
      <c r="U637" s="33">
        <v>0</v>
      </c>
      <c r="V637" s="34"/>
      <c r="W637" s="34"/>
      <c r="X637" s="34"/>
      <c r="Y637" s="32">
        <v>0</v>
      </c>
      <c r="Z637" s="32">
        <v>0</v>
      </c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2">
        <v>0</v>
      </c>
      <c r="AN637" s="34"/>
      <c r="AO637" s="34"/>
      <c r="AP637" s="34"/>
      <c r="AQ637" s="34"/>
      <c r="AR637" s="32">
        <v>0</v>
      </c>
      <c r="AS637" s="34"/>
      <c r="AT637" s="32">
        <v>0</v>
      </c>
      <c r="AU637" s="33">
        <v>0</v>
      </c>
      <c r="AV637" s="36">
        <v>0</v>
      </c>
      <c r="AW637" s="33">
        <v>0</v>
      </c>
      <c r="AX637" s="33">
        <v>0</v>
      </c>
      <c r="AY637" s="33">
        <v>0</v>
      </c>
      <c r="AZ637" s="36">
        <v>0</v>
      </c>
      <c r="BA637" s="33">
        <v>0</v>
      </c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3"/>
      <c r="BV637" s="34"/>
      <c r="BW637" s="34"/>
      <c r="BX637" s="33"/>
      <c r="BY637" s="34"/>
      <c r="BZ637" s="36"/>
      <c r="CA637" s="34"/>
      <c r="CB637" s="34"/>
      <c r="CC637" s="32"/>
    </row>
    <row r="638" spans="1:81" x14ac:dyDescent="0.35">
      <c r="A638" s="37" t="s">
        <v>2057</v>
      </c>
      <c r="B638" s="34" t="s">
        <v>2056</v>
      </c>
      <c r="C638" s="37" t="s">
        <v>2055</v>
      </c>
      <c r="D638" s="32">
        <v>0</v>
      </c>
      <c r="E638" s="32">
        <v>0</v>
      </c>
      <c r="F638" s="32">
        <v>10.9</v>
      </c>
      <c r="G638" s="32">
        <v>10.9</v>
      </c>
      <c r="H638" s="35">
        <v>190</v>
      </c>
      <c r="I638" s="35">
        <v>181</v>
      </c>
      <c r="J638" s="35">
        <v>43.259</v>
      </c>
      <c r="K638" s="32">
        <v>1.1000000000000001</v>
      </c>
      <c r="L638" s="32">
        <v>3.8</v>
      </c>
      <c r="M638" s="32">
        <v>3.9</v>
      </c>
      <c r="N638" s="32">
        <v>3.2</v>
      </c>
      <c r="O638" s="31"/>
      <c r="P638" s="32">
        <v>10.9</v>
      </c>
      <c r="Q638" s="31"/>
      <c r="R638" s="36">
        <v>0</v>
      </c>
      <c r="S638" s="33">
        <v>0</v>
      </c>
      <c r="T638" s="33">
        <v>0</v>
      </c>
      <c r="U638" s="33">
        <v>0</v>
      </c>
      <c r="V638" s="34"/>
      <c r="W638" s="34"/>
      <c r="X638" s="34"/>
      <c r="Y638" s="32">
        <v>0</v>
      </c>
      <c r="Z638" s="32">
        <v>0</v>
      </c>
      <c r="AA638" s="34"/>
      <c r="AB638" s="32">
        <v>0</v>
      </c>
      <c r="AC638" s="34"/>
      <c r="AD638" s="32">
        <v>0</v>
      </c>
      <c r="AE638" s="34"/>
      <c r="AF638" s="32">
        <v>0</v>
      </c>
      <c r="AG638" s="34"/>
      <c r="AH638" s="34"/>
      <c r="AI638" s="32">
        <v>0</v>
      </c>
      <c r="AJ638" s="32">
        <v>0</v>
      </c>
      <c r="AK638" s="34"/>
      <c r="AL638" s="32">
        <v>0</v>
      </c>
      <c r="AM638" s="32">
        <v>0</v>
      </c>
      <c r="AN638" s="34"/>
      <c r="AO638" s="34"/>
      <c r="AP638" s="32">
        <v>0</v>
      </c>
      <c r="AQ638" s="32">
        <v>0</v>
      </c>
      <c r="AR638" s="32">
        <v>0</v>
      </c>
      <c r="AS638" s="34"/>
      <c r="AT638" s="32">
        <v>0</v>
      </c>
      <c r="AU638" s="33">
        <v>0</v>
      </c>
      <c r="AV638" s="36">
        <v>0</v>
      </c>
      <c r="AW638" s="33">
        <v>0</v>
      </c>
      <c r="AX638" s="33">
        <v>0</v>
      </c>
      <c r="AY638" s="33">
        <v>0</v>
      </c>
      <c r="AZ638" s="36">
        <v>0</v>
      </c>
      <c r="BA638" s="33">
        <v>0</v>
      </c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3"/>
      <c r="BV638" s="34"/>
      <c r="BW638" s="34"/>
      <c r="BX638" s="33"/>
      <c r="BY638" s="34"/>
      <c r="BZ638" s="36"/>
      <c r="CA638" s="34"/>
      <c r="CB638" s="34"/>
      <c r="CC638" s="32"/>
    </row>
    <row r="639" spans="1:81" x14ac:dyDescent="0.35">
      <c r="A639" s="37" t="s">
        <v>2054</v>
      </c>
      <c r="B639" s="34">
        <v>16505</v>
      </c>
      <c r="C639" s="37" t="s">
        <v>2053</v>
      </c>
      <c r="D639" s="32">
        <v>0.5</v>
      </c>
      <c r="E639" s="32">
        <v>0.6</v>
      </c>
      <c r="F639" s="32">
        <v>12</v>
      </c>
      <c r="G639" s="32">
        <v>12</v>
      </c>
      <c r="H639" s="35">
        <v>236</v>
      </c>
      <c r="I639" s="35">
        <v>230</v>
      </c>
      <c r="J639" s="35">
        <v>54.97</v>
      </c>
      <c r="K639" s="32">
        <v>0.8</v>
      </c>
      <c r="L639" s="32">
        <v>4.2</v>
      </c>
      <c r="M639" s="32">
        <v>4.0999999999999996</v>
      </c>
      <c r="N639" s="32">
        <v>3.7</v>
      </c>
      <c r="O639" s="31"/>
      <c r="P639" s="32">
        <v>12</v>
      </c>
      <c r="Q639" s="31"/>
      <c r="R639" s="36">
        <v>0</v>
      </c>
      <c r="S639" s="33">
        <v>0</v>
      </c>
      <c r="T639" s="33">
        <v>33.5</v>
      </c>
      <c r="U639" s="33">
        <v>19.899999999999999</v>
      </c>
      <c r="V639" s="34"/>
      <c r="W639" s="34"/>
      <c r="X639" s="34"/>
      <c r="Y639" s="32">
        <v>18.2</v>
      </c>
      <c r="Z639" s="32">
        <v>26.2</v>
      </c>
      <c r="AA639" s="34"/>
      <c r="AB639" s="32">
        <v>0.1</v>
      </c>
      <c r="AC639" s="34"/>
      <c r="AD639" s="34"/>
      <c r="AE639" s="34"/>
      <c r="AF639" s="32">
        <v>0.2</v>
      </c>
      <c r="AG639" s="34"/>
      <c r="AH639" s="34"/>
      <c r="AI639" s="32">
        <v>0</v>
      </c>
      <c r="AJ639" s="32">
        <v>0.2</v>
      </c>
      <c r="AK639" s="34"/>
      <c r="AL639" s="32">
        <v>0</v>
      </c>
      <c r="AM639" s="32">
        <v>0</v>
      </c>
      <c r="AN639" s="34"/>
      <c r="AO639" s="34"/>
      <c r="AP639" s="34"/>
      <c r="AQ639" s="32">
        <v>1.3</v>
      </c>
      <c r="AR639" s="32">
        <v>0</v>
      </c>
      <c r="AS639" s="34"/>
      <c r="AT639" s="32">
        <v>0</v>
      </c>
      <c r="AU639" s="33">
        <v>46.2</v>
      </c>
      <c r="AV639" s="36">
        <v>0</v>
      </c>
      <c r="AW639" s="33">
        <v>0.16</v>
      </c>
      <c r="AX639" s="33">
        <v>0.1</v>
      </c>
      <c r="AY639" s="33">
        <v>0.22</v>
      </c>
      <c r="AZ639" s="36">
        <v>0</v>
      </c>
      <c r="BA639" s="33">
        <v>0</v>
      </c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3"/>
      <c r="BV639" s="34"/>
      <c r="BW639" s="34"/>
      <c r="BX639" s="33"/>
      <c r="BY639" s="34"/>
      <c r="BZ639" s="36"/>
      <c r="CA639" s="34"/>
      <c r="CB639" s="34"/>
      <c r="CC639" s="32"/>
    </row>
    <row r="640" spans="1:81" ht="25" x14ac:dyDescent="0.35">
      <c r="A640" s="37" t="s">
        <v>2052</v>
      </c>
      <c r="B640" s="34">
        <v>16505</v>
      </c>
      <c r="C640" s="37" t="s">
        <v>2051</v>
      </c>
      <c r="D640" s="32">
        <v>0.3</v>
      </c>
      <c r="E640" s="32">
        <v>0</v>
      </c>
      <c r="F640" s="32">
        <v>10.6</v>
      </c>
      <c r="G640" s="32">
        <v>10.6</v>
      </c>
      <c r="H640" s="35">
        <v>187</v>
      </c>
      <c r="I640" s="35">
        <v>187</v>
      </c>
      <c r="J640" s="35">
        <v>44.692999999999998</v>
      </c>
      <c r="K640" s="32">
        <v>0</v>
      </c>
      <c r="L640" s="32">
        <v>3.2</v>
      </c>
      <c r="M640" s="32">
        <v>2.9</v>
      </c>
      <c r="N640" s="32">
        <v>4.5</v>
      </c>
      <c r="O640" s="31"/>
      <c r="P640" s="32">
        <v>10.6</v>
      </c>
      <c r="Q640" s="31"/>
      <c r="R640" s="36">
        <v>0.01</v>
      </c>
      <c r="S640" s="33">
        <v>0</v>
      </c>
      <c r="T640" s="33">
        <v>0</v>
      </c>
      <c r="U640" s="33">
        <v>0</v>
      </c>
      <c r="V640" s="34"/>
      <c r="W640" s="34"/>
      <c r="X640" s="34"/>
      <c r="Y640" s="32">
        <v>0</v>
      </c>
      <c r="Z640" s="32">
        <v>0</v>
      </c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2">
        <v>0</v>
      </c>
      <c r="AN640" s="34"/>
      <c r="AO640" s="34"/>
      <c r="AP640" s="34"/>
      <c r="AQ640" s="34"/>
      <c r="AR640" s="32">
        <v>0</v>
      </c>
      <c r="AS640" s="34"/>
      <c r="AT640" s="32">
        <v>0</v>
      </c>
      <c r="AU640" s="33">
        <v>0</v>
      </c>
      <c r="AV640" s="36">
        <v>0</v>
      </c>
      <c r="AW640" s="33">
        <v>0</v>
      </c>
      <c r="AX640" s="33">
        <v>0</v>
      </c>
      <c r="AY640" s="33">
        <v>0</v>
      </c>
      <c r="AZ640" s="36">
        <v>0</v>
      </c>
      <c r="BA640" s="33">
        <v>0</v>
      </c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3"/>
      <c r="BV640" s="34"/>
      <c r="BW640" s="34"/>
      <c r="BX640" s="33"/>
      <c r="BY640" s="34"/>
      <c r="BZ640" s="36"/>
      <c r="CA640" s="34"/>
      <c r="CB640" s="34"/>
      <c r="CC640" s="32"/>
    </row>
    <row r="641" spans="1:81" x14ac:dyDescent="0.35">
      <c r="A641" s="37" t="s">
        <v>2050</v>
      </c>
      <c r="B641" s="34">
        <v>16505</v>
      </c>
      <c r="C641" s="37" t="s">
        <v>2049</v>
      </c>
      <c r="D641" s="32">
        <v>0.3</v>
      </c>
      <c r="E641" s="32">
        <v>0.6</v>
      </c>
      <c r="F641" s="32">
        <v>19.8</v>
      </c>
      <c r="G641" s="32">
        <v>19.8</v>
      </c>
      <c r="H641" s="35">
        <v>360</v>
      </c>
      <c r="I641" s="35">
        <v>354</v>
      </c>
      <c r="J641" s="35">
        <v>84.605999999999995</v>
      </c>
      <c r="K641" s="32">
        <v>0.7</v>
      </c>
      <c r="L641" s="32">
        <v>9.1</v>
      </c>
      <c r="M641" s="32">
        <v>8.6</v>
      </c>
      <c r="N641" s="32">
        <v>2.1</v>
      </c>
      <c r="O641" s="31"/>
      <c r="P641" s="32">
        <v>19.8</v>
      </c>
      <c r="Q641" s="31"/>
      <c r="R641" s="36">
        <v>0</v>
      </c>
      <c r="S641" s="33">
        <v>0</v>
      </c>
      <c r="T641" s="33">
        <v>33.5</v>
      </c>
      <c r="U641" s="33">
        <v>19.899999999999999</v>
      </c>
      <c r="V641" s="34"/>
      <c r="W641" s="34"/>
      <c r="X641" s="34"/>
      <c r="Y641" s="32">
        <v>18.2</v>
      </c>
      <c r="Z641" s="32">
        <v>26.2</v>
      </c>
      <c r="AA641" s="34"/>
      <c r="AB641" s="32">
        <v>0.1</v>
      </c>
      <c r="AC641" s="34"/>
      <c r="AD641" s="34"/>
      <c r="AE641" s="34"/>
      <c r="AF641" s="32">
        <v>0.2</v>
      </c>
      <c r="AG641" s="34"/>
      <c r="AH641" s="34"/>
      <c r="AI641" s="32">
        <v>0</v>
      </c>
      <c r="AJ641" s="32">
        <v>0.2</v>
      </c>
      <c r="AK641" s="34"/>
      <c r="AL641" s="32">
        <v>0</v>
      </c>
      <c r="AM641" s="32">
        <v>0</v>
      </c>
      <c r="AN641" s="34"/>
      <c r="AO641" s="34"/>
      <c r="AP641" s="34"/>
      <c r="AQ641" s="32">
        <v>1.3</v>
      </c>
      <c r="AR641" s="32">
        <v>0</v>
      </c>
      <c r="AS641" s="34"/>
      <c r="AT641" s="32">
        <v>0</v>
      </c>
      <c r="AU641" s="33">
        <v>46.2</v>
      </c>
      <c r="AV641" s="36">
        <v>0</v>
      </c>
      <c r="AW641" s="33">
        <v>0.16</v>
      </c>
      <c r="AX641" s="33">
        <v>0.1</v>
      </c>
      <c r="AY641" s="33">
        <v>0.22</v>
      </c>
      <c r="AZ641" s="36">
        <v>0</v>
      </c>
      <c r="BA641" s="33">
        <v>0</v>
      </c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3"/>
      <c r="BV641" s="34"/>
      <c r="BW641" s="34"/>
      <c r="BX641" s="33"/>
      <c r="BY641" s="34"/>
      <c r="BZ641" s="36"/>
      <c r="CA641" s="34"/>
      <c r="CB641" s="34"/>
      <c r="CC641" s="32"/>
    </row>
    <row r="642" spans="1:81" x14ac:dyDescent="0.35">
      <c r="A642" s="37" t="s">
        <v>2048</v>
      </c>
      <c r="B642" s="34">
        <v>16505</v>
      </c>
      <c r="C642" s="37" t="s">
        <v>2047</v>
      </c>
      <c r="D642" s="32">
        <v>0</v>
      </c>
      <c r="E642" s="32">
        <v>0</v>
      </c>
      <c r="F642" s="32">
        <v>17.5</v>
      </c>
      <c r="G642" s="32">
        <v>17.5</v>
      </c>
      <c r="H642" s="35">
        <v>296</v>
      </c>
      <c r="I642" s="35">
        <v>287</v>
      </c>
      <c r="J642" s="35">
        <v>68.593000000000004</v>
      </c>
      <c r="K642" s="32">
        <v>1.2</v>
      </c>
      <c r="L642" s="32">
        <v>4.7</v>
      </c>
      <c r="M642" s="32">
        <v>4.9000000000000004</v>
      </c>
      <c r="N642" s="32">
        <v>7.9</v>
      </c>
      <c r="O642" s="31"/>
      <c r="P642" s="32">
        <v>17.5</v>
      </c>
      <c r="Q642" s="31"/>
      <c r="R642" s="36">
        <v>0</v>
      </c>
      <c r="S642" s="33">
        <v>0</v>
      </c>
      <c r="T642" s="33">
        <v>0</v>
      </c>
      <c r="U642" s="33">
        <v>0</v>
      </c>
      <c r="V642" s="34"/>
      <c r="W642" s="34"/>
      <c r="X642" s="34"/>
      <c r="Y642" s="32">
        <v>0</v>
      </c>
      <c r="Z642" s="32">
        <v>0</v>
      </c>
      <c r="AA642" s="34"/>
      <c r="AB642" s="32">
        <v>0</v>
      </c>
      <c r="AC642" s="34"/>
      <c r="AD642" s="32">
        <v>0</v>
      </c>
      <c r="AE642" s="34"/>
      <c r="AF642" s="32">
        <v>0</v>
      </c>
      <c r="AG642" s="34"/>
      <c r="AH642" s="34"/>
      <c r="AI642" s="32">
        <v>0</v>
      </c>
      <c r="AJ642" s="32">
        <v>0</v>
      </c>
      <c r="AK642" s="34"/>
      <c r="AL642" s="32">
        <v>0</v>
      </c>
      <c r="AM642" s="32">
        <v>0</v>
      </c>
      <c r="AN642" s="34"/>
      <c r="AO642" s="34"/>
      <c r="AP642" s="32">
        <v>0</v>
      </c>
      <c r="AQ642" s="32">
        <v>0</v>
      </c>
      <c r="AR642" s="32">
        <v>0</v>
      </c>
      <c r="AS642" s="34"/>
      <c r="AT642" s="32">
        <v>0</v>
      </c>
      <c r="AU642" s="33">
        <v>0</v>
      </c>
      <c r="AV642" s="36">
        <v>0</v>
      </c>
      <c r="AW642" s="33">
        <v>0</v>
      </c>
      <c r="AX642" s="33">
        <v>0</v>
      </c>
      <c r="AY642" s="33">
        <v>0</v>
      </c>
      <c r="AZ642" s="36">
        <v>0</v>
      </c>
      <c r="BA642" s="33">
        <v>0</v>
      </c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3"/>
      <c r="BV642" s="34"/>
      <c r="BW642" s="34"/>
      <c r="BX642" s="33"/>
      <c r="BY642" s="34"/>
      <c r="BZ642" s="36"/>
      <c r="CA642" s="34"/>
      <c r="CB642" s="34"/>
      <c r="CC642" s="32"/>
    </row>
    <row r="643" spans="1:81" x14ac:dyDescent="0.35">
      <c r="A643" s="37" t="s">
        <v>2046</v>
      </c>
      <c r="B643" s="34">
        <v>16505</v>
      </c>
      <c r="C643" s="37" t="s">
        <v>2045</v>
      </c>
      <c r="D643" s="32">
        <v>0.3</v>
      </c>
      <c r="E643" s="32">
        <v>0</v>
      </c>
      <c r="F643" s="32">
        <v>22</v>
      </c>
      <c r="G643" s="32">
        <v>22</v>
      </c>
      <c r="H643" s="35">
        <v>370</v>
      </c>
      <c r="I643" s="35">
        <v>370</v>
      </c>
      <c r="J643" s="35">
        <v>88.429999999999993</v>
      </c>
      <c r="K643" s="32">
        <v>0</v>
      </c>
      <c r="L643" s="32">
        <v>5.0999999999999996</v>
      </c>
      <c r="M643" s="32">
        <v>4.9000000000000004</v>
      </c>
      <c r="N643" s="32">
        <v>12</v>
      </c>
      <c r="O643" s="31"/>
      <c r="P643" s="32">
        <v>22</v>
      </c>
      <c r="Q643" s="31"/>
      <c r="R643" s="36">
        <v>0.02</v>
      </c>
      <c r="S643" s="33">
        <v>0</v>
      </c>
      <c r="T643" s="33">
        <v>0</v>
      </c>
      <c r="U643" s="33">
        <v>0</v>
      </c>
      <c r="V643" s="34"/>
      <c r="W643" s="34"/>
      <c r="X643" s="34"/>
      <c r="Y643" s="32">
        <v>0</v>
      </c>
      <c r="Z643" s="32">
        <v>0</v>
      </c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2">
        <v>0</v>
      </c>
      <c r="AN643" s="34"/>
      <c r="AO643" s="34"/>
      <c r="AP643" s="34"/>
      <c r="AQ643" s="34"/>
      <c r="AR643" s="32">
        <v>0</v>
      </c>
      <c r="AS643" s="34"/>
      <c r="AT643" s="32">
        <v>0</v>
      </c>
      <c r="AU643" s="33">
        <v>0</v>
      </c>
      <c r="AV643" s="36">
        <v>0</v>
      </c>
      <c r="AW643" s="33">
        <v>0</v>
      </c>
      <c r="AX643" s="33">
        <v>0</v>
      </c>
      <c r="AY643" s="33">
        <v>0</v>
      </c>
      <c r="AZ643" s="36">
        <v>0</v>
      </c>
      <c r="BA643" s="33">
        <v>0</v>
      </c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3"/>
      <c r="BV643" s="34"/>
      <c r="BW643" s="34"/>
      <c r="BX643" s="33"/>
      <c r="BY643" s="34"/>
      <c r="BZ643" s="36"/>
      <c r="CA643" s="34"/>
      <c r="CB643" s="34"/>
      <c r="CC643" s="32"/>
    </row>
    <row r="644" spans="1:81" x14ac:dyDescent="0.35">
      <c r="A644" s="37" t="s">
        <v>2044</v>
      </c>
      <c r="B644" s="34">
        <v>16403</v>
      </c>
      <c r="C644" s="37" t="s">
        <v>2043</v>
      </c>
      <c r="D644" s="32">
        <v>0.6</v>
      </c>
      <c r="E644" s="32">
        <v>0.1</v>
      </c>
      <c r="F644" s="32">
        <v>6.5</v>
      </c>
      <c r="G644" s="32">
        <v>7.1</v>
      </c>
      <c r="H644" s="35">
        <v>162</v>
      </c>
      <c r="I644" s="35">
        <v>146</v>
      </c>
      <c r="J644" s="35">
        <v>34.893999999999998</v>
      </c>
      <c r="K644" s="32">
        <v>2</v>
      </c>
      <c r="L644" s="32">
        <v>1.8</v>
      </c>
      <c r="M644" s="32">
        <v>2.1</v>
      </c>
      <c r="N644" s="32">
        <v>2.6</v>
      </c>
      <c r="O644" s="31"/>
      <c r="P644" s="32">
        <v>6.5</v>
      </c>
      <c r="Q644" s="31"/>
      <c r="R644" s="36">
        <v>4.4999999999999998E-2</v>
      </c>
      <c r="S644" s="33">
        <v>0</v>
      </c>
      <c r="T644" s="33">
        <v>0</v>
      </c>
      <c r="U644" s="33">
        <v>0</v>
      </c>
      <c r="V644" s="34"/>
      <c r="W644" s="34"/>
      <c r="X644" s="34"/>
      <c r="Y644" s="32">
        <v>0</v>
      </c>
      <c r="Z644" s="32">
        <v>0</v>
      </c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2">
        <v>0</v>
      </c>
      <c r="AN644" s="34"/>
      <c r="AO644" s="34"/>
      <c r="AP644" s="34"/>
      <c r="AQ644" s="34"/>
      <c r="AR644" s="32">
        <v>0</v>
      </c>
      <c r="AS644" s="34"/>
      <c r="AT644" s="32">
        <v>0</v>
      </c>
      <c r="AU644" s="33">
        <v>0</v>
      </c>
      <c r="AV644" s="36">
        <v>0</v>
      </c>
      <c r="AW644" s="33">
        <v>0</v>
      </c>
      <c r="AX644" s="33">
        <v>0</v>
      </c>
      <c r="AY644" s="33">
        <v>0</v>
      </c>
      <c r="AZ644" s="36">
        <v>0</v>
      </c>
      <c r="BA644" s="33">
        <v>0</v>
      </c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3"/>
      <c r="BV644" s="34"/>
      <c r="BW644" s="34"/>
      <c r="BX644" s="33"/>
      <c r="BY644" s="34"/>
      <c r="BZ644" s="36"/>
      <c r="CA644" s="34"/>
      <c r="CB644" s="34"/>
      <c r="CC644" s="32"/>
    </row>
    <row r="645" spans="1:81" x14ac:dyDescent="0.35">
      <c r="A645" s="37" t="s">
        <v>2042</v>
      </c>
      <c r="B645" s="34">
        <v>16404</v>
      </c>
      <c r="C645" s="37" t="s">
        <v>2041</v>
      </c>
      <c r="D645" s="32">
        <v>0.4</v>
      </c>
      <c r="E645" s="32">
        <v>0</v>
      </c>
      <c r="F645" s="32">
        <v>21.1</v>
      </c>
      <c r="G645" s="32">
        <v>21.6</v>
      </c>
      <c r="H645" s="35">
        <v>371</v>
      </c>
      <c r="I645" s="35">
        <v>362</v>
      </c>
      <c r="J645" s="35">
        <v>86.518000000000001</v>
      </c>
      <c r="K645" s="32">
        <v>1</v>
      </c>
      <c r="L645" s="32">
        <v>10</v>
      </c>
      <c r="M645" s="32">
        <v>9.6999999999999993</v>
      </c>
      <c r="N645" s="32">
        <v>1.3</v>
      </c>
      <c r="O645" s="31"/>
      <c r="P645" s="32">
        <v>21.3</v>
      </c>
      <c r="Q645" s="31"/>
      <c r="R645" s="36">
        <v>0</v>
      </c>
      <c r="S645" s="33">
        <v>0</v>
      </c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3">
        <v>0</v>
      </c>
      <c r="AX645" s="33">
        <v>0</v>
      </c>
      <c r="AY645" s="33">
        <v>0</v>
      </c>
      <c r="AZ645" s="36">
        <v>0</v>
      </c>
      <c r="BA645" s="33">
        <v>0</v>
      </c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3"/>
      <c r="BV645" s="34"/>
      <c r="BW645" s="34"/>
      <c r="BX645" s="33"/>
      <c r="BY645" s="34"/>
      <c r="BZ645" s="36"/>
      <c r="CA645" s="34"/>
      <c r="CB645" s="34"/>
      <c r="CC645" s="32"/>
    </row>
    <row r="646" spans="1:81" x14ac:dyDescent="0.35">
      <c r="A646" s="37" t="s">
        <v>2040</v>
      </c>
      <c r="B646" s="34">
        <v>16404</v>
      </c>
      <c r="C646" s="37" t="s">
        <v>2039</v>
      </c>
      <c r="D646" s="32">
        <v>0.5</v>
      </c>
      <c r="E646" s="32">
        <v>0.1</v>
      </c>
      <c r="F646" s="32">
        <v>21</v>
      </c>
      <c r="G646" s="32">
        <v>21.8</v>
      </c>
      <c r="H646" s="35">
        <v>386</v>
      </c>
      <c r="I646" s="35">
        <v>370</v>
      </c>
      <c r="J646" s="35">
        <v>88.429999999999993</v>
      </c>
      <c r="K646" s="32">
        <v>2</v>
      </c>
      <c r="L646" s="32">
        <v>10</v>
      </c>
      <c r="M646" s="32">
        <v>9.6999999999999993</v>
      </c>
      <c r="N646" s="32">
        <v>1.3</v>
      </c>
      <c r="O646" s="31"/>
      <c r="P646" s="32">
        <v>21.3</v>
      </c>
      <c r="Q646" s="31"/>
      <c r="R646" s="36">
        <v>0</v>
      </c>
      <c r="S646" s="33">
        <v>0</v>
      </c>
      <c r="T646" s="33">
        <v>0</v>
      </c>
      <c r="U646" s="33">
        <v>0</v>
      </c>
      <c r="V646" s="34"/>
      <c r="W646" s="34"/>
      <c r="X646" s="34"/>
      <c r="Y646" s="32">
        <v>0</v>
      </c>
      <c r="Z646" s="32">
        <v>0</v>
      </c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2">
        <v>0</v>
      </c>
      <c r="AN646" s="34"/>
      <c r="AO646" s="34"/>
      <c r="AP646" s="34"/>
      <c r="AQ646" s="34"/>
      <c r="AR646" s="32">
        <v>0</v>
      </c>
      <c r="AS646" s="34"/>
      <c r="AT646" s="32">
        <v>0</v>
      </c>
      <c r="AU646" s="33">
        <v>0</v>
      </c>
      <c r="AV646" s="36">
        <v>0</v>
      </c>
      <c r="AW646" s="33">
        <v>0</v>
      </c>
      <c r="AX646" s="33">
        <v>0</v>
      </c>
      <c r="AY646" s="33">
        <v>0</v>
      </c>
      <c r="AZ646" s="36">
        <v>0</v>
      </c>
      <c r="BA646" s="33">
        <v>0</v>
      </c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3"/>
      <c r="BV646" s="34"/>
      <c r="BW646" s="34"/>
      <c r="BX646" s="33"/>
      <c r="BY646" s="34"/>
      <c r="BZ646" s="36"/>
      <c r="CA646" s="34"/>
      <c r="CB646" s="34"/>
      <c r="CC646" s="32"/>
    </row>
    <row r="647" spans="1:81" x14ac:dyDescent="0.35">
      <c r="A647" s="37" t="s">
        <v>2038</v>
      </c>
      <c r="B647" s="34">
        <v>16404</v>
      </c>
      <c r="C647" s="37" t="s">
        <v>2037</v>
      </c>
      <c r="D647" s="32">
        <v>0.3</v>
      </c>
      <c r="E647" s="32">
        <v>0</v>
      </c>
      <c r="F647" s="32">
        <v>21.2</v>
      </c>
      <c r="G647" s="32">
        <v>21.3</v>
      </c>
      <c r="H647" s="35">
        <v>354</v>
      </c>
      <c r="I647" s="35">
        <v>354</v>
      </c>
      <c r="J647" s="35">
        <v>84.605999999999995</v>
      </c>
      <c r="K647" s="32">
        <v>0</v>
      </c>
      <c r="L647" s="32">
        <v>10.1</v>
      </c>
      <c r="M647" s="32">
        <v>9.8000000000000007</v>
      </c>
      <c r="N647" s="32">
        <v>1.3</v>
      </c>
      <c r="O647" s="31"/>
      <c r="P647" s="32">
        <v>21.3</v>
      </c>
      <c r="Q647" s="31"/>
      <c r="R647" s="36">
        <v>0</v>
      </c>
      <c r="S647" s="33">
        <v>0</v>
      </c>
      <c r="T647" s="33">
        <v>0</v>
      </c>
      <c r="U647" s="33">
        <v>0</v>
      </c>
      <c r="V647" s="34"/>
      <c r="W647" s="34"/>
      <c r="X647" s="34"/>
      <c r="Y647" s="32">
        <v>0</v>
      </c>
      <c r="Z647" s="32">
        <v>0</v>
      </c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2">
        <v>0</v>
      </c>
      <c r="AN647" s="34"/>
      <c r="AO647" s="34"/>
      <c r="AP647" s="34"/>
      <c r="AQ647" s="34"/>
      <c r="AR647" s="32">
        <v>0</v>
      </c>
      <c r="AS647" s="34"/>
      <c r="AT647" s="32">
        <v>0</v>
      </c>
      <c r="AU647" s="33">
        <v>0</v>
      </c>
      <c r="AV647" s="36">
        <v>0</v>
      </c>
      <c r="AW647" s="33">
        <v>0</v>
      </c>
      <c r="AX647" s="33">
        <v>0</v>
      </c>
      <c r="AY647" s="33">
        <v>0</v>
      </c>
      <c r="AZ647" s="36">
        <v>0</v>
      </c>
      <c r="BA647" s="33">
        <v>0</v>
      </c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3"/>
      <c r="BV647" s="34"/>
      <c r="BW647" s="34"/>
      <c r="BX647" s="33"/>
      <c r="BY647" s="34"/>
      <c r="BZ647" s="36"/>
      <c r="CA647" s="34"/>
      <c r="CB647" s="34"/>
      <c r="CC647" s="32"/>
    </row>
    <row r="648" spans="1:81" x14ac:dyDescent="0.35">
      <c r="A648" s="37" t="s">
        <v>2036</v>
      </c>
      <c r="B648" s="34">
        <v>16504</v>
      </c>
      <c r="C648" s="37" t="s">
        <v>2035</v>
      </c>
      <c r="D648" s="32">
        <v>1.9</v>
      </c>
      <c r="E648" s="32">
        <v>0.2</v>
      </c>
      <c r="F648" s="32">
        <v>13.5</v>
      </c>
      <c r="G648" s="32">
        <v>13.5</v>
      </c>
      <c r="H648" s="35">
        <v>329</v>
      </c>
      <c r="I648" s="35">
        <v>278</v>
      </c>
      <c r="J648" s="35">
        <v>66.441999999999993</v>
      </c>
      <c r="K648" s="32">
        <v>6.4</v>
      </c>
      <c r="L648" s="32">
        <v>5.7</v>
      </c>
      <c r="M648" s="32">
        <v>7.8</v>
      </c>
      <c r="N648" s="32">
        <v>0</v>
      </c>
      <c r="O648" s="31"/>
      <c r="P648" s="32">
        <v>13.5</v>
      </c>
      <c r="Q648" s="31"/>
      <c r="R648" s="36">
        <v>0.02</v>
      </c>
      <c r="S648" s="33">
        <v>0</v>
      </c>
      <c r="T648" s="33">
        <v>0</v>
      </c>
      <c r="U648" s="33">
        <v>0</v>
      </c>
      <c r="V648" s="34"/>
      <c r="W648" s="34"/>
      <c r="X648" s="34"/>
      <c r="Y648" s="32">
        <v>0</v>
      </c>
      <c r="Z648" s="32">
        <v>0</v>
      </c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2">
        <v>0</v>
      </c>
      <c r="AN648" s="34"/>
      <c r="AO648" s="34"/>
      <c r="AP648" s="34"/>
      <c r="AQ648" s="34"/>
      <c r="AR648" s="32">
        <v>0</v>
      </c>
      <c r="AS648" s="34"/>
      <c r="AT648" s="32">
        <v>0</v>
      </c>
      <c r="AU648" s="33">
        <v>0</v>
      </c>
      <c r="AV648" s="36">
        <v>0</v>
      </c>
      <c r="AW648" s="33">
        <v>0</v>
      </c>
      <c r="AX648" s="33">
        <v>0</v>
      </c>
      <c r="AY648" s="33">
        <v>0</v>
      </c>
      <c r="AZ648" s="36">
        <v>0</v>
      </c>
      <c r="BA648" s="33">
        <v>0</v>
      </c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3"/>
      <c r="BV648" s="34"/>
      <c r="BW648" s="34"/>
      <c r="BX648" s="33"/>
      <c r="BY648" s="34"/>
      <c r="BZ648" s="36"/>
      <c r="CA648" s="34"/>
      <c r="CB648" s="34"/>
      <c r="CC648" s="32"/>
    </row>
    <row r="649" spans="1:81" x14ac:dyDescent="0.35">
      <c r="A649" s="37" t="s">
        <v>2034</v>
      </c>
      <c r="B649" s="34">
        <v>16504</v>
      </c>
      <c r="C649" s="37" t="s">
        <v>2033</v>
      </c>
      <c r="D649" s="32">
        <v>0.4</v>
      </c>
      <c r="E649" s="32">
        <v>0.3</v>
      </c>
      <c r="F649" s="32">
        <v>8.8000000000000007</v>
      </c>
      <c r="G649" s="32">
        <v>8.8000000000000007</v>
      </c>
      <c r="H649" s="35">
        <v>204</v>
      </c>
      <c r="I649" s="35">
        <v>167</v>
      </c>
      <c r="J649" s="35">
        <v>39.912999999999997</v>
      </c>
      <c r="K649" s="32">
        <v>4.5999999999999996</v>
      </c>
      <c r="L649" s="32">
        <v>3.9</v>
      </c>
      <c r="M649" s="32">
        <v>4.7</v>
      </c>
      <c r="N649" s="32">
        <v>0.2</v>
      </c>
      <c r="O649" s="31"/>
      <c r="P649" s="32">
        <v>8.8000000000000007</v>
      </c>
      <c r="Q649" s="31"/>
      <c r="R649" s="36">
        <v>0.04</v>
      </c>
      <c r="S649" s="33">
        <v>0</v>
      </c>
      <c r="T649" s="33">
        <v>0</v>
      </c>
      <c r="U649" s="33">
        <v>0</v>
      </c>
      <c r="V649" s="34"/>
      <c r="W649" s="34"/>
      <c r="X649" s="34"/>
      <c r="Y649" s="32">
        <v>0</v>
      </c>
      <c r="Z649" s="32">
        <v>0</v>
      </c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2">
        <v>0</v>
      </c>
      <c r="AN649" s="34"/>
      <c r="AO649" s="34"/>
      <c r="AP649" s="34"/>
      <c r="AQ649" s="34"/>
      <c r="AR649" s="32">
        <v>0</v>
      </c>
      <c r="AS649" s="34"/>
      <c r="AT649" s="32">
        <v>0</v>
      </c>
      <c r="AU649" s="33">
        <v>0</v>
      </c>
      <c r="AV649" s="36">
        <v>0</v>
      </c>
      <c r="AW649" s="33">
        <v>0</v>
      </c>
      <c r="AX649" s="33">
        <v>0</v>
      </c>
      <c r="AY649" s="33">
        <v>0</v>
      </c>
      <c r="AZ649" s="36">
        <v>0</v>
      </c>
      <c r="BA649" s="33">
        <v>0</v>
      </c>
      <c r="BB649" s="34"/>
      <c r="BC649" s="34"/>
      <c r="BD649" s="33"/>
      <c r="BE649" s="34"/>
      <c r="BF649" s="34"/>
      <c r="BG649" s="34"/>
      <c r="BH649" s="34"/>
      <c r="BI649" s="33"/>
      <c r="BJ649" s="34"/>
      <c r="BK649" s="36"/>
      <c r="BL649" s="34"/>
      <c r="BM649" s="34"/>
      <c r="BN649" s="34"/>
      <c r="BO649" s="34"/>
      <c r="BP649" s="34"/>
      <c r="BQ649" s="34"/>
      <c r="BR649" s="34"/>
      <c r="BS649" s="34"/>
      <c r="BT649" s="34"/>
      <c r="BU649" s="33"/>
      <c r="BV649" s="34"/>
      <c r="BW649" s="34"/>
      <c r="BX649" s="33"/>
      <c r="BY649" s="34"/>
      <c r="BZ649" s="36"/>
      <c r="CA649" s="34"/>
      <c r="CB649" s="34"/>
      <c r="CC649" s="32"/>
    </row>
    <row r="650" spans="1:81" x14ac:dyDescent="0.35">
      <c r="A650" s="37" t="s">
        <v>2032</v>
      </c>
      <c r="B650" s="34">
        <v>16802</v>
      </c>
      <c r="C650" s="37" t="s">
        <v>2031</v>
      </c>
      <c r="D650" s="32">
        <v>2.2999999999999998</v>
      </c>
      <c r="E650" s="32">
        <v>0.4</v>
      </c>
      <c r="F650" s="32">
        <v>31</v>
      </c>
      <c r="G650" s="32">
        <v>43.9</v>
      </c>
      <c r="H650" s="35">
        <v>841</v>
      </c>
      <c r="I650" s="35">
        <v>778</v>
      </c>
      <c r="J650" s="35">
        <v>185.94199999999998</v>
      </c>
      <c r="K650" s="32">
        <v>7.8</v>
      </c>
      <c r="L650" s="32">
        <v>11.9</v>
      </c>
      <c r="M650" s="32">
        <v>19.100000000000001</v>
      </c>
      <c r="N650" s="32">
        <v>0</v>
      </c>
      <c r="O650" s="31"/>
      <c r="P650" s="32">
        <v>32.5</v>
      </c>
      <c r="Q650" s="31"/>
      <c r="R650" s="36">
        <v>0</v>
      </c>
      <c r="S650" s="33">
        <v>0</v>
      </c>
      <c r="T650" s="33">
        <v>0</v>
      </c>
      <c r="U650" s="33">
        <v>0</v>
      </c>
      <c r="V650" s="34"/>
      <c r="W650" s="34"/>
      <c r="X650" s="34"/>
      <c r="Y650" s="32">
        <v>0</v>
      </c>
      <c r="Z650" s="32">
        <v>0</v>
      </c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2">
        <v>0</v>
      </c>
      <c r="AN650" s="34"/>
      <c r="AO650" s="34"/>
      <c r="AP650" s="34"/>
      <c r="AQ650" s="34"/>
      <c r="AR650" s="32">
        <v>0</v>
      </c>
      <c r="AS650" s="34"/>
      <c r="AT650" s="32">
        <v>0</v>
      </c>
      <c r="AU650" s="33">
        <v>0</v>
      </c>
      <c r="AV650" s="36">
        <v>0</v>
      </c>
      <c r="AW650" s="33">
        <v>0</v>
      </c>
      <c r="AX650" s="33">
        <v>0</v>
      </c>
      <c r="AY650" s="33">
        <v>0</v>
      </c>
      <c r="AZ650" s="36">
        <v>0</v>
      </c>
      <c r="BA650" s="33">
        <v>0</v>
      </c>
      <c r="BB650" s="34"/>
      <c r="BC650" s="34"/>
      <c r="BD650" s="33"/>
      <c r="BE650" s="34"/>
      <c r="BF650" s="34"/>
      <c r="BG650" s="34"/>
      <c r="BH650" s="34"/>
      <c r="BI650" s="33"/>
      <c r="BJ650" s="34"/>
      <c r="BK650" s="36"/>
      <c r="BL650" s="34"/>
      <c r="BM650" s="34"/>
      <c r="BN650" s="34"/>
      <c r="BO650" s="34"/>
      <c r="BP650" s="34"/>
      <c r="BQ650" s="34"/>
      <c r="BR650" s="34"/>
      <c r="BS650" s="34"/>
      <c r="BT650" s="34"/>
      <c r="BU650" s="33"/>
      <c r="BV650" s="34"/>
      <c r="BW650" s="34"/>
      <c r="BX650" s="33"/>
      <c r="BY650" s="34"/>
      <c r="BZ650" s="36"/>
      <c r="CA650" s="34"/>
      <c r="CB650" s="34"/>
      <c r="CC650" s="32"/>
    </row>
    <row r="651" spans="1:81" x14ac:dyDescent="0.35">
      <c r="A651" s="37" t="s">
        <v>2030</v>
      </c>
      <c r="B651" s="34">
        <v>16601</v>
      </c>
      <c r="C651" s="37" t="s">
        <v>2029</v>
      </c>
      <c r="D651" s="32">
        <v>2.5</v>
      </c>
      <c r="E651" s="32">
        <v>0</v>
      </c>
      <c r="F651" s="32">
        <v>8.1</v>
      </c>
      <c r="G651" s="32">
        <v>8.1</v>
      </c>
      <c r="H651" s="35">
        <v>213</v>
      </c>
      <c r="I651" s="35">
        <v>179</v>
      </c>
      <c r="J651" s="35">
        <v>42.780999999999999</v>
      </c>
      <c r="K651" s="32">
        <v>4.2</v>
      </c>
      <c r="L651" s="32">
        <v>4.5999999999999996</v>
      </c>
      <c r="M651" s="32">
        <v>2.2999999999999998</v>
      </c>
      <c r="N651" s="32">
        <v>1.2</v>
      </c>
      <c r="O651" s="31"/>
      <c r="P651" s="32">
        <v>8.1</v>
      </c>
      <c r="Q651" s="31"/>
      <c r="R651" s="36">
        <v>0</v>
      </c>
      <c r="S651" s="33">
        <v>0.05</v>
      </c>
      <c r="T651" s="33">
        <v>0</v>
      </c>
      <c r="U651" s="33">
        <v>0</v>
      </c>
      <c r="V651" s="34"/>
      <c r="W651" s="34"/>
      <c r="X651" s="34"/>
      <c r="Y651" s="32">
        <v>0</v>
      </c>
      <c r="Z651" s="32">
        <v>0</v>
      </c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2">
        <v>0</v>
      </c>
      <c r="AN651" s="34"/>
      <c r="AO651" s="34"/>
      <c r="AP651" s="34"/>
      <c r="AQ651" s="34"/>
      <c r="AR651" s="32">
        <v>0</v>
      </c>
      <c r="AS651" s="34"/>
      <c r="AT651" s="32">
        <v>0</v>
      </c>
      <c r="AU651" s="33">
        <v>0</v>
      </c>
      <c r="AV651" s="36">
        <v>0</v>
      </c>
      <c r="AW651" s="33">
        <v>0</v>
      </c>
      <c r="AX651" s="33">
        <v>0</v>
      </c>
      <c r="AY651" s="33">
        <v>0</v>
      </c>
      <c r="AZ651" s="36">
        <v>0</v>
      </c>
      <c r="BA651" s="33">
        <v>0</v>
      </c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3"/>
      <c r="BV651" s="34"/>
      <c r="BW651" s="34"/>
      <c r="BX651" s="33"/>
      <c r="BY651" s="34"/>
      <c r="BZ651" s="36"/>
      <c r="CA651" s="34"/>
      <c r="CB651" s="34"/>
      <c r="CC651" s="32"/>
    </row>
    <row r="652" spans="1:81" x14ac:dyDescent="0.35">
      <c r="A652" s="37" t="s">
        <v>2028</v>
      </c>
      <c r="B652" s="34">
        <v>16105</v>
      </c>
      <c r="C652" s="37" t="s">
        <v>2027</v>
      </c>
      <c r="D652" s="32">
        <v>0.5</v>
      </c>
      <c r="E652" s="32">
        <v>0.2</v>
      </c>
      <c r="F652" s="32">
        <v>11</v>
      </c>
      <c r="G652" s="32">
        <v>11</v>
      </c>
      <c r="H652" s="35">
        <v>242</v>
      </c>
      <c r="I652" s="35">
        <v>200</v>
      </c>
      <c r="J652" s="35">
        <v>47.8</v>
      </c>
      <c r="K652" s="32">
        <v>5.2</v>
      </c>
      <c r="L652" s="32">
        <v>6.4</v>
      </c>
      <c r="M652" s="32">
        <v>4.0999999999999996</v>
      </c>
      <c r="N652" s="32">
        <v>0.5</v>
      </c>
      <c r="O652" s="31"/>
      <c r="P652" s="32">
        <v>11</v>
      </c>
      <c r="Q652" s="31"/>
      <c r="R652" s="36">
        <v>0.02</v>
      </c>
      <c r="S652" s="33">
        <v>0</v>
      </c>
      <c r="T652" s="33">
        <v>0</v>
      </c>
      <c r="U652" s="33">
        <v>0</v>
      </c>
      <c r="V652" s="34"/>
      <c r="W652" s="34"/>
      <c r="X652" s="34"/>
      <c r="Y652" s="32">
        <v>0</v>
      </c>
      <c r="Z652" s="32">
        <v>0</v>
      </c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2">
        <v>0</v>
      </c>
      <c r="AN652" s="34"/>
      <c r="AO652" s="34"/>
      <c r="AP652" s="34"/>
      <c r="AQ652" s="34"/>
      <c r="AR652" s="32">
        <v>0</v>
      </c>
      <c r="AS652" s="34"/>
      <c r="AT652" s="32">
        <v>0</v>
      </c>
      <c r="AU652" s="33">
        <v>0</v>
      </c>
      <c r="AV652" s="36">
        <v>0</v>
      </c>
      <c r="AW652" s="33">
        <v>0</v>
      </c>
      <c r="AX652" s="33">
        <v>0</v>
      </c>
      <c r="AY652" s="33">
        <v>0</v>
      </c>
      <c r="AZ652" s="36">
        <v>0</v>
      </c>
      <c r="BA652" s="33">
        <v>0</v>
      </c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3"/>
      <c r="BV652" s="34"/>
      <c r="BW652" s="34"/>
      <c r="BX652" s="33"/>
      <c r="BY652" s="34"/>
      <c r="BZ652" s="36"/>
      <c r="CA652" s="34"/>
      <c r="CB652" s="34"/>
      <c r="CC652" s="32"/>
    </row>
    <row r="653" spans="1:81" x14ac:dyDescent="0.35">
      <c r="A653" s="37" t="s">
        <v>2026</v>
      </c>
      <c r="B653" s="34">
        <v>16801</v>
      </c>
      <c r="C653" s="37" t="s">
        <v>2025</v>
      </c>
      <c r="D653" s="32">
        <v>3.2</v>
      </c>
      <c r="E653" s="32">
        <v>0.5</v>
      </c>
      <c r="F653" s="32">
        <v>66.900000000000006</v>
      </c>
      <c r="G653" s="32">
        <v>68.7</v>
      </c>
      <c r="H653" s="35">
        <v>1226</v>
      </c>
      <c r="I653" s="35">
        <v>1187</v>
      </c>
      <c r="J653" s="35">
        <v>283.69299999999998</v>
      </c>
      <c r="K653" s="32">
        <v>4.9000000000000004</v>
      </c>
      <c r="L653" s="34"/>
      <c r="M653" s="34"/>
      <c r="N653" s="34"/>
      <c r="O653" s="31"/>
      <c r="P653" s="32">
        <v>68.7</v>
      </c>
      <c r="Q653" s="31"/>
      <c r="R653" s="36">
        <v>0.04</v>
      </c>
      <c r="S653" s="33">
        <v>0</v>
      </c>
      <c r="T653" s="33">
        <v>50</v>
      </c>
      <c r="U653" s="33">
        <v>5.05</v>
      </c>
      <c r="V653" s="34"/>
      <c r="W653" s="34"/>
      <c r="X653" s="34"/>
      <c r="Y653" s="32">
        <v>37.299999999999997</v>
      </c>
      <c r="Z653" s="32">
        <v>7.6</v>
      </c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2">
        <v>0</v>
      </c>
      <c r="AN653" s="34"/>
      <c r="AO653" s="34"/>
      <c r="AP653" s="34"/>
      <c r="AQ653" s="34"/>
      <c r="AR653" s="32">
        <v>0</v>
      </c>
      <c r="AS653" s="34"/>
      <c r="AT653" s="32">
        <v>0</v>
      </c>
      <c r="AU653" s="33">
        <v>44.95</v>
      </c>
      <c r="AV653" s="36">
        <v>0</v>
      </c>
      <c r="AW653" s="33">
        <v>0.2</v>
      </c>
      <c r="AX653" s="33">
        <v>0.02</v>
      </c>
      <c r="AY653" s="33">
        <v>0.18</v>
      </c>
      <c r="AZ653" s="36">
        <v>0</v>
      </c>
      <c r="BA653" s="33">
        <v>0</v>
      </c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3"/>
      <c r="BV653" s="34"/>
      <c r="BW653" s="34"/>
      <c r="BX653" s="33"/>
      <c r="BY653" s="34"/>
      <c r="BZ653" s="36"/>
      <c r="CA653" s="34"/>
      <c r="CB653" s="34"/>
      <c r="CC653" s="32"/>
    </row>
    <row r="654" spans="1:81" x14ac:dyDescent="0.35">
      <c r="A654" s="37" t="s">
        <v>2024</v>
      </c>
      <c r="B654" s="34">
        <v>16504</v>
      </c>
      <c r="C654" s="37" t="s">
        <v>2023</v>
      </c>
      <c r="D654" s="32">
        <v>1</v>
      </c>
      <c r="E654" s="32">
        <v>0.4</v>
      </c>
      <c r="F654" s="32">
        <v>15.7</v>
      </c>
      <c r="G654" s="32">
        <v>15.7</v>
      </c>
      <c r="H654" s="35">
        <v>312</v>
      </c>
      <c r="I654" s="35">
        <v>289</v>
      </c>
      <c r="J654" s="35">
        <v>69.070999999999998</v>
      </c>
      <c r="K654" s="32">
        <v>2.8</v>
      </c>
      <c r="L654" s="32">
        <v>3</v>
      </c>
      <c r="M654" s="32">
        <v>2.8</v>
      </c>
      <c r="N654" s="32">
        <v>9.8000000000000007</v>
      </c>
      <c r="O654" s="31"/>
      <c r="P654" s="32">
        <v>15.7</v>
      </c>
      <c r="Q654" s="31"/>
      <c r="R654" s="36">
        <v>6.5000000000000002E-2</v>
      </c>
      <c r="S654" s="33">
        <v>0</v>
      </c>
      <c r="T654" s="33">
        <v>0</v>
      </c>
      <c r="U654" s="33">
        <v>0</v>
      </c>
      <c r="V654" s="34"/>
      <c r="W654" s="34"/>
      <c r="X654" s="34"/>
      <c r="Y654" s="32">
        <v>0</v>
      </c>
      <c r="Z654" s="32">
        <v>0</v>
      </c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2">
        <v>0</v>
      </c>
      <c r="AN654" s="34"/>
      <c r="AO654" s="34"/>
      <c r="AP654" s="34"/>
      <c r="AQ654" s="34"/>
      <c r="AR654" s="32">
        <v>0</v>
      </c>
      <c r="AS654" s="34"/>
      <c r="AT654" s="32">
        <v>0</v>
      </c>
      <c r="AU654" s="33">
        <v>0</v>
      </c>
      <c r="AV654" s="36">
        <v>0</v>
      </c>
      <c r="AW654" s="33">
        <v>0</v>
      </c>
      <c r="AX654" s="33">
        <v>0</v>
      </c>
      <c r="AY654" s="33">
        <v>0</v>
      </c>
      <c r="AZ654" s="36">
        <v>0</v>
      </c>
      <c r="BA654" s="33">
        <v>0</v>
      </c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3"/>
      <c r="BV654" s="34"/>
      <c r="BW654" s="34"/>
      <c r="BX654" s="33"/>
      <c r="BY654" s="34"/>
      <c r="BZ654" s="36"/>
      <c r="CA654" s="34"/>
      <c r="CB654" s="34"/>
      <c r="CC654" s="32"/>
    </row>
    <row r="655" spans="1:81" x14ac:dyDescent="0.35">
      <c r="A655" s="37" t="s">
        <v>2022</v>
      </c>
      <c r="B655" s="34">
        <v>16201</v>
      </c>
      <c r="C655" s="37" t="s">
        <v>2021</v>
      </c>
      <c r="D655" s="32">
        <v>1.1000000000000001</v>
      </c>
      <c r="E655" s="32">
        <v>0.2</v>
      </c>
      <c r="F655" s="32">
        <v>6.5</v>
      </c>
      <c r="G655" s="32">
        <v>6.8</v>
      </c>
      <c r="H655" s="35">
        <v>204</v>
      </c>
      <c r="I655" s="35">
        <v>159</v>
      </c>
      <c r="J655" s="35">
        <v>38.000999999999998</v>
      </c>
      <c r="K655" s="32">
        <v>5.6</v>
      </c>
      <c r="L655" s="32">
        <v>3.5</v>
      </c>
      <c r="M655" s="32">
        <v>2.9</v>
      </c>
      <c r="N655" s="32">
        <v>0.1</v>
      </c>
      <c r="O655" s="31"/>
      <c r="P655" s="32">
        <v>6.8</v>
      </c>
      <c r="Q655" s="31"/>
      <c r="R655" s="36">
        <v>2.5000000000000001E-2</v>
      </c>
      <c r="S655" s="33">
        <v>0</v>
      </c>
      <c r="T655" s="33">
        <v>0</v>
      </c>
      <c r="U655" s="33">
        <v>0</v>
      </c>
      <c r="V655" s="34"/>
      <c r="W655" s="34"/>
      <c r="X655" s="34"/>
      <c r="Y655" s="32">
        <v>0</v>
      </c>
      <c r="Z655" s="32">
        <v>0</v>
      </c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2">
        <v>0</v>
      </c>
      <c r="AN655" s="34"/>
      <c r="AO655" s="34"/>
      <c r="AP655" s="34"/>
      <c r="AQ655" s="34"/>
      <c r="AR655" s="32">
        <v>0</v>
      </c>
      <c r="AS655" s="34"/>
      <c r="AT655" s="32">
        <v>0</v>
      </c>
      <c r="AU655" s="33">
        <v>0</v>
      </c>
      <c r="AV655" s="36">
        <v>0</v>
      </c>
      <c r="AW655" s="33">
        <v>0</v>
      </c>
      <c r="AX655" s="33">
        <v>0</v>
      </c>
      <c r="AY655" s="33">
        <v>0</v>
      </c>
      <c r="AZ655" s="36">
        <v>0</v>
      </c>
      <c r="BA655" s="33">
        <v>0</v>
      </c>
      <c r="BB655" s="34"/>
      <c r="BC655" s="34"/>
      <c r="BD655" s="33"/>
      <c r="BE655" s="34"/>
      <c r="BF655" s="34"/>
      <c r="BG655" s="34"/>
      <c r="BH655" s="34"/>
      <c r="BI655" s="33"/>
      <c r="BJ655" s="34"/>
      <c r="BK655" s="36"/>
      <c r="BL655" s="34"/>
      <c r="BM655" s="34"/>
      <c r="BN655" s="34"/>
      <c r="BO655" s="34"/>
      <c r="BP655" s="34"/>
      <c r="BQ655" s="34"/>
      <c r="BR655" s="34"/>
      <c r="BS655" s="34"/>
      <c r="BT655" s="34"/>
      <c r="BU655" s="33"/>
      <c r="BV655" s="34"/>
      <c r="BW655" s="34"/>
      <c r="BX655" s="33"/>
      <c r="BY655" s="34"/>
      <c r="BZ655" s="36"/>
      <c r="CA655" s="34"/>
      <c r="CB655" s="34"/>
      <c r="CC655" s="32"/>
    </row>
    <row r="656" spans="1:81" x14ac:dyDescent="0.35">
      <c r="A656" s="37" t="s">
        <v>2020</v>
      </c>
      <c r="B656" s="34">
        <v>16201</v>
      </c>
      <c r="C656" s="37" t="s">
        <v>2019</v>
      </c>
      <c r="D656" s="32">
        <v>1.1000000000000001</v>
      </c>
      <c r="E656" s="32">
        <v>0.2</v>
      </c>
      <c r="F656" s="32">
        <v>6.5</v>
      </c>
      <c r="G656" s="32">
        <v>6.8</v>
      </c>
      <c r="H656" s="35">
        <v>204</v>
      </c>
      <c r="I656" s="35">
        <v>159</v>
      </c>
      <c r="J656" s="35">
        <v>38.000999999999998</v>
      </c>
      <c r="K656" s="32">
        <v>5.6</v>
      </c>
      <c r="L656" s="32">
        <v>3.5</v>
      </c>
      <c r="M656" s="32">
        <v>2.9</v>
      </c>
      <c r="N656" s="32">
        <v>0.1</v>
      </c>
      <c r="O656" s="31"/>
      <c r="P656" s="32">
        <v>6.8</v>
      </c>
      <c r="Q656" s="31"/>
      <c r="R656" s="36">
        <v>2.5000000000000001E-2</v>
      </c>
      <c r="S656" s="33">
        <v>0</v>
      </c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3">
        <v>0</v>
      </c>
      <c r="AX656" s="33">
        <v>0</v>
      </c>
      <c r="AY656" s="33">
        <v>0</v>
      </c>
      <c r="AZ656" s="36">
        <v>0</v>
      </c>
      <c r="BA656" s="33">
        <v>0</v>
      </c>
      <c r="BB656" s="34"/>
      <c r="BC656" s="34"/>
      <c r="BD656" s="33"/>
      <c r="BE656" s="34"/>
      <c r="BF656" s="34"/>
      <c r="BG656" s="34"/>
      <c r="BH656" s="34"/>
      <c r="BI656" s="33"/>
      <c r="BJ656" s="34"/>
      <c r="BK656" s="36"/>
      <c r="BL656" s="34"/>
      <c r="BM656" s="34"/>
      <c r="BN656" s="34"/>
      <c r="BO656" s="34"/>
      <c r="BP656" s="34"/>
      <c r="BQ656" s="34"/>
      <c r="BR656" s="34"/>
      <c r="BS656" s="34"/>
      <c r="BT656" s="34"/>
      <c r="BU656" s="33"/>
      <c r="BV656" s="34"/>
      <c r="BW656" s="34"/>
      <c r="BX656" s="33"/>
      <c r="BY656" s="34"/>
      <c r="BZ656" s="36"/>
      <c r="CA656" s="34"/>
      <c r="CB656" s="34"/>
      <c r="CC656" s="32"/>
    </row>
    <row r="657" spans="1:81" x14ac:dyDescent="0.35">
      <c r="A657" s="37" t="s">
        <v>2018</v>
      </c>
      <c r="B657" s="34">
        <v>16202</v>
      </c>
      <c r="C657" s="37" t="s">
        <v>2017</v>
      </c>
      <c r="D657" s="32">
        <v>0.6</v>
      </c>
      <c r="E657" s="32">
        <v>0.1</v>
      </c>
      <c r="F657" s="32">
        <v>16.8</v>
      </c>
      <c r="G657" s="32">
        <v>17</v>
      </c>
      <c r="H657" s="35">
        <v>315</v>
      </c>
      <c r="I657" s="35">
        <v>295</v>
      </c>
      <c r="J657" s="35">
        <v>70.504999999999995</v>
      </c>
      <c r="K657" s="32">
        <v>2.5</v>
      </c>
      <c r="L657" s="32">
        <v>7.8</v>
      </c>
      <c r="M657" s="32">
        <v>7.7</v>
      </c>
      <c r="N657" s="32">
        <v>1.4</v>
      </c>
      <c r="O657" s="31"/>
      <c r="P657" s="32">
        <v>17</v>
      </c>
      <c r="Q657" s="31"/>
      <c r="R657" s="36">
        <v>0</v>
      </c>
      <c r="S657" s="33">
        <v>0</v>
      </c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3">
        <v>0</v>
      </c>
      <c r="AX657" s="33">
        <v>0</v>
      </c>
      <c r="AY657" s="33">
        <v>0</v>
      </c>
      <c r="AZ657" s="36">
        <v>0</v>
      </c>
      <c r="BA657" s="33">
        <v>0</v>
      </c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3"/>
      <c r="BV657" s="34"/>
      <c r="BW657" s="34"/>
      <c r="BX657" s="33"/>
      <c r="BY657" s="34"/>
      <c r="BZ657" s="36"/>
      <c r="CA657" s="34"/>
      <c r="CB657" s="34"/>
      <c r="CC657" s="32"/>
    </row>
    <row r="658" spans="1:81" x14ac:dyDescent="0.35">
      <c r="A658" s="37" t="s">
        <v>2016</v>
      </c>
      <c r="B658" s="34">
        <v>16202</v>
      </c>
      <c r="C658" s="37" t="s">
        <v>2015</v>
      </c>
      <c r="D658" s="32">
        <v>1</v>
      </c>
      <c r="E658" s="32">
        <v>0.2</v>
      </c>
      <c r="F658" s="32">
        <v>15.9</v>
      </c>
      <c r="G658" s="32">
        <v>16.2</v>
      </c>
      <c r="H658" s="35">
        <v>343</v>
      </c>
      <c r="I658" s="35">
        <v>295</v>
      </c>
      <c r="J658" s="35">
        <v>70.504999999999995</v>
      </c>
      <c r="K658" s="32">
        <v>6</v>
      </c>
      <c r="L658" s="32">
        <v>7.3</v>
      </c>
      <c r="M658" s="32">
        <v>7.3</v>
      </c>
      <c r="N658" s="32">
        <v>1.3</v>
      </c>
      <c r="O658" s="31"/>
      <c r="P658" s="32">
        <v>16.2</v>
      </c>
      <c r="Q658" s="31"/>
      <c r="R658" s="36">
        <v>0</v>
      </c>
      <c r="S658" s="33">
        <v>0</v>
      </c>
      <c r="T658" s="33">
        <v>0</v>
      </c>
      <c r="U658" s="33">
        <v>0</v>
      </c>
      <c r="V658" s="34"/>
      <c r="W658" s="34"/>
      <c r="X658" s="34"/>
      <c r="Y658" s="32">
        <v>0</v>
      </c>
      <c r="Z658" s="32">
        <v>0</v>
      </c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2">
        <v>0</v>
      </c>
      <c r="AN658" s="34"/>
      <c r="AO658" s="34"/>
      <c r="AP658" s="34"/>
      <c r="AQ658" s="34"/>
      <c r="AR658" s="32">
        <v>0</v>
      </c>
      <c r="AS658" s="34"/>
      <c r="AT658" s="32">
        <v>0</v>
      </c>
      <c r="AU658" s="33">
        <v>0</v>
      </c>
      <c r="AV658" s="36">
        <v>0</v>
      </c>
      <c r="AW658" s="33">
        <v>0</v>
      </c>
      <c r="AX658" s="33">
        <v>0</v>
      </c>
      <c r="AY658" s="33">
        <v>0</v>
      </c>
      <c r="AZ658" s="36">
        <v>0</v>
      </c>
      <c r="BA658" s="33">
        <v>0</v>
      </c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3"/>
      <c r="BV658" s="34"/>
      <c r="BW658" s="34"/>
      <c r="BX658" s="33"/>
      <c r="BY658" s="34"/>
      <c r="BZ658" s="36"/>
      <c r="CA658" s="34"/>
      <c r="CB658" s="34"/>
      <c r="CC658" s="32"/>
    </row>
    <row r="659" spans="1:81" x14ac:dyDescent="0.35">
      <c r="A659" s="37" t="s">
        <v>2014</v>
      </c>
      <c r="B659" s="34">
        <v>16202</v>
      </c>
      <c r="C659" s="37" t="s">
        <v>2013</v>
      </c>
      <c r="D659" s="32">
        <v>0.2</v>
      </c>
      <c r="E659" s="32">
        <v>0</v>
      </c>
      <c r="F659" s="32">
        <v>17.5</v>
      </c>
      <c r="G659" s="32">
        <v>17.5</v>
      </c>
      <c r="H659" s="35">
        <v>296</v>
      </c>
      <c r="I659" s="35">
        <v>296</v>
      </c>
      <c r="J659" s="35">
        <v>70.744</v>
      </c>
      <c r="K659" s="32">
        <v>0</v>
      </c>
      <c r="L659" s="32">
        <v>8.1</v>
      </c>
      <c r="M659" s="32">
        <v>8</v>
      </c>
      <c r="N659" s="32">
        <v>1.4</v>
      </c>
      <c r="O659" s="31"/>
      <c r="P659" s="32">
        <v>17.5</v>
      </c>
      <c r="Q659" s="31"/>
      <c r="R659" s="36">
        <v>0</v>
      </c>
      <c r="S659" s="33">
        <v>0</v>
      </c>
      <c r="T659" s="33">
        <v>0</v>
      </c>
      <c r="U659" s="33">
        <v>0</v>
      </c>
      <c r="V659" s="34"/>
      <c r="W659" s="34"/>
      <c r="X659" s="34"/>
      <c r="Y659" s="32">
        <v>0</v>
      </c>
      <c r="Z659" s="32">
        <v>0</v>
      </c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2">
        <v>0</v>
      </c>
      <c r="AN659" s="34"/>
      <c r="AO659" s="34"/>
      <c r="AP659" s="34"/>
      <c r="AQ659" s="34"/>
      <c r="AR659" s="32">
        <v>0</v>
      </c>
      <c r="AS659" s="34"/>
      <c r="AT659" s="32">
        <v>0</v>
      </c>
      <c r="AU659" s="33">
        <v>0</v>
      </c>
      <c r="AV659" s="36">
        <v>0</v>
      </c>
      <c r="AW659" s="33">
        <v>0</v>
      </c>
      <c r="AX659" s="33">
        <v>0</v>
      </c>
      <c r="AY659" s="33">
        <v>0</v>
      </c>
      <c r="AZ659" s="36">
        <v>0</v>
      </c>
      <c r="BA659" s="33">
        <v>0</v>
      </c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3"/>
      <c r="BV659" s="34"/>
      <c r="BW659" s="34"/>
      <c r="BX659" s="33"/>
      <c r="BY659" s="34"/>
      <c r="BZ659" s="36"/>
      <c r="CA659" s="34"/>
      <c r="CB659" s="34"/>
      <c r="CC659" s="32"/>
    </row>
    <row r="660" spans="1:81" x14ac:dyDescent="0.35">
      <c r="A660" s="37" t="s">
        <v>2012</v>
      </c>
      <c r="B660" s="34">
        <v>16601</v>
      </c>
      <c r="C660" s="37" t="s">
        <v>2011</v>
      </c>
      <c r="D660" s="32">
        <v>1.5</v>
      </c>
      <c r="E660" s="32">
        <v>0.2</v>
      </c>
      <c r="F660" s="32">
        <v>1.7</v>
      </c>
      <c r="G660" s="32">
        <v>1.7</v>
      </c>
      <c r="H660" s="35">
        <v>94</v>
      </c>
      <c r="I660" s="35">
        <v>76</v>
      </c>
      <c r="J660" s="35">
        <v>18.163999999999998</v>
      </c>
      <c r="K660" s="32">
        <v>2.2000000000000002</v>
      </c>
      <c r="L660" s="32">
        <v>0.7</v>
      </c>
      <c r="M660" s="32">
        <v>0.9</v>
      </c>
      <c r="N660" s="32">
        <v>0.1</v>
      </c>
      <c r="O660" s="31"/>
      <c r="P660" s="32">
        <v>1.7</v>
      </c>
      <c r="Q660" s="31"/>
      <c r="R660" s="36">
        <v>0.04</v>
      </c>
      <c r="S660" s="33">
        <v>0</v>
      </c>
      <c r="T660" s="33">
        <v>0</v>
      </c>
      <c r="U660" s="33">
        <v>0</v>
      </c>
      <c r="V660" s="34"/>
      <c r="W660" s="34"/>
      <c r="X660" s="34"/>
      <c r="Y660" s="32">
        <v>0</v>
      </c>
      <c r="Z660" s="32">
        <v>0</v>
      </c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2">
        <v>0</v>
      </c>
      <c r="AN660" s="34"/>
      <c r="AO660" s="34"/>
      <c r="AP660" s="34"/>
      <c r="AQ660" s="34"/>
      <c r="AR660" s="32">
        <v>0</v>
      </c>
      <c r="AS660" s="34"/>
      <c r="AT660" s="32">
        <v>0</v>
      </c>
      <c r="AU660" s="33">
        <v>0</v>
      </c>
      <c r="AV660" s="36">
        <v>0</v>
      </c>
      <c r="AW660" s="33">
        <v>0</v>
      </c>
      <c r="AX660" s="33">
        <v>0</v>
      </c>
      <c r="AY660" s="33">
        <v>0</v>
      </c>
      <c r="AZ660" s="36">
        <v>0</v>
      </c>
      <c r="BA660" s="33">
        <v>0</v>
      </c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3"/>
      <c r="BV660" s="34"/>
      <c r="BW660" s="34"/>
      <c r="BX660" s="33"/>
      <c r="BY660" s="34"/>
      <c r="BZ660" s="36"/>
      <c r="CA660" s="34"/>
      <c r="CB660" s="34"/>
      <c r="CC660" s="32"/>
    </row>
    <row r="661" spans="1:81" x14ac:dyDescent="0.35">
      <c r="A661" s="37" t="s">
        <v>2010</v>
      </c>
      <c r="B661" s="34">
        <v>16201</v>
      </c>
      <c r="C661" s="37" t="s">
        <v>2009</v>
      </c>
      <c r="D661" s="32">
        <v>0.7</v>
      </c>
      <c r="E661" s="32">
        <v>0.2</v>
      </c>
      <c r="F661" s="32">
        <v>3.8</v>
      </c>
      <c r="G661" s="32">
        <v>3.9</v>
      </c>
      <c r="H661" s="35">
        <v>108</v>
      </c>
      <c r="I661" s="35">
        <v>88</v>
      </c>
      <c r="J661" s="35">
        <v>21.032</v>
      </c>
      <c r="K661" s="32">
        <v>2.5</v>
      </c>
      <c r="L661" s="32">
        <v>2</v>
      </c>
      <c r="M661" s="32">
        <v>1.8</v>
      </c>
      <c r="N661" s="32">
        <v>0</v>
      </c>
      <c r="O661" s="31"/>
      <c r="P661" s="32">
        <v>3.9</v>
      </c>
      <c r="Q661" s="31"/>
      <c r="R661" s="36">
        <v>0.05</v>
      </c>
      <c r="S661" s="33">
        <v>0</v>
      </c>
      <c r="T661" s="33">
        <v>0</v>
      </c>
      <c r="U661" s="33">
        <v>0</v>
      </c>
      <c r="V661" s="34"/>
      <c r="W661" s="34"/>
      <c r="X661" s="34"/>
      <c r="Y661" s="32">
        <v>0</v>
      </c>
      <c r="Z661" s="32">
        <v>0</v>
      </c>
      <c r="AA661" s="34"/>
      <c r="AB661" s="32">
        <v>0</v>
      </c>
      <c r="AC661" s="34"/>
      <c r="AD661" s="34"/>
      <c r="AE661" s="34"/>
      <c r="AF661" s="32">
        <v>0</v>
      </c>
      <c r="AG661" s="34"/>
      <c r="AH661" s="34"/>
      <c r="AI661" s="32">
        <v>0</v>
      </c>
      <c r="AJ661" s="32">
        <v>0</v>
      </c>
      <c r="AK661" s="34"/>
      <c r="AL661" s="32">
        <v>0</v>
      </c>
      <c r="AM661" s="32">
        <v>0</v>
      </c>
      <c r="AN661" s="34"/>
      <c r="AO661" s="34"/>
      <c r="AP661" s="32">
        <v>0</v>
      </c>
      <c r="AQ661" s="34"/>
      <c r="AR661" s="32">
        <v>0</v>
      </c>
      <c r="AS661" s="34"/>
      <c r="AT661" s="32">
        <v>0</v>
      </c>
      <c r="AU661" s="33">
        <v>0</v>
      </c>
      <c r="AV661" s="36">
        <v>0</v>
      </c>
      <c r="AW661" s="33">
        <v>0</v>
      </c>
      <c r="AX661" s="33">
        <v>0</v>
      </c>
      <c r="AY661" s="33">
        <v>0</v>
      </c>
      <c r="AZ661" s="36">
        <v>0</v>
      </c>
      <c r="BA661" s="33">
        <v>0</v>
      </c>
      <c r="BB661" s="34"/>
      <c r="BC661" s="34"/>
      <c r="BD661" s="33"/>
      <c r="BE661" s="34"/>
      <c r="BF661" s="34"/>
      <c r="BG661" s="34"/>
      <c r="BH661" s="34"/>
      <c r="BI661" s="33"/>
      <c r="BJ661" s="34"/>
      <c r="BK661" s="36"/>
      <c r="BL661" s="34"/>
      <c r="BM661" s="34"/>
      <c r="BN661" s="34"/>
      <c r="BO661" s="34"/>
      <c r="BP661" s="34"/>
      <c r="BQ661" s="34"/>
      <c r="BR661" s="34"/>
      <c r="BS661" s="34"/>
      <c r="BT661" s="34"/>
      <c r="BU661" s="33"/>
      <c r="BV661" s="34"/>
      <c r="BW661" s="34"/>
      <c r="BX661" s="33"/>
      <c r="BY661" s="34"/>
      <c r="BZ661" s="36"/>
      <c r="CA661" s="34"/>
      <c r="CB661" s="34"/>
      <c r="CC661" s="32"/>
    </row>
    <row r="662" spans="1:81" x14ac:dyDescent="0.35">
      <c r="A662" s="37" t="s">
        <v>2008</v>
      </c>
      <c r="B662" s="34">
        <v>16201</v>
      </c>
      <c r="C662" s="37" t="s">
        <v>2007</v>
      </c>
      <c r="D662" s="32">
        <v>0.7</v>
      </c>
      <c r="E662" s="32">
        <v>0.2</v>
      </c>
      <c r="F662" s="32">
        <v>3.8</v>
      </c>
      <c r="G662" s="32">
        <v>3.9</v>
      </c>
      <c r="H662" s="35">
        <v>108</v>
      </c>
      <c r="I662" s="35">
        <v>88</v>
      </c>
      <c r="J662" s="35">
        <v>21.032</v>
      </c>
      <c r="K662" s="32">
        <v>2.5</v>
      </c>
      <c r="L662" s="32">
        <v>2</v>
      </c>
      <c r="M662" s="32">
        <v>1.8</v>
      </c>
      <c r="N662" s="32">
        <v>0</v>
      </c>
      <c r="O662" s="31"/>
      <c r="P662" s="32">
        <v>3.9</v>
      </c>
      <c r="Q662" s="31"/>
      <c r="R662" s="36">
        <v>0.05</v>
      </c>
      <c r="S662" s="33">
        <v>0</v>
      </c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3">
        <v>0</v>
      </c>
      <c r="AX662" s="33">
        <v>0</v>
      </c>
      <c r="AY662" s="33">
        <v>0</v>
      </c>
      <c r="AZ662" s="36">
        <v>0</v>
      </c>
      <c r="BA662" s="33">
        <v>0</v>
      </c>
      <c r="BB662" s="34"/>
      <c r="BC662" s="34"/>
      <c r="BD662" s="33"/>
      <c r="BE662" s="34"/>
      <c r="BF662" s="34"/>
      <c r="BG662" s="34"/>
      <c r="BH662" s="34"/>
      <c r="BI662" s="33"/>
      <c r="BJ662" s="34"/>
      <c r="BK662" s="36"/>
      <c r="BL662" s="34"/>
      <c r="BM662" s="34"/>
      <c r="BN662" s="34"/>
      <c r="BO662" s="34"/>
      <c r="BP662" s="34"/>
      <c r="BQ662" s="34"/>
      <c r="BR662" s="34"/>
      <c r="BS662" s="34"/>
      <c r="BT662" s="34"/>
      <c r="BU662" s="33"/>
      <c r="BV662" s="34"/>
      <c r="BW662" s="34"/>
      <c r="BX662" s="33"/>
      <c r="BY662" s="34"/>
      <c r="BZ662" s="36"/>
      <c r="CA662" s="34"/>
      <c r="CB662" s="34"/>
      <c r="CC662" s="32"/>
    </row>
    <row r="663" spans="1:81" x14ac:dyDescent="0.35">
      <c r="A663" s="37" t="s">
        <v>2006</v>
      </c>
      <c r="B663" s="34">
        <v>16202</v>
      </c>
      <c r="C663" s="37" t="s">
        <v>2005</v>
      </c>
      <c r="D663" s="32">
        <v>0.4</v>
      </c>
      <c r="E663" s="32">
        <v>0.2</v>
      </c>
      <c r="F663" s="32">
        <v>18.7</v>
      </c>
      <c r="G663" s="32">
        <v>18.899999999999999</v>
      </c>
      <c r="H663" s="35">
        <v>335</v>
      </c>
      <c r="I663" s="35">
        <v>323</v>
      </c>
      <c r="J663" s="35">
        <v>77.197000000000003</v>
      </c>
      <c r="K663" s="32">
        <v>1.5</v>
      </c>
      <c r="L663" s="32">
        <v>8.8000000000000007</v>
      </c>
      <c r="M663" s="32">
        <v>8.6</v>
      </c>
      <c r="N663" s="32">
        <v>1.3</v>
      </c>
      <c r="O663" s="31"/>
      <c r="P663" s="32">
        <v>18.8</v>
      </c>
      <c r="Q663" s="31"/>
      <c r="R663" s="36">
        <v>0</v>
      </c>
      <c r="S663" s="33">
        <v>0</v>
      </c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3">
        <v>0</v>
      </c>
      <c r="AX663" s="33">
        <v>0</v>
      </c>
      <c r="AY663" s="33">
        <v>0</v>
      </c>
      <c r="AZ663" s="36">
        <v>0</v>
      </c>
      <c r="BA663" s="33">
        <v>0</v>
      </c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3"/>
      <c r="BV663" s="34"/>
      <c r="BW663" s="34"/>
      <c r="BX663" s="33"/>
      <c r="BY663" s="34"/>
      <c r="BZ663" s="36"/>
      <c r="CA663" s="34"/>
      <c r="CB663" s="34"/>
      <c r="CC663" s="32"/>
    </row>
    <row r="664" spans="1:81" x14ac:dyDescent="0.35">
      <c r="A664" s="37" t="s">
        <v>2004</v>
      </c>
      <c r="B664" s="34">
        <v>16202</v>
      </c>
      <c r="C664" s="37" t="s">
        <v>2003</v>
      </c>
      <c r="D664" s="32">
        <v>0.9</v>
      </c>
      <c r="E664" s="32">
        <v>0.1</v>
      </c>
      <c r="F664" s="32">
        <v>18.5</v>
      </c>
      <c r="G664" s="32">
        <v>18.7</v>
      </c>
      <c r="H664" s="35">
        <v>353</v>
      </c>
      <c r="I664" s="35">
        <v>325</v>
      </c>
      <c r="J664" s="35">
        <v>77.674999999999997</v>
      </c>
      <c r="K664" s="32">
        <v>3.5</v>
      </c>
      <c r="L664" s="32">
        <v>8.6999999999999993</v>
      </c>
      <c r="M664" s="32">
        <v>8.5</v>
      </c>
      <c r="N664" s="32">
        <v>1.3</v>
      </c>
      <c r="O664" s="31"/>
      <c r="P664" s="32">
        <v>18.7</v>
      </c>
      <c r="Q664" s="31"/>
      <c r="R664" s="36">
        <v>0</v>
      </c>
      <c r="S664" s="33">
        <v>0</v>
      </c>
      <c r="T664" s="33">
        <v>0</v>
      </c>
      <c r="U664" s="33">
        <v>0</v>
      </c>
      <c r="V664" s="34"/>
      <c r="W664" s="34"/>
      <c r="X664" s="34"/>
      <c r="Y664" s="32">
        <v>0</v>
      </c>
      <c r="Z664" s="32">
        <v>0</v>
      </c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2">
        <v>0</v>
      </c>
      <c r="AN664" s="34"/>
      <c r="AO664" s="34"/>
      <c r="AP664" s="34"/>
      <c r="AQ664" s="34"/>
      <c r="AR664" s="32">
        <v>0</v>
      </c>
      <c r="AS664" s="34"/>
      <c r="AT664" s="32">
        <v>0</v>
      </c>
      <c r="AU664" s="33">
        <v>0</v>
      </c>
      <c r="AV664" s="36">
        <v>0</v>
      </c>
      <c r="AW664" s="33">
        <v>0</v>
      </c>
      <c r="AX664" s="33">
        <v>0</v>
      </c>
      <c r="AY664" s="33">
        <v>0</v>
      </c>
      <c r="AZ664" s="36">
        <v>0</v>
      </c>
      <c r="BA664" s="33">
        <v>0</v>
      </c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3"/>
      <c r="BV664" s="34"/>
      <c r="BW664" s="34"/>
      <c r="BX664" s="33"/>
      <c r="BY664" s="34"/>
      <c r="BZ664" s="36"/>
      <c r="CA664" s="34"/>
      <c r="CB664" s="34"/>
      <c r="CC664" s="32"/>
    </row>
    <row r="665" spans="1:81" x14ac:dyDescent="0.35">
      <c r="A665" s="37" t="s">
        <v>2002</v>
      </c>
      <c r="B665" s="34">
        <v>16202</v>
      </c>
      <c r="C665" s="37" t="s">
        <v>2001</v>
      </c>
      <c r="D665" s="32">
        <v>0.1</v>
      </c>
      <c r="E665" s="32">
        <v>0.2</v>
      </c>
      <c r="F665" s="32">
        <v>18.8</v>
      </c>
      <c r="G665" s="32">
        <v>19</v>
      </c>
      <c r="H665" s="35">
        <v>321</v>
      </c>
      <c r="I665" s="35">
        <v>321</v>
      </c>
      <c r="J665" s="35">
        <v>76.718999999999994</v>
      </c>
      <c r="K665" s="32">
        <v>0</v>
      </c>
      <c r="L665" s="32">
        <v>8.8000000000000007</v>
      </c>
      <c r="M665" s="32">
        <v>8.6999999999999993</v>
      </c>
      <c r="N665" s="32">
        <v>1.3</v>
      </c>
      <c r="O665" s="31"/>
      <c r="P665" s="32">
        <v>18.899999999999999</v>
      </c>
      <c r="Q665" s="31"/>
      <c r="R665" s="36">
        <v>0</v>
      </c>
      <c r="S665" s="33">
        <v>0</v>
      </c>
      <c r="T665" s="33">
        <v>0</v>
      </c>
      <c r="U665" s="33">
        <v>0</v>
      </c>
      <c r="V665" s="34"/>
      <c r="W665" s="34"/>
      <c r="X665" s="34"/>
      <c r="Y665" s="32">
        <v>0</v>
      </c>
      <c r="Z665" s="32">
        <v>0</v>
      </c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2">
        <v>0</v>
      </c>
      <c r="AN665" s="34"/>
      <c r="AO665" s="34"/>
      <c r="AP665" s="34"/>
      <c r="AQ665" s="34"/>
      <c r="AR665" s="32">
        <v>0</v>
      </c>
      <c r="AS665" s="34"/>
      <c r="AT665" s="32">
        <v>0</v>
      </c>
      <c r="AU665" s="33">
        <v>0</v>
      </c>
      <c r="AV665" s="36">
        <v>0</v>
      </c>
      <c r="AW665" s="33">
        <v>0</v>
      </c>
      <c r="AX665" s="33">
        <v>0</v>
      </c>
      <c r="AY665" s="33">
        <v>0</v>
      </c>
      <c r="AZ665" s="36">
        <v>0</v>
      </c>
      <c r="BA665" s="33">
        <v>0</v>
      </c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3"/>
      <c r="BV665" s="34"/>
      <c r="BW665" s="34"/>
      <c r="BX665" s="33"/>
      <c r="BY665" s="34"/>
      <c r="BZ665" s="36"/>
      <c r="CA665" s="34"/>
      <c r="CB665" s="34"/>
      <c r="CC665" s="32"/>
    </row>
    <row r="666" spans="1:81" x14ac:dyDescent="0.35">
      <c r="A666" s="37" t="s">
        <v>2000</v>
      </c>
      <c r="B666" s="34">
        <v>16801</v>
      </c>
      <c r="C666" s="37" t="s">
        <v>1999</v>
      </c>
      <c r="D666" s="32">
        <v>2.6</v>
      </c>
      <c r="E666" s="32">
        <v>0.3</v>
      </c>
      <c r="F666" s="32">
        <v>73.2</v>
      </c>
      <c r="G666" s="32">
        <v>75</v>
      </c>
      <c r="H666" s="35">
        <v>1295</v>
      </c>
      <c r="I666" s="35">
        <v>1269</v>
      </c>
      <c r="J666" s="35">
        <v>303.291</v>
      </c>
      <c r="K666" s="32">
        <v>3.3</v>
      </c>
      <c r="L666" s="32">
        <v>37.299999999999997</v>
      </c>
      <c r="M666" s="32">
        <v>35.799999999999997</v>
      </c>
      <c r="N666" s="32">
        <v>0.1</v>
      </c>
      <c r="O666" s="31"/>
      <c r="P666" s="32">
        <v>75</v>
      </c>
      <c r="Q666" s="31"/>
      <c r="R666" s="36">
        <v>0</v>
      </c>
      <c r="S666" s="33">
        <v>0</v>
      </c>
      <c r="T666" s="33">
        <v>0</v>
      </c>
      <c r="U666" s="33">
        <v>0</v>
      </c>
      <c r="V666" s="34"/>
      <c r="W666" s="34"/>
      <c r="X666" s="34"/>
      <c r="Y666" s="32">
        <v>0</v>
      </c>
      <c r="Z666" s="32">
        <v>0</v>
      </c>
      <c r="AA666" s="34"/>
      <c r="AB666" s="32">
        <v>0</v>
      </c>
      <c r="AC666" s="34"/>
      <c r="AD666" s="34"/>
      <c r="AE666" s="34"/>
      <c r="AF666" s="32">
        <v>0</v>
      </c>
      <c r="AG666" s="34"/>
      <c r="AH666" s="34"/>
      <c r="AI666" s="32">
        <v>0</v>
      </c>
      <c r="AJ666" s="32">
        <v>0</v>
      </c>
      <c r="AK666" s="34"/>
      <c r="AL666" s="32">
        <v>0</v>
      </c>
      <c r="AM666" s="32">
        <v>0</v>
      </c>
      <c r="AN666" s="34"/>
      <c r="AO666" s="34"/>
      <c r="AP666" s="32">
        <v>0</v>
      </c>
      <c r="AQ666" s="32">
        <v>0</v>
      </c>
      <c r="AR666" s="32">
        <v>0</v>
      </c>
      <c r="AS666" s="34"/>
      <c r="AT666" s="32">
        <v>0</v>
      </c>
      <c r="AU666" s="33">
        <v>0</v>
      </c>
      <c r="AV666" s="36">
        <v>0</v>
      </c>
      <c r="AW666" s="33">
        <v>0</v>
      </c>
      <c r="AX666" s="33">
        <v>0</v>
      </c>
      <c r="AY666" s="33">
        <v>0</v>
      </c>
      <c r="AZ666" s="36">
        <v>0</v>
      </c>
      <c r="BA666" s="33">
        <v>0</v>
      </c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3"/>
      <c r="BV666" s="34"/>
      <c r="BW666" s="34"/>
      <c r="BX666" s="33"/>
      <c r="BY666" s="34"/>
      <c r="BZ666" s="36"/>
      <c r="CA666" s="34"/>
      <c r="CB666" s="34"/>
      <c r="CC666" s="32"/>
    </row>
    <row r="667" spans="1:81" x14ac:dyDescent="0.35">
      <c r="A667" s="37" t="s">
        <v>1998</v>
      </c>
      <c r="B667" s="34">
        <v>16503</v>
      </c>
      <c r="C667" s="37" t="s">
        <v>1997</v>
      </c>
      <c r="D667" s="32">
        <v>2</v>
      </c>
      <c r="E667" s="32">
        <v>0.1</v>
      </c>
      <c r="F667" s="32">
        <v>3.4</v>
      </c>
      <c r="G667" s="32">
        <v>3.4</v>
      </c>
      <c r="H667" s="35">
        <v>150</v>
      </c>
      <c r="I667" s="35">
        <v>112</v>
      </c>
      <c r="J667" s="35">
        <v>26.768000000000001</v>
      </c>
      <c r="K667" s="32">
        <v>4.7</v>
      </c>
      <c r="L667" s="32">
        <v>0.9</v>
      </c>
      <c r="M667" s="32">
        <v>0.8</v>
      </c>
      <c r="N667" s="32">
        <v>1.7</v>
      </c>
      <c r="O667" s="31"/>
      <c r="P667" s="32">
        <v>3.4</v>
      </c>
      <c r="Q667" s="31"/>
      <c r="R667" s="36">
        <v>0.04</v>
      </c>
      <c r="S667" s="33">
        <v>0</v>
      </c>
      <c r="T667" s="33">
        <v>0</v>
      </c>
      <c r="U667" s="33">
        <v>0</v>
      </c>
      <c r="V667" s="34"/>
      <c r="W667" s="34"/>
      <c r="X667" s="34"/>
      <c r="Y667" s="32">
        <v>0</v>
      </c>
      <c r="Z667" s="32">
        <v>0</v>
      </c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2">
        <v>0</v>
      </c>
      <c r="AN667" s="34"/>
      <c r="AO667" s="34"/>
      <c r="AP667" s="34"/>
      <c r="AQ667" s="34"/>
      <c r="AR667" s="32">
        <v>0</v>
      </c>
      <c r="AS667" s="34"/>
      <c r="AT667" s="32">
        <v>0</v>
      </c>
      <c r="AU667" s="33">
        <v>0</v>
      </c>
      <c r="AV667" s="36">
        <v>0</v>
      </c>
      <c r="AW667" s="33">
        <v>0</v>
      </c>
      <c r="AX667" s="33">
        <v>0</v>
      </c>
      <c r="AY667" s="33">
        <v>0</v>
      </c>
      <c r="AZ667" s="36">
        <v>0</v>
      </c>
      <c r="BA667" s="33">
        <v>0</v>
      </c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</row>
    <row r="668" spans="1:81" x14ac:dyDescent="0.35">
      <c r="A668" s="37" t="s">
        <v>1996</v>
      </c>
      <c r="B668" s="34">
        <v>16303</v>
      </c>
      <c r="C668" s="37" t="s">
        <v>1995</v>
      </c>
      <c r="D668" s="32">
        <v>0.6</v>
      </c>
      <c r="E668" s="32">
        <v>0.1</v>
      </c>
      <c r="F668" s="32">
        <v>7.8</v>
      </c>
      <c r="G668" s="32">
        <v>7.8</v>
      </c>
      <c r="H668" s="35">
        <v>172</v>
      </c>
      <c r="I668" s="35">
        <v>156</v>
      </c>
      <c r="J668" s="35">
        <v>37.283999999999999</v>
      </c>
      <c r="K668" s="32">
        <v>2</v>
      </c>
      <c r="L668" s="32">
        <v>1</v>
      </c>
      <c r="M668" s="32">
        <v>1.7</v>
      </c>
      <c r="N668" s="32">
        <v>5.0999999999999996</v>
      </c>
      <c r="O668" s="31"/>
      <c r="P668" s="32">
        <v>7.8</v>
      </c>
      <c r="Q668" s="31"/>
      <c r="R668" s="36">
        <v>0.03</v>
      </c>
      <c r="S668" s="33">
        <v>0</v>
      </c>
      <c r="T668" s="33">
        <v>0</v>
      </c>
      <c r="U668" s="33">
        <v>0</v>
      </c>
      <c r="V668" s="34"/>
      <c r="W668" s="34"/>
      <c r="X668" s="34"/>
      <c r="Y668" s="32">
        <v>0</v>
      </c>
      <c r="Z668" s="32">
        <v>0</v>
      </c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2">
        <v>0</v>
      </c>
      <c r="AN668" s="34"/>
      <c r="AO668" s="34"/>
      <c r="AP668" s="34"/>
      <c r="AQ668" s="34"/>
      <c r="AR668" s="32">
        <v>0</v>
      </c>
      <c r="AS668" s="34"/>
      <c r="AT668" s="32">
        <v>0</v>
      </c>
      <c r="AU668" s="33">
        <v>0</v>
      </c>
      <c r="AV668" s="36">
        <v>0</v>
      </c>
      <c r="AW668" s="33">
        <v>0</v>
      </c>
      <c r="AX668" s="33">
        <v>0</v>
      </c>
      <c r="AY668" s="33">
        <v>0</v>
      </c>
      <c r="AZ668" s="36">
        <v>0</v>
      </c>
      <c r="BA668" s="33">
        <v>0</v>
      </c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</row>
    <row r="669" spans="1:81" x14ac:dyDescent="0.35">
      <c r="A669" s="37" t="s">
        <v>1994</v>
      </c>
      <c r="B669" s="34">
        <v>16303</v>
      </c>
      <c r="C669" s="37" t="s">
        <v>1993</v>
      </c>
      <c r="D669" s="32">
        <v>1</v>
      </c>
      <c r="E669" s="32">
        <v>0.2</v>
      </c>
      <c r="F669" s="32">
        <v>8.1</v>
      </c>
      <c r="G669" s="32">
        <v>8.1</v>
      </c>
      <c r="H669" s="35">
        <v>180</v>
      </c>
      <c r="I669" s="35">
        <v>168</v>
      </c>
      <c r="J669" s="35">
        <v>40.152000000000001</v>
      </c>
      <c r="K669" s="32">
        <v>1.5</v>
      </c>
      <c r="L669" s="32">
        <v>1.8</v>
      </c>
      <c r="M669" s="32">
        <v>1.5</v>
      </c>
      <c r="N669" s="32">
        <v>4.8</v>
      </c>
      <c r="O669" s="31"/>
      <c r="P669" s="32">
        <v>8.1</v>
      </c>
      <c r="Q669" s="31"/>
      <c r="R669" s="36">
        <v>0.03</v>
      </c>
      <c r="S669" s="33">
        <v>0</v>
      </c>
      <c r="T669" s="33">
        <v>0</v>
      </c>
      <c r="U669" s="33">
        <v>0</v>
      </c>
      <c r="V669" s="34"/>
      <c r="W669" s="34"/>
      <c r="X669" s="34"/>
      <c r="Y669" s="32">
        <v>0</v>
      </c>
      <c r="Z669" s="32">
        <v>0</v>
      </c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2">
        <v>0</v>
      </c>
      <c r="AN669" s="34"/>
      <c r="AO669" s="34"/>
      <c r="AP669" s="34"/>
      <c r="AQ669" s="34"/>
      <c r="AR669" s="32">
        <v>0</v>
      </c>
      <c r="AS669" s="34"/>
      <c r="AT669" s="32">
        <v>0</v>
      </c>
      <c r="AU669" s="33">
        <v>0</v>
      </c>
      <c r="AV669" s="36">
        <v>0</v>
      </c>
      <c r="AW669" s="33">
        <v>0</v>
      </c>
      <c r="AX669" s="33">
        <v>0</v>
      </c>
      <c r="AY669" s="33">
        <v>0</v>
      </c>
      <c r="AZ669" s="36">
        <v>0</v>
      </c>
      <c r="BA669" s="33">
        <v>0</v>
      </c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</row>
    <row r="670" spans="1:81" x14ac:dyDescent="0.35">
      <c r="A670" s="37" t="s">
        <v>1992</v>
      </c>
      <c r="B670" s="34">
        <v>16503</v>
      </c>
      <c r="C670" s="37" t="s">
        <v>1991</v>
      </c>
      <c r="D670" s="32">
        <v>0.7</v>
      </c>
      <c r="E670" s="32">
        <v>0.2</v>
      </c>
      <c r="F670" s="32">
        <v>4.5</v>
      </c>
      <c r="G670" s="32">
        <v>4.5</v>
      </c>
      <c r="H670" s="35">
        <v>109</v>
      </c>
      <c r="I670" s="35">
        <v>94</v>
      </c>
      <c r="J670" s="35">
        <v>22.465999999999998</v>
      </c>
      <c r="K670" s="32">
        <v>1.9</v>
      </c>
      <c r="L670" s="32">
        <v>2.4</v>
      </c>
      <c r="M670" s="32">
        <v>2.1</v>
      </c>
      <c r="N670" s="32">
        <v>0</v>
      </c>
      <c r="O670" s="31"/>
      <c r="P670" s="32">
        <v>4.5</v>
      </c>
      <c r="Q670" s="31"/>
      <c r="R670" s="36">
        <v>0.04</v>
      </c>
      <c r="S670" s="33">
        <v>0</v>
      </c>
      <c r="T670" s="33">
        <v>0</v>
      </c>
      <c r="U670" s="33">
        <v>0</v>
      </c>
      <c r="V670" s="34"/>
      <c r="W670" s="34"/>
      <c r="X670" s="34"/>
      <c r="Y670" s="32">
        <v>0</v>
      </c>
      <c r="Z670" s="32">
        <v>0</v>
      </c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2">
        <v>0</v>
      </c>
      <c r="AN670" s="34"/>
      <c r="AO670" s="34"/>
      <c r="AP670" s="34"/>
      <c r="AQ670" s="34"/>
      <c r="AR670" s="32">
        <v>0</v>
      </c>
      <c r="AS670" s="34"/>
      <c r="AT670" s="32">
        <v>0</v>
      </c>
      <c r="AU670" s="33">
        <v>0</v>
      </c>
      <c r="AV670" s="36">
        <v>0</v>
      </c>
      <c r="AW670" s="33">
        <v>0</v>
      </c>
      <c r="AX670" s="33">
        <v>0</v>
      </c>
      <c r="AY670" s="33">
        <v>0</v>
      </c>
      <c r="AZ670" s="36">
        <v>0</v>
      </c>
      <c r="BA670" s="33">
        <v>0</v>
      </c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</row>
    <row r="671" spans="1:81" x14ac:dyDescent="0.35">
      <c r="A671" s="37" t="s">
        <v>1990</v>
      </c>
      <c r="B671" s="34">
        <v>16302</v>
      </c>
      <c r="C671" s="37" t="s">
        <v>1989</v>
      </c>
      <c r="D671" s="32">
        <v>0.1</v>
      </c>
      <c r="E671" s="32">
        <v>2.7</v>
      </c>
      <c r="F671" s="32">
        <v>0.4</v>
      </c>
      <c r="G671" s="32">
        <v>0.4</v>
      </c>
      <c r="H671" s="35">
        <v>137</v>
      </c>
      <c r="I671" s="35">
        <v>108</v>
      </c>
      <c r="J671" s="35">
        <v>25.811999999999998</v>
      </c>
      <c r="K671" s="32">
        <v>3.6</v>
      </c>
      <c r="L671" s="32">
        <v>0.2</v>
      </c>
      <c r="M671" s="32">
        <v>0</v>
      </c>
      <c r="N671" s="32">
        <v>0.1</v>
      </c>
      <c r="O671" s="31"/>
      <c r="P671" s="32">
        <v>0.4</v>
      </c>
      <c r="Q671" s="31"/>
      <c r="R671" s="36">
        <v>0</v>
      </c>
      <c r="S671" s="33">
        <v>0</v>
      </c>
      <c r="T671" s="33">
        <v>47.4</v>
      </c>
      <c r="U671" s="33">
        <v>20.8</v>
      </c>
      <c r="V671" s="34"/>
      <c r="W671" s="34"/>
      <c r="X671" s="34"/>
      <c r="Y671" s="32">
        <v>20.399999999999999</v>
      </c>
      <c r="Z671" s="32">
        <v>0</v>
      </c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2">
        <v>0</v>
      </c>
      <c r="AN671" s="34"/>
      <c r="AO671" s="34"/>
      <c r="AP671" s="34"/>
      <c r="AQ671" s="34"/>
      <c r="AR671" s="32">
        <v>0</v>
      </c>
      <c r="AS671" s="34"/>
      <c r="AT671" s="32">
        <v>0</v>
      </c>
      <c r="AU671" s="33">
        <v>20.399999999999999</v>
      </c>
      <c r="AV671" s="36">
        <v>0</v>
      </c>
      <c r="AW671" s="33">
        <v>1.02</v>
      </c>
      <c r="AX671" s="33">
        <v>0.45</v>
      </c>
      <c r="AY671" s="33">
        <v>0.44</v>
      </c>
      <c r="AZ671" s="36">
        <v>0</v>
      </c>
      <c r="BA671" s="33">
        <v>0</v>
      </c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</row>
    <row r="672" spans="1:81" x14ac:dyDescent="0.35">
      <c r="A672" s="37" t="s">
        <v>1988</v>
      </c>
      <c r="B672" s="34">
        <v>16601</v>
      </c>
      <c r="C672" s="37" t="s">
        <v>1987</v>
      </c>
      <c r="D672" s="32">
        <v>1</v>
      </c>
      <c r="E672" s="32">
        <v>0.2</v>
      </c>
      <c r="F672" s="32">
        <v>3.9</v>
      </c>
      <c r="G672" s="32">
        <v>14.3</v>
      </c>
      <c r="H672" s="35">
        <v>280</v>
      </c>
      <c r="I672" s="35">
        <v>264</v>
      </c>
      <c r="J672" s="35">
        <v>63.095999999999997</v>
      </c>
      <c r="K672" s="32">
        <v>2</v>
      </c>
      <c r="L672" s="32">
        <v>2.5</v>
      </c>
      <c r="M672" s="32">
        <v>1.3</v>
      </c>
      <c r="N672" s="32">
        <v>0.1</v>
      </c>
      <c r="O672" s="31"/>
      <c r="P672" s="32">
        <v>14.3</v>
      </c>
      <c r="Q672" s="31"/>
      <c r="R672" s="36">
        <v>0</v>
      </c>
      <c r="S672" s="33">
        <v>0</v>
      </c>
      <c r="T672" s="33">
        <v>0</v>
      </c>
      <c r="U672" s="33">
        <v>0</v>
      </c>
      <c r="V672" s="34"/>
      <c r="W672" s="34"/>
      <c r="X672" s="34"/>
      <c r="Y672" s="32">
        <v>0</v>
      </c>
      <c r="Z672" s="32">
        <v>0</v>
      </c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2">
        <v>0</v>
      </c>
      <c r="AN672" s="34"/>
      <c r="AO672" s="34"/>
      <c r="AP672" s="34"/>
      <c r="AQ672" s="34"/>
      <c r="AR672" s="32">
        <v>0</v>
      </c>
      <c r="AS672" s="34"/>
      <c r="AT672" s="32">
        <v>0</v>
      </c>
      <c r="AU672" s="33">
        <v>0</v>
      </c>
      <c r="AV672" s="36">
        <v>0</v>
      </c>
      <c r="AW672" s="33">
        <v>0</v>
      </c>
      <c r="AX672" s="33">
        <v>0</v>
      </c>
      <c r="AY672" s="33">
        <v>0</v>
      </c>
      <c r="AZ672" s="36">
        <v>0</v>
      </c>
      <c r="BA672" s="33">
        <v>0</v>
      </c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</row>
    <row r="673" spans="1:81" x14ac:dyDescent="0.35">
      <c r="A673" s="37" t="s">
        <v>1986</v>
      </c>
      <c r="B673" s="34">
        <v>16804</v>
      </c>
      <c r="C673" s="37" t="s">
        <v>1985</v>
      </c>
      <c r="D673" s="32">
        <v>3.7</v>
      </c>
      <c r="E673" s="32">
        <v>0</v>
      </c>
      <c r="F673" s="32">
        <v>33.6</v>
      </c>
      <c r="G673" s="32">
        <v>44.9</v>
      </c>
      <c r="H673" s="35">
        <v>857</v>
      </c>
      <c r="I673" s="35">
        <v>782</v>
      </c>
      <c r="J673" s="35">
        <v>186.898</v>
      </c>
      <c r="K673" s="32">
        <v>9.3000000000000007</v>
      </c>
      <c r="L673" s="32">
        <v>17</v>
      </c>
      <c r="M673" s="32">
        <v>16</v>
      </c>
      <c r="N673" s="32">
        <v>0.6</v>
      </c>
      <c r="O673" s="31"/>
      <c r="P673" s="32">
        <v>34.4</v>
      </c>
      <c r="Q673" s="31"/>
      <c r="R673" s="36">
        <v>0</v>
      </c>
      <c r="S673" s="33">
        <v>0</v>
      </c>
      <c r="T673" s="33">
        <v>0</v>
      </c>
      <c r="U673" s="33">
        <v>0</v>
      </c>
      <c r="V673" s="34"/>
      <c r="W673" s="34"/>
      <c r="X673" s="34"/>
      <c r="Y673" s="32">
        <v>0</v>
      </c>
      <c r="Z673" s="32">
        <v>0</v>
      </c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2">
        <v>0</v>
      </c>
      <c r="AN673" s="34"/>
      <c r="AO673" s="34"/>
      <c r="AP673" s="34"/>
      <c r="AQ673" s="34"/>
      <c r="AR673" s="32">
        <v>0</v>
      </c>
      <c r="AS673" s="34"/>
      <c r="AT673" s="32">
        <v>0</v>
      </c>
      <c r="AU673" s="33">
        <v>0</v>
      </c>
      <c r="AV673" s="36">
        <v>0</v>
      </c>
      <c r="AW673" s="33">
        <v>0</v>
      </c>
      <c r="AX673" s="33">
        <v>0</v>
      </c>
      <c r="AY673" s="33">
        <v>0</v>
      </c>
      <c r="AZ673" s="36">
        <v>0</v>
      </c>
      <c r="BA673" s="33">
        <v>0</v>
      </c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3"/>
      <c r="BV673" s="34"/>
      <c r="BW673" s="34"/>
      <c r="BX673" s="33"/>
      <c r="BY673" s="34"/>
      <c r="BZ673" s="36"/>
      <c r="CA673" s="34"/>
      <c r="CB673" s="34"/>
      <c r="CC673" s="32"/>
    </row>
    <row r="674" spans="1:81" x14ac:dyDescent="0.35">
      <c r="A674" s="37" t="s">
        <v>1984</v>
      </c>
      <c r="B674" s="34">
        <v>25201</v>
      </c>
      <c r="C674" s="37" t="s">
        <v>1983</v>
      </c>
      <c r="D674" s="32">
        <v>4.8</v>
      </c>
      <c r="E674" s="32">
        <v>0.3</v>
      </c>
      <c r="F674" s="32">
        <v>2.1</v>
      </c>
      <c r="G674" s="32">
        <v>10</v>
      </c>
      <c r="H674" s="35">
        <v>334</v>
      </c>
      <c r="I674" s="35">
        <v>284</v>
      </c>
      <c r="J674" s="35">
        <v>67.875999999999991</v>
      </c>
      <c r="K674" s="32">
        <v>4.8</v>
      </c>
      <c r="L674" s="32">
        <v>0.7</v>
      </c>
      <c r="M674" s="32">
        <v>1.2</v>
      </c>
      <c r="N674" s="32">
        <v>0.2</v>
      </c>
      <c r="O674" s="31"/>
      <c r="P674" s="32">
        <v>10</v>
      </c>
      <c r="Q674" s="31"/>
      <c r="R674" s="36">
        <v>0.02</v>
      </c>
      <c r="S674" s="33">
        <v>0</v>
      </c>
      <c r="T674" s="33">
        <v>16.73</v>
      </c>
      <c r="U674" s="33">
        <v>15.42</v>
      </c>
      <c r="V674" s="34"/>
      <c r="W674" s="34"/>
      <c r="X674" s="34"/>
      <c r="Y674" s="32">
        <v>29.7</v>
      </c>
      <c r="Z674" s="32">
        <v>38.200000000000003</v>
      </c>
      <c r="AA674" s="34"/>
      <c r="AB674" s="32">
        <v>0</v>
      </c>
      <c r="AC674" s="34"/>
      <c r="AD674" s="34"/>
      <c r="AE674" s="34"/>
      <c r="AF674" s="32">
        <v>0</v>
      </c>
      <c r="AG674" s="34"/>
      <c r="AH674" s="34"/>
      <c r="AI674" s="32">
        <v>0</v>
      </c>
      <c r="AJ674" s="32">
        <v>0</v>
      </c>
      <c r="AK674" s="34"/>
      <c r="AL674" s="32">
        <v>0</v>
      </c>
      <c r="AM674" s="32">
        <v>0</v>
      </c>
      <c r="AN674" s="34"/>
      <c r="AO674" s="34"/>
      <c r="AP674" s="32">
        <v>0</v>
      </c>
      <c r="AQ674" s="34"/>
      <c r="AR674" s="32">
        <v>0</v>
      </c>
      <c r="AS674" s="34"/>
      <c r="AT674" s="32">
        <v>0</v>
      </c>
      <c r="AU674" s="33">
        <v>67.849999999999994</v>
      </c>
      <c r="AV674" s="36">
        <v>0</v>
      </c>
      <c r="AW674" s="33">
        <v>0.04</v>
      </c>
      <c r="AX674" s="33">
        <v>0.04</v>
      </c>
      <c r="AY674" s="33">
        <v>0.18</v>
      </c>
      <c r="AZ674" s="36">
        <v>0</v>
      </c>
      <c r="BA674" s="33">
        <v>0</v>
      </c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3"/>
      <c r="BV674" s="34"/>
      <c r="BW674" s="34"/>
      <c r="BX674" s="33"/>
      <c r="BY674" s="34"/>
      <c r="BZ674" s="36"/>
      <c r="CA674" s="34"/>
      <c r="CB674" s="34"/>
      <c r="CC674" s="32"/>
    </row>
    <row r="675" spans="1:81" ht="25" x14ac:dyDescent="0.35">
      <c r="A675" s="37" t="s">
        <v>1982</v>
      </c>
      <c r="B675" s="34">
        <v>25201</v>
      </c>
      <c r="C675" s="37" t="s">
        <v>1981</v>
      </c>
      <c r="D675" s="32">
        <v>4.8</v>
      </c>
      <c r="E675" s="32">
        <v>0.3</v>
      </c>
      <c r="F675" s="32">
        <v>3.4</v>
      </c>
      <c r="G675" s="32">
        <v>11.3</v>
      </c>
      <c r="H675" s="35">
        <v>354</v>
      </c>
      <c r="I675" s="35">
        <v>305</v>
      </c>
      <c r="J675" s="35">
        <v>72.894999999999996</v>
      </c>
      <c r="K675" s="32">
        <v>4.8</v>
      </c>
      <c r="L675" s="32">
        <v>0.7</v>
      </c>
      <c r="M675" s="32">
        <v>1.2</v>
      </c>
      <c r="N675" s="32">
        <v>1.5</v>
      </c>
      <c r="O675" s="31"/>
      <c r="P675" s="32">
        <v>11.3</v>
      </c>
      <c r="Q675" s="31"/>
      <c r="R675" s="36">
        <v>0.02</v>
      </c>
      <c r="S675" s="33">
        <v>0</v>
      </c>
      <c r="T675" s="33">
        <v>16.73</v>
      </c>
      <c r="U675" s="33">
        <v>15.42</v>
      </c>
      <c r="V675" s="34"/>
      <c r="W675" s="34"/>
      <c r="X675" s="34"/>
      <c r="Y675" s="32">
        <v>29.7</v>
      </c>
      <c r="Z675" s="32">
        <v>38.200000000000003</v>
      </c>
      <c r="AA675" s="34"/>
      <c r="AB675" s="32">
        <v>0</v>
      </c>
      <c r="AC675" s="34"/>
      <c r="AD675" s="34"/>
      <c r="AE675" s="34"/>
      <c r="AF675" s="32">
        <v>0</v>
      </c>
      <c r="AG675" s="34"/>
      <c r="AH675" s="34"/>
      <c r="AI675" s="32">
        <v>0</v>
      </c>
      <c r="AJ675" s="32">
        <v>0</v>
      </c>
      <c r="AK675" s="34"/>
      <c r="AL675" s="32">
        <v>0</v>
      </c>
      <c r="AM675" s="32">
        <v>0</v>
      </c>
      <c r="AN675" s="34"/>
      <c r="AO675" s="34"/>
      <c r="AP675" s="32">
        <v>0</v>
      </c>
      <c r="AQ675" s="34"/>
      <c r="AR675" s="32">
        <v>0</v>
      </c>
      <c r="AS675" s="34"/>
      <c r="AT675" s="32">
        <v>0</v>
      </c>
      <c r="AU675" s="33">
        <v>67.849999999999994</v>
      </c>
      <c r="AV675" s="36">
        <v>0</v>
      </c>
      <c r="AW675" s="33">
        <v>0.04</v>
      </c>
      <c r="AX675" s="33">
        <v>0.04</v>
      </c>
      <c r="AY675" s="33">
        <v>0.18</v>
      </c>
      <c r="AZ675" s="36">
        <v>0</v>
      </c>
      <c r="BA675" s="33">
        <v>0</v>
      </c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3"/>
      <c r="BV675" s="34"/>
      <c r="BW675" s="34"/>
      <c r="BX675" s="33"/>
      <c r="BY675" s="34"/>
      <c r="BZ675" s="36"/>
      <c r="CA675" s="34"/>
      <c r="CB675" s="34"/>
      <c r="CC675" s="32"/>
    </row>
    <row r="676" spans="1:81" x14ac:dyDescent="0.35">
      <c r="A676" s="37" t="s">
        <v>1980</v>
      </c>
      <c r="B676" s="34">
        <v>24502</v>
      </c>
      <c r="C676" s="37" t="s">
        <v>1979</v>
      </c>
      <c r="D676" s="32">
        <v>24.3</v>
      </c>
      <c r="E676" s="32">
        <v>2.1</v>
      </c>
      <c r="F676" s="32">
        <v>2.7</v>
      </c>
      <c r="G676" s="32">
        <v>37</v>
      </c>
      <c r="H676" s="35">
        <v>1300</v>
      </c>
      <c r="I676" s="35">
        <v>1117</v>
      </c>
      <c r="J676" s="35">
        <v>266.96299999999997</v>
      </c>
      <c r="K676" s="32">
        <v>18.600000000000001</v>
      </c>
      <c r="L676" s="34"/>
      <c r="M676" s="34"/>
      <c r="N676" s="34"/>
      <c r="O676" s="31"/>
      <c r="P676" s="32">
        <v>37</v>
      </c>
      <c r="Q676" s="31"/>
      <c r="R676" s="36">
        <v>7.0000000000000007E-2</v>
      </c>
      <c r="S676" s="33">
        <v>0</v>
      </c>
      <c r="T676" s="33">
        <v>19</v>
      </c>
      <c r="U676" s="33">
        <v>23.8</v>
      </c>
      <c r="V676" s="34"/>
      <c r="W676" s="34"/>
      <c r="X676" s="34"/>
      <c r="Y676" s="32">
        <v>52.9</v>
      </c>
      <c r="Z676" s="32">
        <v>4.2</v>
      </c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2">
        <v>0</v>
      </c>
      <c r="AN676" s="34"/>
      <c r="AO676" s="34"/>
      <c r="AP676" s="34"/>
      <c r="AQ676" s="34"/>
      <c r="AR676" s="32">
        <v>0</v>
      </c>
      <c r="AS676" s="34"/>
      <c r="AT676" s="32">
        <v>0</v>
      </c>
      <c r="AU676" s="33">
        <v>57.1</v>
      </c>
      <c r="AV676" s="36">
        <v>0</v>
      </c>
      <c r="AW676" s="33">
        <v>0.32</v>
      </c>
      <c r="AX676" s="33">
        <v>0.4</v>
      </c>
      <c r="AY676" s="33">
        <v>0.96</v>
      </c>
      <c r="AZ676" s="36">
        <v>0</v>
      </c>
      <c r="BA676" s="33">
        <v>0</v>
      </c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3"/>
      <c r="BV676" s="34"/>
      <c r="BW676" s="34"/>
      <c r="BX676" s="33"/>
      <c r="BY676" s="34"/>
      <c r="BZ676" s="36"/>
      <c r="CA676" s="34"/>
      <c r="CB676" s="34"/>
      <c r="CC676" s="32"/>
    </row>
    <row r="677" spans="1:81" x14ac:dyDescent="0.35">
      <c r="A677" s="37" t="s">
        <v>1978</v>
      </c>
      <c r="B677" s="34">
        <v>25101</v>
      </c>
      <c r="C677" s="37" t="s">
        <v>1977</v>
      </c>
      <c r="D677" s="32">
        <v>21.9</v>
      </c>
      <c r="E677" s="32">
        <v>2.2000000000000002</v>
      </c>
      <c r="F677" s="32">
        <v>3.5</v>
      </c>
      <c r="G677" s="32">
        <v>34.799999999999997</v>
      </c>
      <c r="H677" s="35">
        <v>1220</v>
      </c>
      <c r="I677" s="35">
        <v>1055</v>
      </c>
      <c r="J677" s="35">
        <v>252.14499999999998</v>
      </c>
      <c r="K677" s="32">
        <v>18.5</v>
      </c>
      <c r="L677" s="32">
        <v>0</v>
      </c>
      <c r="M677" s="32">
        <v>0</v>
      </c>
      <c r="N677" s="32">
        <v>3.5</v>
      </c>
      <c r="O677" s="31"/>
      <c r="P677" s="32">
        <v>34.799999999999997</v>
      </c>
      <c r="Q677" s="31"/>
      <c r="R677" s="36">
        <v>0.14000000000000001</v>
      </c>
      <c r="S677" s="33">
        <v>0</v>
      </c>
      <c r="T677" s="33">
        <v>15.4</v>
      </c>
      <c r="U677" s="33">
        <v>9.6</v>
      </c>
      <c r="V677" s="34"/>
      <c r="W677" s="34"/>
      <c r="X677" s="34"/>
      <c r="Y677" s="32">
        <v>28.6</v>
      </c>
      <c r="Z677" s="32">
        <v>46.4</v>
      </c>
      <c r="AA677" s="34"/>
      <c r="AB677" s="34"/>
      <c r="AC677" s="34"/>
      <c r="AD677" s="34"/>
      <c r="AE677" s="34"/>
      <c r="AF677" s="34"/>
      <c r="AG677" s="34"/>
      <c r="AH677" s="34"/>
      <c r="AI677" s="32">
        <v>0</v>
      </c>
      <c r="AJ677" s="34"/>
      <c r="AK677" s="34"/>
      <c r="AL677" s="32">
        <v>0</v>
      </c>
      <c r="AM677" s="32">
        <v>0</v>
      </c>
      <c r="AN677" s="34"/>
      <c r="AO677" s="34"/>
      <c r="AP677" s="34"/>
      <c r="AQ677" s="34"/>
      <c r="AR677" s="32">
        <v>0</v>
      </c>
      <c r="AS677" s="34"/>
      <c r="AT677" s="32">
        <v>0</v>
      </c>
      <c r="AU677" s="33">
        <v>75</v>
      </c>
      <c r="AV677" s="36">
        <v>0</v>
      </c>
      <c r="AW677" s="33">
        <v>0.27</v>
      </c>
      <c r="AX677" s="33">
        <v>0.17</v>
      </c>
      <c r="AY677" s="33">
        <v>1.32</v>
      </c>
      <c r="AZ677" s="36">
        <v>0</v>
      </c>
      <c r="BA677" s="33">
        <v>0</v>
      </c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3"/>
      <c r="BV677" s="34"/>
      <c r="BW677" s="34"/>
      <c r="BX677" s="33"/>
      <c r="BY677" s="34"/>
      <c r="BZ677" s="36"/>
      <c r="CA677" s="34"/>
      <c r="CB677" s="34"/>
      <c r="CC677" s="32"/>
    </row>
    <row r="678" spans="1:81" x14ac:dyDescent="0.35">
      <c r="A678" s="37" t="s">
        <v>1976</v>
      </c>
      <c r="B678" s="34">
        <v>25101</v>
      </c>
      <c r="C678" s="37" t="s">
        <v>1975</v>
      </c>
      <c r="D678" s="32">
        <v>8.1999999999999993</v>
      </c>
      <c r="E678" s="32">
        <v>0.7</v>
      </c>
      <c r="F678" s="32">
        <v>4.7</v>
      </c>
      <c r="G678" s="32">
        <v>12.6</v>
      </c>
      <c r="H678" s="35">
        <v>464</v>
      </c>
      <c r="I678" s="35">
        <v>377</v>
      </c>
      <c r="J678" s="35">
        <v>90.102999999999994</v>
      </c>
      <c r="K678" s="32">
        <v>8.8000000000000007</v>
      </c>
      <c r="L678" s="32">
        <v>0.9</v>
      </c>
      <c r="M678" s="32">
        <v>0.6</v>
      </c>
      <c r="N678" s="32">
        <v>3.2</v>
      </c>
      <c r="O678" s="31"/>
      <c r="P678" s="32">
        <v>12.6</v>
      </c>
      <c r="Q678" s="31"/>
      <c r="R678" s="36">
        <v>0.06</v>
      </c>
      <c r="S678" s="33">
        <v>0</v>
      </c>
      <c r="T678" s="33">
        <v>15.4</v>
      </c>
      <c r="U678" s="33">
        <v>9.6</v>
      </c>
      <c r="V678" s="34"/>
      <c r="W678" s="34"/>
      <c r="X678" s="34"/>
      <c r="Y678" s="32">
        <v>28.6</v>
      </c>
      <c r="Z678" s="32">
        <v>46.4</v>
      </c>
      <c r="AA678" s="34"/>
      <c r="AB678" s="34"/>
      <c r="AC678" s="34"/>
      <c r="AD678" s="34"/>
      <c r="AE678" s="34"/>
      <c r="AF678" s="34"/>
      <c r="AG678" s="34"/>
      <c r="AH678" s="34"/>
      <c r="AI678" s="32">
        <v>0</v>
      </c>
      <c r="AJ678" s="34"/>
      <c r="AK678" s="34"/>
      <c r="AL678" s="32">
        <v>0</v>
      </c>
      <c r="AM678" s="32">
        <v>0</v>
      </c>
      <c r="AN678" s="34"/>
      <c r="AO678" s="34"/>
      <c r="AP678" s="34"/>
      <c r="AQ678" s="34"/>
      <c r="AR678" s="32">
        <v>0</v>
      </c>
      <c r="AS678" s="34"/>
      <c r="AT678" s="32">
        <v>0</v>
      </c>
      <c r="AU678" s="33">
        <v>75</v>
      </c>
      <c r="AV678" s="36">
        <v>0</v>
      </c>
      <c r="AW678" s="33">
        <v>0.09</v>
      </c>
      <c r="AX678" s="33">
        <v>0.05</v>
      </c>
      <c r="AY678" s="33">
        <v>0.42</v>
      </c>
      <c r="AZ678" s="36">
        <v>0</v>
      </c>
      <c r="BA678" s="33">
        <v>0</v>
      </c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3"/>
      <c r="BV678" s="34"/>
      <c r="BW678" s="34"/>
      <c r="BX678" s="33"/>
      <c r="BY678" s="34"/>
      <c r="BZ678" s="36"/>
      <c r="CA678" s="34"/>
      <c r="CB678" s="34"/>
      <c r="CC678" s="32"/>
    </row>
    <row r="679" spans="1:81" x14ac:dyDescent="0.35">
      <c r="A679" s="37" t="s">
        <v>1974</v>
      </c>
      <c r="B679" s="34">
        <v>25101</v>
      </c>
      <c r="C679" s="37" t="s">
        <v>1973</v>
      </c>
      <c r="D679" s="32">
        <v>21.4</v>
      </c>
      <c r="E679" s="32">
        <v>1.7</v>
      </c>
      <c r="F679" s="32">
        <v>3.7</v>
      </c>
      <c r="G679" s="32">
        <v>40.6</v>
      </c>
      <c r="H679" s="35">
        <v>1299</v>
      </c>
      <c r="I679" s="35">
        <v>1141</v>
      </c>
      <c r="J679" s="35">
        <v>272.69900000000001</v>
      </c>
      <c r="K679" s="32">
        <v>17.7</v>
      </c>
      <c r="L679" s="32">
        <v>0</v>
      </c>
      <c r="M679" s="32">
        <v>0</v>
      </c>
      <c r="N679" s="32">
        <v>3.7</v>
      </c>
      <c r="O679" s="31"/>
      <c r="P679" s="32">
        <v>40.6</v>
      </c>
      <c r="Q679" s="31"/>
      <c r="R679" s="36">
        <v>0.12</v>
      </c>
      <c r="S679" s="33">
        <v>0</v>
      </c>
      <c r="T679" s="33">
        <v>28.6</v>
      </c>
      <c r="U679" s="33">
        <v>11.4</v>
      </c>
      <c r="V679" s="34"/>
      <c r="W679" s="34"/>
      <c r="X679" s="34"/>
      <c r="Y679" s="32">
        <v>40.4</v>
      </c>
      <c r="Z679" s="32">
        <v>17.899999999999999</v>
      </c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2">
        <v>0</v>
      </c>
      <c r="AM679" s="32">
        <v>0</v>
      </c>
      <c r="AN679" s="34"/>
      <c r="AO679" s="34"/>
      <c r="AP679" s="34"/>
      <c r="AQ679" s="34"/>
      <c r="AR679" s="32">
        <v>0</v>
      </c>
      <c r="AS679" s="34"/>
      <c r="AT679" s="32">
        <v>0</v>
      </c>
      <c r="AU679" s="33">
        <v>58.3</v>
      </c>
      <c r="AV679" s="36">
        <v>0</v>
      </c>
      <c r="AW679" s="33">
        <v>0.39</v>
      </c>
      <c r="AX679" s="33">
        <v>0.16</v>
      </c>
      <c r="AY679" s="33">
        <v>0.79</v>
      </c>
      <c r="AZ679" s="36">
        <v>0</v>
      </c>
      <c r="BA679" s="33">
        <v>0</v>
      </c>
      <c r="BB679" s="34"/>
      <c r="BC679" s="34"/>
      <c r="BD679" s="33"/>
      <c r="BE679" s="34"/>
      <c r="BF679" s="34"/>
      <c r="BG679" s="34"/>
      <c r="BH679" s="34"/>
      <c r="BI679" s="33"/>
      <c r="BJ679" s="34"/>
      <c r="BK679" s="36"/>
      <c r="BL679" s="34"/>
      <c r="BM679" s="34"/>
      <c r="BN679" s="34"/>
      <c r="BO679" s="34"/>
      <c r="BP679" s="34"/>
      <c r="BQ679" s="34"/>
      <c r="BR679" s="34"/>
      <c r="BS679" s="34"/>
      <c r="BT679" s="34"/>
      <c r="BU679" s="33"/>
      <c r="BV679" s="34"/>
      <c r="BW679" s="34"/>
      <c r="BX679" s="33"/>
      <c r="BY679" s="34"/>
      <c r="BZ679" s="36"/>
      <c r="CA679" s="34"/>
      <c r="CB679" s="34"/>
      <c r="CC679" s="32"/>
    </row>
    <row r="680" spans="1:81" x14ac:dyDescent="0.35">
      <c r="A680" s="37" t="s">
        <v>1972</v>
      </c>
      <c r="B680" s="34">
        <v>25101</v>
      </c>
      <c r="C680" s="37" t="s">
        <v>1971</v>
      </c>
      <c r="D680" s="32">
        <v>6.4</v>
      </c>
      <c r="E680" s="32">
        <v>0.3</v>
      </c>
      <c r="F680" s="32">
        <v>0.6</v>
      </c>
      <c r="G680" s="32">
        <v>10.199999999999999</v>
      </c>
      <c r="H680" s="35">
        <v>355</v>
      </c>
      <c r="I680" s="35">
        <v>296</v>
      </c>
      <c r="J680" s="35">
        <v>70.744</v>
      </c>
      <c r="K680" s="32">
        <v>5.3</v>
      </c>
      <c r="L680" s="32">
        <v>0</v>
      </c>
      <c r="M680" s="32">
        <v>0</v>
      </c>
      <c r="N680" s="32">
        <v>0.6</v>
      </c>
      <c r="O680" s="31"/>
      <c r="P680" s="32">
        <v>10.199999999999999</v>
      </c>
      <c r="Q680" s="31"/>
      <c r="R680" s="36">
        <v>0</v>
      </c>
      <c r="S680" s="33">
        <v>0</v>
      </c>
      <c r="T680" s="33">
        <v>28.57</v>
      </c>
      <c r="U680" s="33">
        <v>11.22</v>
      </c>
      <c r="V680" s="34"/>
      <c r="W680" s="34"/>
      <c r="X680" s="34"/>
      <c r="Y680" s="32">
        <v>40.1</v>
      </c>
      <c r="Z680" s="32">
        <v>17.7</v>
      </c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2">
        <v>0</v>
      </c>
      <c r="AM680" s="32">
        <v>0</v>
      </c>
      <c r="AN680" s="34"/>
      <c r="AO680" s="34"/>
      <c r="AP680" s="34"/>
      <c r="AQ680" s="34"/>
      <c r="AR680" s="32">
        <v>0</v>
      </c>
      <c r="AS680" s="34"/>
      <c r="AT680" s="32">
        <v>0</v>
      </c>
      <c r="AU680" s="33">
        <v>57.83</v>
      </c>
      <c r="AV680" s="36">
        <v>0</v>
      </c>
      <c r="AW680" s="33">
        <v>7.0000000000000007E-2</v>
      </c>
      <c r="AX680" s="33">
        <v>0.03</v>
      </c>
      <c r="AY680" s="33">
        <v>0.14000000000000001</v>
      </c>
      <c r="AZ680" s="36">
        <v>0</v>
      </c>
      <c r="BA680" s="33">
        <v>0</v>
      </c>
      <c r="BB680" s="34"/>
      <c r="BC680" s="34"/>
      <c r="BD680" s="33"/>
      <c r="BE680" s="34"/>
      <c r="BF680" s="34"/>
      <c r="BG680" s="34"/>
      <c r="BH680" s="34"/>
      <c r="BI680" s="33"/>
      <c r="BJ680" s="34"/>
      <c r="BK680" s="36"/>
      <c r="BL680" s="34"/>
      <c r="BM680" s="34"/>
      <c r="BN680" s="34"/>
      <c r="BO680" s="34"/>
      <c r="BP680" s="34"/>
      <c r="BQ680" s="34"/>
      <c r="BR680" s="34"/>
      <c r="BS680" s="34"/>
      <c r="BT680" s="34"/>
      <c r="BU680" s="33"/>
      <c r="BV680" s="34"/>
      <c r="BW680" s="34"/>
      <c r="BX680" s="33"/>
      <c r="BY680" s="34"/>
      <c r="BZ680" s="36"/>
      <c r="CA680" s="34"/>
      <c r="CB680" s="34"/>
      <c r="CC680" s="32"/>
    </row>
    <row r="681" spans="1:81" x14ac:dyDescent="0.35">
      <c r="A681" s="37" t="s">
        <v>1970</v>
      </c>
      <c r="B681" s="34">
        <v>24502</v>
      </c>
      <c r="C681" s="37" t="s">
        <v>1969</v>
      </c>
      <c r="D681" s="32">
        <v>24.5</v>
      </c>
      <c r="E681" s="32">
        <v>2</v>
      </c>
      <c r="F681" s="32">
        <v>2.1</v>
      </c>
      <c r="G681" s="32">
        <v>41.9</v>
      </c>
      <c r="H681" s="35">
        <v>1320</v>
      </c>
      <c r="I681" s="35">
        <v>1201</v>
      </c>
      <c r="J681" s="35">
        <v>287.03899999999999</v>
      </c>
      <c r="K681" s="32">
        <v>13.7</v>
      </c>
      <c r="L681" s="34"/>
      <c r="M681" s="34"/>
      <c r="N681" s="34"/>
      <c r="O681" s="31"/>
      <c r="P681" s="32">
        <v>41.9</v>
      </c>
      <c r="Q681" s="31"/>
      <c r="R681" s="36">
        <v>0.03</v>
      </c>
      <c r="S681" s="33">
        <v>0</v>
      </c>
      <c r="T681" s="33">
        <v>40</v>
      </c>
      <c r="U681" s="33">
        <v>5</v>
      </c>
      <c r="V681" s="34"/>
      <c r="W681" s="34"/>
      <c r="X681" s="34"/>
      <c r="Y681" s="32">
        <v>51.1</v>
      </c>
      <c r="Z681" s="32">
        <v>3.9</v>
      </c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2">
        <v>0</v>
      </c>
      <c r="AN681" s="34"/>
      <c r="AO681" s="34"/>
      <c r="AP681" s="34"/>
      <c r="AQ681" s="34"/>
      <c r="AR681" s="32">
        <v>0</v>
      </c>
      <c r="AS681" s="34"/>
      <c r="AT681" s="32">
        <v>0</v>
      </c>
      <c r="AU681" s="33">
        <v>55</v>
      </c>
      <c r="AV681" s="36">
        <v>0</v>
      </c>
      <c r="AW681" s="33">
        <v>0.64</v>
      </c>
      <c r="AX681" s="33">
        <v>0.08</v>
      </c>
      <c r="AY681" s="33">
        <v>0.88</v>
      </c>
      <c r="AZ681" s="36">
        <v>0</v>
      </c>
      <c r="BA681" s="33">
        <v>0</v>
      </c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3"/>
      <c r="BV681" s="34"/>
      <c r="BW681" s="34"/>
      <c r="BX681" s="33"/>
      <c r="BY681" s="34"/>
      <c r="BZ681" s="36"/>
      <c r="CA681" s="34"/>
      <c r="CB681" s="34"/>
      <c r="CC681" s="32"/>
    </row>
    <row r="682" spans="1:81" x14ac:dyDescent="0.35">
      <c r="A682" s="37" t="s">
        <v>1968</v>
      </c>
      <c r="B682" s="34">
        <v>25101</v>
      </c>
      <c r="C682" s="37" t="s">
        <v>1967</v>
      </c>
      <c r="D682" s="32">
        <v>22.5</v>
      </c>
      <c r="E682" s="32">
        <v>1.8</v>
      </c>
      <c r="F682" s="32">
        <v>3.4</v>
      </c>
      <c r="G682" s="32">
        <v>35.6</v>
      </c>
      <c r="H682" s="35">
        <v>1250</v>
      </c>
      <c r="I682" s="35">
        <v>1062</v>
      </c>
      <c r="J682" s="35">
        <v>253.81799999999998</v>
      </c>
      <c r="K682" s="32">
        <v>21.5</v>
      </c>
      <c r="L682" s="32">
        <v>0</v>
      </c>
      <c r="M682" s="32">
        <v>0</v>
      </c>
      <c r="N682" s="32">
        <v>3.4</v>
      </c>
      <c r="O682" s="31"/>
      <c r="P682" s="32">
        <v>35.6</v>
      </c>
      <c r="Q682" s="31"/>
      <c r="R682" s="36">
        <v>0.15</v>
      </c>
      <c r="S682" s="33">
        <v>0</v>
      </c>
      <c r="T682" s="33">
        <v>18.72</v>
      </c>
      <c r="U682" s="33">
        <v>9.9700000000000006</v>
      </c>
      <c r="V682" s="34"/>
      <c r="W682" s="34"/>
      <c r="X682" s="34"/>
      <c r="Y682" s="32">
        <v>27.7</v>
      </c>
      <c r="Z682" s="32">
        <v>43.6</v>
      </c>
      <c r="AA682" s="34"/>
      <c r="AB682" s="34"/>
      <c r="AC682" s="34"/>
      <c r="AD682" s="34"/>
      <c r="AE682" s="34"/>
      <c r="AF682" s="34"/>
      <c r="AG682" s="34"/>
      <c r="AH682" s="34"/>
      <c r="AI682" s="32">
        <v>0</v>
      </c>
      <c r="AJ682" s="34"/>
      <c r="AK682" s="34"/>
      <c r="AL682" s="32">
        <v>0</v>
      </c>
      <c r="AM682" s="32">
        <v>0</v>
      </c>
      <c r="AN682" s="34"/>
      <c r="AO682" s="34"/>
      <c r="AP682" s="34"/>
      <c r="AQ682" s="34"/>
      <c r="AR682" s="32">
        <v>0</v>
      </c>
      <c r="AS682" s="34"/>
      <c r="AT682" s="32">
        <v>0</v>
      </c>
      <c r="AU682" s="33">
        <v>71.28</v>
      </c>
      <c r="AV682" s="36">
        <v>0</v>
      </c>
      <c r="AW682" s="33">
        <v>0.27</v>
      </c>
      <c r="AX682" s="33">
        <v>0.14000000000000001</v>
      </c>
      <c r="AY682" s="33">
        <v>1.03</v>
      </c>
      <c r="AZ682" s="36">
        <v>0</v>
      </c>
      <c r="BA682" s="33">
        <v>0</v>
      </c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3"/>
      <c r="BV682" s="34"/>
      <c r="BW682" s="34"/>
      <c r="BX682" s="33"/>
      <c r="BY682" s="34"/>
      <c r="BZ682" s="36"/>
      <c r="CA682" s="34"/>
      <c r="CB682" s="34"/>
      <c r="CC682" s="32"/>
    </row>
    <row r="683" spans="1:81" x14ac:dyDescent="0.35">
      <c r="A683" s="37" t="s">
        <v>1966</v>
      </c>
      <c r="B683" s="34">
        <v>25101</v>
      </c>
      <c r="C683" s="37" t="s">
        <v>1965</v>
      </c>
      <c r="D683" s="32">
        <v>7.9</v>
      </c>
      <c r="E683" s="32">
        <v>0.5</v>
      </c>
      <c r="F683" s="32">
        <v>0.6</v>
      </c>
      <c r="G683" s="32">
        <v>9.1</v>
      </c>
      <c r="H683" s="35">
        <v>382</v>
      </c>
      <c r="I683" s="35">
        <v>308</v>
      </c>
      <c r="J683" s="35">
        <v>73.611999999999995</v>
      </c>
      <c r="K683" s="32">
        <v>7.2</v>
      </c>
      <c r="L683" s="32">
        <v>0</v>
      </c>
      <c r="M683" s="32">
        <v>0</v>
      </c>
      <c r="N683" s="32">
        <v>0.6</v>
      </c>
      <c r="O683" s="31"/>
      <c r="P683" s="32">
        <v>9.1</v>
      </c>
      <c r="Q683" s="31"/>
      <c r="R683" s="36">
        <v>0</v>
      </c>
      <c r="S683" s="33">
        <v>0</v>
      </c>
      <c r="T683" s="33">
        <v>18.649999999999999</v>
      </c>
      <c r="U683" s="33">
        <v>10.1</v>
      </c>
      <c r="V683" s="34"/>
      <c r="W683" s="34"/>
      <c r="X683" s="34"/>
      <c r="Y683" s="32">
        <v>27.7</v>
      </c>
      <c r="Z683" s="32">
        <v>43.5</v>
      </c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2">
        <v>0</v>
      </c>
      <c r="AN683" s="34"/>
      <c r="AO683" s="34"/>
      <c r="AP683" s="34"/>
      <c r="AQ683" s="34"/>
      <c r="AR683" s="32">
        <v>0</v>
      </c>
      <c r="AS683" s="34"/>
      <c r="AT683" s="32">
        <v>0</v>
      </c>
      <c r="AU683" s="33">
        <v>71.239999999999995</v>
      </c>
      <c r="AV683" s="36">
        <v>0</v>
      </c>
      <c r="AW683" s="33">
        <v>7.0000000000000007E-2</v>
      </c>
      <c r="AX683" s="33">
        <v>0.04</v>
      </c>
      <c r="AY683" s="33">
        <v>0.28000000000000003</v>
      </c>
      <c r="AZ683" s="36">
        <v>0</v>
      </c>
      <c r="BA683" s="33">
        <v>0</v>
      </c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3"/>
      <c r="BV683" s="34"/>
      <c r="BW683" s="34"/>
      <c r="BX683" s="33"/>
      <c r="BY683" s="34"/>
      <c r="BZ683" s="36"/>
      <c r="CA683" s="34"/>
      <c r="CB683" s="34"/>
      <c r="CC683" s="32"/>
    </row>
    <row r="684" spans="1:81" x14ac:dyDescent="0.35">
      <c r="A684" s="37" t="s">
        <v>1964</v>
      </c>
      <c r="B684" s="34">
        <v>24502</v>
      </c>
      <c r="C684" s="37" t="s">
        <v>1963</v>
      </c>
      <c r="D684" s="32">
        <v>12.8</v>
      </c>
      <c r="E684" s="32">
        <v>0.4</v>
      </c>
      <c r="F684" s="32">
        <v>1.2</v>
      </c>
      <c r="G684" s="32">
        <v>14.7</v>
      </c>
      <c r="H684" s="35">
        <v>561</v>
      </c>
      <c r="I684" s="35">
        <v>489</v>
      </c>
      <c r="J684" s="35">
        <v>116.871</v>
      </c>
      <c r="K684" s="32">
        <v>9.1</v>
      </c>
      <c r="L684" s="32">
        <v>0.1</v>
      </c>
      <c r="M684" s="32">
        <v>0.3</v>
      </c>
      <c r="N684" s="32">
        <v>0.8</v>
      </c>
      <c r="O684" s="31"/>
      <c r="P684" s="32">
        <v>14.7</v>
      </c>
      <c r="Q684" s="31"/>
      <c r="R684" s="36">
        <v>0.11</v>
      </c>
      <c r="S684" s="33">
        <v>0</v>
      </c>
      <c r="T684" s="33">
        <v>0</v>
      </c>
      <c r="U684" s="33">
        <v>0</v>
      </c>
      <c r="V684" s="34"/>
      <c r="W684" s="34"/>
      <c r="X684" s="34"/>
      <c r="Y684" s="32">
        <v>0</v>
      </c>
      <c r="Z684" s="32">
        <v>0</v>
      </c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2">
        <v>0</v>
      </c>
      <c r="AN684" s="34"/>
      <c r="AO684" s="34"/>
      <c r="AP684" s="34"/>
      <c r="AQ684" s="34"/>
      <c r="AR684" s="32">
        <v>0</v>
      </c>
      <c r="AS684" s="34"/>
      <c r="AT684" s="32">
        <v>0</v>
      </c>
      <c r="AU684" s="33">
        <v>0</v>
      </c>
      <c r="AV684" s="36">
        <v>0</v>
      </c>
      <c r="AW684" s="33">
        <v>0</v>
      </c>
      <c r="AX684" s="33">
        <v>0</v>
      </c>
      <c r="AY684" s="33">
        <v>0</v>
      </c>
      <c r="AZ684" s="36">
        <v>0</v>
      </c>
      <c r="BA684" s="33">
        <v>0</v>
      </c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3"/>
      <c r="BV684" s="34"/>
      <c r="BW684" s="34"/>
      <c r="BX684" s="33"/>
      <c r="BY684" s="34"/>
      <c r="BZ684" s="36"/>
      <c r="CA684" s="34"/>
      <c r="CB684" s="34"/>
      <c r="CC684" s="32"/>
    </row>
    <row r="685" spans="1:81" x14ac:dyDescent="0.35">
      <c r="A685" s="37" t="s">
        <v>1962</v>
      </c>
      <c r="B685" s="34">
        <v>24502</v>
      </c>
      <c r="C685" s="37" t="s">
        <v>1961</v>
      </c>
      <c r="D685" s="32">
        <v>13.8</v>
      </c>
      <c r="E685" s="32">
        <v>0.4</v>
      </c>
      <c r="F685" s="32">
        <v>1.3</v>
      </c>
      <c r="G685" s="32">
        <v>15.8</v>
      </c>
      <c r="H685" s="35">
        <v>604</v>
      </c>
      <c r="I685" s="35">
        <v>525</v>
      </c>
      <c r="J685" s="35">
        <v>125.47499999999999</v>
      </c>
      <c r="K685" s="32">
        <v>9.8000000000000007</v>
      </c>
      <c r="L685" s="32">
        <v>0.1</v>
      </c>
      <c r="M685" s="32">
        <v>0.3</v>
      </c>
      <c r="N685" s="32">
        <v>0.9</v>
      </c>
      <c r="O685" s="31"/>
      <c r="P685" s="32">
        <v>15.8</v>
      </c>
      <c r="Q685" s="31"/>
      <c r="R685" s="36">
        <v>8.8999999999999996E-2</v>
      </c>
      <c r="S685" s="33">
        <v>0</v>
      </c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3">
        <v>0</v>
      </c>
      <c r="AX685" s="33">
        <v>0</v>
      </c>
      <c r="AY685" s="33">
        <v>0</v>
      </c>
      <c r="AZ685" s="36">
        <v>0</v>
      </c>
      <c r="BA685" s="33">
        <v>0</v>
      </c>
      <c r="BB685" s="34"/>
      <c r="BC685" s="34"/>
      <c r="BD685" s="33"/>
      <c r="BE685" s="34"/>
      <c r="BF685" s="34"/>
      <c r="BG685" s="34"/>
      <c r="BH685" s="34"/>
      <c r="BI685" s="33"/>
      <c r="BJ685" s="34"/>
      <c r="BK685" s="36"/>
      <c r="BL685" s="34"/>
      <c r="BM685" s="34"/>
      <c r="BN685" s="34"/>
      <c r="BO685" s="34"/>
      <c r="BP685" s="34"/>
      <c r="BQ685" s="34"/>
      <c r="BR685" s="34"/>
      <c r="BS685" s="34"/>
      <c r="BT685" s="34"/>
      <c r="BU685" s="33"/>
      <c r="BV685" s="34"/>
      <c r="BW685" s="34"/>
      <c r="BX685" s="33"/>
      <c r="BY685" s="34"/>
      <c r="BZ685" s="36"/>
      <c r="CA685" s="34"/>
      <c r="CB685" s="34"/>
      <c r="CC685" s="32"/>
    </row>
    <row r="686" spans="1:81" x14ac:dyDescent="0.35">
      <c r="A686" s="37" t="s">
        <v>1960</v>
      </c>
      <c r="B686" s="34">
        <v>25102</v>
      </c>
      <c r="C686" s="37" t="s">
        <v>1959</v>
      </c>
      <c r="D686" s="32">
        <v>6.6</v>
      </c>
      <c r="E686" s="32">
        <v>0.6</v>
      </c>
      <c r="F686" s="32">
        <v>2.4</v>
      </c>
      <c r="G686" s="32">
        <v>14</v>
      </c>
      <c r="H686" s="35">
        <v>441</v>
      </c>
      <c r="I686" s="35">
        <v>373</v>
      </c>
      <c r="J686" s="35">
        <v>89.146999999999991</v>
      </c>
      <c r="K686" s="32">
        <v>6.5</v>
      </c>
      <c r="L686" s="32">
        <v>0.1</v>
      </c>
      <c r="M686" s="32">
        <v>0.4</v>
      </c>
      <c r="N686" s="32">
        <v>1.7</v>
      </c>
      <c r="O686" s="31"/>
      <c r="P686" s="32">
        <v>14</v>
      </c>
      <c r="Q686" s="31"/>
      <c r="R686" s="36">
        <v>0.06</v>
      </c>
      <c r="S686" s="33">
        <v>0</v>
      </c>
      <c r="T686" s="33">
        <v>44.91</v>
      </c>
      <c r="U686" s="33">
        <v>4.22</v>
      </c>
      <c r="V686" s="34"/>
      <c r="W686" s="34"/>
      <c r="X686" s="34"/>
      <c r="Y686" s="32">
        <v>29.8</v>
      </c>
      <c r="Z686" s="32">
        <v>18.100000000000001</v>
      </c>
      <c r="AA686" s="34"/>
      <c r="AB686" s="34"/>
      <c r="AC686" s="34"/>
      <c r="AD686" s="34"/>
      <c r="AE686" s="34"/>
      <c r="AF686" s="34"/>
      <c r="AG686" s="34"/>
      <c r="AH686" s="34"/>
      <c r="AI686" s="32">
        <v>0</v>
      </c>
      <c r="AJ686" s="34"/>
      <c r="AK686" s="34"/>
      <c r="AL686" s="32">
        <v>0</v>
      </c>
      <c r="AM686" s="32">
        <v>0</v>
      </c>
      <c r="AN686" s="34"/>
      <c r="AO686" s="34"/>
      <c r="AP686" s="34"/>
      <c r="AQ686" s="34"/>
      <c r="AR686" s="32">
        <v>0</v>
      </c>
      <c r="AS686" s="34"/>
      <c r="AT686" s="32">
        <v>0</v>
      </c>
      <c r="AU686" s="33">
        <v>47.89</v>
      </c>
      <c r="AV686" s="36">
        <v>0</v>
      </c>
      <c r="AW686" s="33">
        <v>0.22</v>
      </c>
      <c r="AX686" s="33">
        <v>0.02</v>
      </c>
      <c r="AY686" s="33">
        <v>0.23</v>
      </c>
      <c r="AZ686" s="36">
        <v>0</v>
      </c>
      <c r="BA686" s="33">
        <v>0</v>
      </c>
      <c r="BB686" s="34"/>
      <c r="BC686" s="34"/>
      <c r="BD686" s="33"/>
      <c r="BE686" s="34"/>
      <c r="BF686" s="34"/>
      <c r="BG686" s="34"/>
      <c r="BH686" s="34"/>
      <c r="BI686" s="33"/>
      <c r="BJ686" s="34"/>
      <c r="BK686" s="36"/>
      <c r="BL686" s="34"/>
      <c r="BM686" s="34"/>
      <c r="BN686" s="34"/>
      <c r="BO686" s="34"/>
      <c r="BP686" s="34"/>
      <c r="BQ686" s="34"/>
      <c r="BR686" s="34"/>
      <c r="BS686" s="34"/>
      <c r="BT686" s="34"/>
      <c r="BU686" s="33"/>
      <c r="BV686" s="34"/>
      <c r="BW686" s="34"/>
      <c r="BX686" s="33"/>
      <c r="BY686" s="34"/>
      <c r="BZ686" s="36"/>
      <c r="CA686" s="34"/>
      <c r="CB686" s="34"/>
      <c r="CC686" s="32"/>
    </row>
    <row r="687" spans="1:81" x14ac:dyDescent="0.35">
      <c r="A687" s="37" t="s">
        <v>1958</v>
      </c>
      <c r="B687" s="34">
        <v>25101</v>
      </c>
      <c r="C687" s="37" t="s">
        <v>1957</v>
      </c>
      <c r="D687" s="32">
        <v>19.7</v>
      </c>
      <c r="E687" s="32">
        <v>5.5</v>
      </c>
      <c r="F687" s="32">
        <v>2.2000000000000002</v>
      </c>
      <c r="G687" s="32">
        <v>38.5</v>
      </c>
      <c r="H687" s="35">
        <v>1373</v>
      </c>
      <c r="I687" s="35">
        <v>1194</v>
      </c>
      <c r="J687" s="35">
        <v>285.36599999999999</v>
      </c>
      <c r="K687" s="32">
        <v>20.8</v>
      </c>
      <c r="L687" s="32">
        <v>0</v>
      </c>
      <c r="M687" s="32">
        <v>0</v>
      </c>
      <c r="N687" s="32">
        <v>2.2000000000000002</v>
      </c>
      <c r="O687" s="31"/>
      <c r="P687" s="32">
        <v>38.5</v>
      </c>
      <c r="Q687" s="31"/>
      <c r="R687" s="36">
        <v>0.02</v>
      </c>
      <c r="S687" s="33">
        <v>0</v>
      </c>
      <c r="T687" s="33">
        <v>12.7</v>
      </c>
      <c r="U687" s="33">
        <v>23.6</v>
      </c>
      <c r="V687" s="34"/>
      <c r="W687" s="34"/>
      <c r="X687" s="34"/>
      <c r="Y687" s="32">
        <v>55.8</v>
      </c>
      <c r="Z687" s="32">
        <v>2.2000000000000002</v>
      </c>
      <c r="AA687" s="34"/>
      <c r="AB687" s="34"/>
      <c r="AC687" s="34"/>
      <c r="AD687" s="34"/>
      <c r="AE687" s="34"/>
      <c r="AF687" s="34"/>
      <c r="AG687" s="34"/>
      <c r="AH687" s="34"/>
      <c r="AI687" s="32">
        <v>0</v>
      </c>
      <c r="AJ687" s="34"/>
      <c r="AK687" s="34"/>
      <c r="AL687" s="32">
        <v>0</v>
      </c>
      <c r="AM687" s="32">
        <v>0</v>
      </c>
      <c r="AN687" s="34"/>
      <c r="AO687" s="34"/>
      <c r="AP687" s="34"/>
      <c r="AQ687" s="34"/>
      <c r="AR687" s="32">
        <v>0</v>
      </c>
      <c r="AS687" s="34"/>
      <c r="AT687" s="32">
        <v>0</v>
      </c>
      <c r="AU687" s="33">
        <v>57.97</v>
      </c>
      <c r="AV687" s="36">
        <v>0</v>
      </c>
      <c r="AW687" s="33">
        <v>0.56000000000000005</v>
      </c>
      <c r="AX687" s="33">
        <v>1.04</v>
      </c>
      <c r="AY687" s="33">
        <v>2.5499999999999998</v>
      </c>
      <c r="AZ687" s="36">
        <v>0</v>
      </c>
      <c r="BA687" s="33">
        <v>0</v>
      </c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3"/>
      <c r="BV687" s="34"/>
      <c r="BW687" s="34"/>
      <c r="BX687" s="33"/>
      <c r="BY687" s="34"/>
      <c r="BZ687" s="36"/>
      <c r="CA687" s="34"/>
      <c r="CB687" s="34"/>
      <c r="CC687" s="32"/>
    </row>
    <row r="688" spans="1:81" x14ac:dyDescent="0.35">
      <c r="A688" s="37" t="s">
        <v>1956</v>
      </c>
      <c r="B688" s="34">
        <v>25101</v>
      </c>
      <c r="C688" s="37" t="s">
        <v>1955</v>
      </c>
      <c r="D688" s="32">
        <v>7.2</v>
      </c>
      <c r="E688" s="32">
        <v>2</v>
      </c>
      <c r="F688" s="32">
        <v>0.8</v>
      </c>
      <c r="G688" s="32">
        <v>14</v>
      </c>
      <c r="H688" s="35">
        <v>499</v>
      </c>
      <c r="I688" s="35">
        <v>434</v>
      </c>
      <c r="J688" s="35">
        <v>103.726</v>
      </c>
      <c r="K688" s="32">
        <v>7.6</v>
      </c>
      <c r="L688" s="32">
        <v>0</v>
      </c>
      <c r="M688" s="32">
        <v>0</v>
      </c>
      <c r="N688" s="32">
        <v>0.8</v>
      </c>
      <c r="O688" s="31"/>
      <c r="P688" s="32">
        <v>14</v>
      </c>
      <c r="Q688" s="31"/>
      <c r="R688" s="36">
        <v>7.0000000000000001E-3</v>
      </c>
      <c r="S688" s="33">
        <v>0</v>
      </c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3">
        <v>0.2</v>
      </c>
      <c r="AX688" s="33">
        <v>0.38</v>
      </c>
      <c r="AY688" s="33">
        <v>0.93</v>
      </c>
      <c r="AZ688" s="36">
        <v>0</v>
      </c>
      <c r="BA688" s="33">
        <v>0</v>
      </c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3"/>
      <c r="BV688" s="34"/>
      <c r="BW688" s="34"/>
      <c r="BX688" s="33"/>
      <c r="BY688" s="34"/>
      <c r="BZ688" s="36"/>
      <c r="CA688" s="34"/>
      <c r="CB688" s="34"/>
      <c r="CC688" s="32"/>
    </row>
    <row r="689" spans="1:81" x14ac:dyDescent="0.35">
      <c r="A689" s="37" t="s">
        <v>1954</v>
      </c>
      <c r="B689" s="34">
        <v>25102</v>
      </c>
      <c r="C689" s="37" t="s">
        <v>1953</v>
      </c>
      <c r="D689" s="32">
        <v>6.3</v>
      </c>
      <c r="E689" s="32">
        <v>2.1</v>
      </c>
      <c r="F689" s="32">
        <v>0.6</v>
      </c>
      <c r="G689" s="32">
        <v>13.3</v>
      </c>
      <c r="H689" s="35">
        <v>474</v>
      </c>
      <c r="I689" s="35">
        <v>412</v>
      </c>
      <c r="J689" s="35">
        <v>98.467999999999989</v>
      </c>
      <c r="K689" s="32">
        <v>5.7</v>
      </c>
      <c r="L689" s="32">
        <v>0</v>
      </c>
      <c r="M689" s="32">
        <v>0</v>
      </c>
      <c r="N689" s="32">
        <v>0.6</v>
      </c>
      <c r="O689" s="31"/>
      <c r="P689" s="32">
        <v>13.3</v>
      </c>
      <c r="Q689" s="31"/>
      <c r="R689" s="36">
        <v>0</v>
      </c>
      <c r="S689" s="33">
        <v>0</v>
      </c>
      <c r="T689" s="33">
        <v>12.75</v>
      </c>
      <c r="U689" s="33">
        <v>29.03</v>
      </c>
      <c r="V689" s="34"/>
      <c r="W689" s="34"/>
      <c r="X689" s="34"/>
      <c r="Y689" s="32">
        <v>55.5</v>
      </c>
      <c r="Z689" s="32">
        <v>2.1</v>
      </c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2">
        <v>0</v>
      </c>
      <c r="AN689" s="34"/>
      <c r="AO689" s="34"/>
      <c r="AP689" s="34"/>
      <c r="AQ689" s="34"/>
      <c r="AR689" s="32">
        <v>0</v>
      </c>
      <c r="AS689" s="34"/>
      <c r="AT689" s="32">
        <v>0</v>
      </c>
      <c r="AU689" s="33">
        <v>57.62</v>
      </c>
      <c r="AV689" s="36">
        <v>0</v>
      </c>
      <c r="AW689" s="33">
        <v>0.21</v>
      </c>
      <c r="AX689" s="33">
        <v>0.49</v>
      </c>
      <c r="AY689" s="33">
        <v>0.97</v>
      </c>
      <c r="AZ689" s="36">
        <v>0</v>
      </c>
      <c r="BA689" s="33">
        <v>0</v>
      </c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3"/>
      <c r="BV689" s="34"/>
      <c r="BW689" s="34"/>
      <c r="BX689" s="33"/>
      <c r="BY689" s="34"/>
      <c r="BZ689" s="36"/>
      <c r="CA689" s="34"/>
      <c r="CB689" s="34"/>
      <c r="CC689" s="32"/>
    </row>
    <row r="690" spans="1:81" x14ac:dyDescent="0.35">
      <c r="A690" s="37" t="s">
        <v>1952</v>
      </c>
      <c r="B690" s="34">
        <v>25101</v>
      </c>
      <c r="C690" s="37" t="s">
        <v>1951</v>
      </c>
      <c r="D690" s="32">
        <v>28.3</v>
      </c>
      <c r="E690" s="32">
        <v>2</v>
      </c>
      <c r="F690" s="32">
        <v>1</v>
      </c>
      <c r="G690" s="32">
        <v>38.799999999999997</v>
      </c>
      <c r="H690" s="35">
        <v>1353</v>
      </c>
      <c r="I690" s="35">
        <v>1214</v>
      </c>
      <c r="J690" s="35">
        <v>290.14600000000002</v>
      </c>
      <c r="K690" s="32">
        <v>15</v>
      </c>
      <c r="L690" s="34"/>
      <c r="M690" s="34"/>
      <c r="N690" s="34"/>
      <c r="O690" s="31"/>
      <c r="P690" s="32">
        <v>38.799999999999997</v>
      </c>
      <c r="Q690" s="31"/>
      <c r="R690" s="36">
        <v>0.01</v>
      </c>
      <c r="S690" s="33">
        <v>0</v>
      </c>
      <c r="T690" s="33">
        <v>15</v>
      </c>
      <c r="U690" s="33">
        <v>25</v>
      </c>
      <c r="V690" s="34"/>
      <c r="W690" s="34"/>
      <c r="X690" s="34"/>
      <c r="Y690" s="32">
        <v>47.2</v>
      </c>
      <c r="Z690" s="32">
        <v>12.8</v>
      </c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2">
        <v>0</v>
      </c>
      <c r="AN690" s="34"/>
      <c r="AO690" s="34"/>
      <c r="AP690" s="34"/>
      <c r="AQ690" s="34"/>
      <c r="AR690" s="32">
        <v>0</v>
      </c>
      <c r="AS690" s="34"/>
      <c r="AT690" s="32">
        <v>0</v>
      </c>
      <c r="AU690" s="33">
        <v>60</v>
      </c>
      <c r="AV690" s="36">
        <v>0</v>
      </c>
      <c r="AW690" s="33">
        <v>0.24</v>
      </c>
      <c r="AX690" s="33">
        <v>0.4</v>
      </c>
      <c r="AY690" s="33">
        <v>0.96</v>
      </c>
      <c r="AZ690" s="36">
        <v>0</v>
      </c>
      <c r="BA690" s="33">
        <v>0</v>
      </c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3"/>
      <c r="BV690" s="34"/>
      <c r="BW690" s="34"/>
      <c r="BX690" s="33"/>
      <c r="BY690" s="34"/>
      <c r="BZ690" s="36"/>
      <c r="CA690" s="34"/>
      <c r="CB690" s="34"/>
      <c r="CC690" s="32"/>
    </row>
    <row r="691" spans="1:81" x14ac:dyDescent="0.35">
      <c r="A691" s="37" t="s">
        <v>1950</v>
      </c>
      <c r="B691" s="34">
        <v>25101</v>
      </c>
      <c r="C691" s="37" t="s">
        <v>1949</v>
      </c>
      <c r="D691" s="32">
        <v>25.3</v>
      </c>
      <c r="E691" s="32">
        <v>1.7</v>
      </c>
      <c r="F691" s="32">
        <v>1.5</v>
      </c>
      <c r="G691" s="32">
        <v>40.9</v>
      </c>
      <c r="H691" s="35">
        <v>1330</v>
      </c>
      <c r="I691" s="35">
        <v>1187</v>
      </c>
      <c r="J691" s="35">
        <v>283.69299999999998</v>
      </c>
      <c r="K691" s="32">
        <v>14.6</v>
      </c>
      <c r="L691" s="34"/>
      <c r="M691" s="34"/>
      <c r="N691" s="34"/>
      <c r="O691" s="31"/>
      <c r="P691" s="32">
        <v>40.9</v>
      </c>
      <c r="Q691" s="31"/>
      <c r="R691" s="36">
        <v>0.01</v>
      </c>
      <c r="S691" s="33">
        <v>0</v>
      </c>
      <c r="T691" s="33">
        <v>17.600000000000001</v>
      </c>
      <c r="U691" s="33">
        <v>23.5</v>
      </c>
      <c r="V691" s="34"/>
      <c r="W691" s="34"/>
      <c r="X691" s="34"/>
      <c r="Y691" s="32">
        <v>46.3</v>
      </c>
      <c r="Z691" s="32">
        <v>12.5</v>
      </c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2">
        <v>0</v>
      </c>
      <c r="AN691" s="34"/>
      <c r="AO691" s="34"/>
      <c r="AP691" s="34"/>
      <c r="AQ691" s="34"/>
      <c r="AR691" s="32">
        <v>0</v>
      </c>
      <c r="AS691" s="34"/>
      <c r="AT691" s="32">
        <v>0</v>
      </c>
      <c r="AU691" s="33">
        <v>58.81</v>
      </c>
      <c r="AV691" s="36">
        <v>0</v>
      </c>
      <c r="AW691" s="33">
        <v>0.24</v>
      </c>
      <c r="AX691" s="33">
        <v>0.32</v>
      </c>
      <c r="AY691" s="33">
        <v>0.8</v>
      </c>
      <c r="AZ691" s="36">
        <v>0</v>
      </c>
      <c r="BA691" s="33">
        <v>0</v>
      </c>
      <c r="BB691" s="34"/>
      <c r="BC691" s="34"/>
      <c r="BD691" s="33"/>
      <c r="BE691" s="34"/>
      <c r="BF691" s="34"/>
      <c r="BG691" s="34"/>
      <c r="BH691" s="34"/>
      <c r="BI691" s="33"/>
      <c r="BJ691" s="34"/>
      <c r="BK691" s="36"/>
      <c r="BL691" s="34"/>
      <c r="BM691" s="34"/>
      <c r="BN691" s="34"/>
      <c r="BO691" s="34"/>
      <c r="BP691" s="34"/>
      <c r="BQ691" s="34"/>
      <c r="BR691" s="34"/>
      <c r="BS691" s="34"/>
      <c r="BT691" s="34"/>
      <c r="BU691" s="33"/>
      <c r="BV691" s="34"/>
      <c r="BW691" s="34"/>
      <c r="BX691" s="33"/>
      <c r="BY691" s="34"/>
      <c r="BZ691" s="36"/>
      <c r="CA691" s="34"/>
      <c r="CB691" s="34"/>
      <c r="CC691" s="32"/>
    </row>
    <row r="692" spans="1:81" x14ac:dyDescent="0.35">
      <c r="A692" s="37" t="s">
        <v>1948</v>
      </c>
      <c r="B692" s="34">
        <v>25101</v>
      </c>
      <c r="C692" s="37" t="s">
        <v>1947</v>
      </c>
      <c r="D692" s="32">
        <v>23</v>
      </c>
      <c r="E692" s="32">
        <v>1.9</v>
      </c>
      <c r="F692" s="32">
        <v>2.7</v>
      </c>
      <c r="G692" s="32">
        <v>45.7</v>
      </c>
      <c r="H692" s="35">
        <v>1364</v>
      </c>
      <c r="I692" s="35">
        <v>1236</v>
      </c>
      <c r="J692" s="35">
        <v>295.404</v>
      </c>
      <c r="K692" s="32">
        <v>13.7</v>
      </c>
      <c r="L692" s="34"/>
      <c r="M692" s="34"/>
      <c r="N692" s="34"/>
      <c r="O692" s="31"/>
      <c r="P692" s="32">
        <v>45.7</v>
      </c>
      <c r="Q692" s="31"/>
      <c r="R692" s="36">
        <v>0.02</v>
      </c>
      <c r="S692" s="33">
        <v>0</v>
      </c>
      <c r="T692" s="33">
        <v>15.8</v>
      </c>
      <c r="U692" s="33">
        <v>21.1</v>
      </c>
      <c r="V692" s="34"/>
      <c r="W692" s="34"/>
      <c r="X692" s="34"/>
      <c r="Y692" s="32">
        <v>46.3</v>
      </c>
      <c r="Z692" s="32">
        <v>12.5</v>
      </c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2">
        <v>0</v>
      </c>
      <c r="AN692" s="34"/>
      <c r="AO692" s="34"/>
      <c r="AP692" s="34"/>
      <c r="AQ692" s="34"/>
      <c r="AR692" s="32">
        <v>0</v>
      </c>
      <c r="AS692" s="34"/>
      <c r="AT692" s="32">
        <v>0</v>
      </c>
      <c r="AU692" s="33">
        <v>58.81</v>
      </c>
      <c r="AV692" s="36">
        <v>0</v>
      </c>
      <c r="AW692" s="33">
        <v>0.24</v>
      </c>
      <c r="AX692" s="33">
        <v>0.32</v>
      </c>
      <c r="AY692" s="33">
        <v>0.89</v>
      </c>
      <c r="AZ692" s="36">
        <v>0</v>
      </c>
      <c r="BA692" s="33">
        <v>0</v>
      </c>
      <c r="BB692" s="34"/>
      <c r="BC692" s="34"/>
      <c r="BD692" s="33"/>
      <c r="BE692" s="34"/>
      <c r="BF692" s="34"/>
      <c r="BG692" s="34"/>
      <c r="BH692" s="34"/>
      <c r="BI692" s="33"/>
      <c r="BJ692" s="34"/>
      <c r="BK692" s="36"/>
      <c r="BL692" s="34"/>
      <c r="BM692" s="34"/>
      <c r="BN692" s="34"/>
      <c r="BO692" s="34"/>
      <c r="BP692" s="34"/>
      <c r="BQ692" s="34"/>
      <c r="BR692" s="34"/>
      <c r="BS692" s="34"/>
      <c r="BT692" s="34"/>
      <c r="BU692" s="33"/>
      <c r="BV692" s="34"/>
      <c r="BW692" s="34"/>
      <c r="BX692" s="33"/>
      <c r="BY692" s="34"/>
      <c r="BZ692" s="36"/>
      <c r="CA692" s="34"/>
      <c r="CB692" s="34"/>
      <c r="CC692" s="32"/>
    </row>
    <row r="693" spans="1:81" x14ac:dyDescent="0.35">
      <c r="A693" s="37" t="s">
        <v>1946</v>
      </c>
      <c r="B693" s="34">
        <v>25101</v>
      </c>
      <c r="C693" s="37" t="s">
        <v>1945</v>
      </c>
      <c r="D693" s="32">
        <v>25.5</v>
      </c>
      <c r="E693" s="32">
        <v>1.9</v>
      </c>
      <c r="F693" s="32">
        <v>1.7</v>
      </c>
      <c r="G693" s="32">
        <v>41.8</v>
      </c>
      <c r="H693" s="35">
        <v>1349</v>
      </c>
      <c r="I693" s="35">
        <v>1212</v>
      </c>
      <c r="J693" s="35">
        <v>289.66800000000001</v>
      </c>
      <c r="K693" s="32">
        <v>14.4</v>
      </c>
      <c r="L693" s="34"/>
      <c r="M693" s="34"/>
      <c r="N693" s="34"/>
      <c r="O693" s="31"/>
      <c r="P693" s="32">
        <v>41.8</v>
      </c>
      <c r="Q693" s="31"/>
      <c r="R693" s="36">
        <v>1.2999999999999999E-2</v>
      </c>
      <c r="S693" s="33">
        <v>0</v>
      </c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3">
        <v>0.24</v>
      </c>
      <c r="AX693" s="33">
        <v>0.35</v>
      </c>
      <c r="AY693" s="33">
        <v>0.88</v>
      </c>
      <c r="AZ693" s="36">
        <v>0</v>
      </c>
      <c r="BA693" s="33">
        <v>0</v>
      </c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3"/>
      <c r="BV693" s="34"/>
      <c r="BW693" s="34"/>
      <c r="BX693" s="33"/>
      <c r="BY693" s="34"/>
      <c r="BZ693" s="36"/>
      <c r="CA693" s="34"/>
      <c r="CB693" s="34"/>
      <c r="CC693" s="32"/>
    </row>
    <row r="694" spans="1:81" x14ac:dyDescent="0.35">
      <c r="A694" s="37" t="s">
        <v>1944</v>
      </c>
      <c r="B694" s="34">
        <v>25101</v>
      </c>
      <c r="C694" s="37" t="s">
        <v>1943</v>
      </c>
      <c r="D694" s="32">
        <v>7.3</v>
      </c>
      <c r="E694" s="32">
        <v>0.5</v>
      </c>
      <c r="F694" s="32">
        <v>0.5</v>
      </c>
      <c r="G694" s="32">
        <v>11.9</v>
      </c>
      <c r="H694" s="35">
        <v>385</v>
      </c>
      <c r="I694" s="35">
        <v>346</v>
      </c>
      <c r="J694" s="35">
        <v>82.694000000000003</v>
      </c>
      <c r="K694" s="32">
        <v>4.0999999999999996</v>
      </c>
      <c r="L694" s="34"/>
      <c r="M694" s="34"/>
      <c r="N694" s="34"/>
      <c r="O694" s="31"/>
      <c r="P694" s="32">
        <v>11.9</v>
      </c>
      <c r="Q694" s="31"/>
      <c r="R694" s="36">
        <v>3.0000000000000001E-3</v>
      </c>
      <c r="S694" s="33">
        <v>0</v>
      </c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3">
        <v>7.0000000000000007E-2</v>
      </c>
      <c r="AX694" s="33">
        <v>0.1</v>
      </c>
      <c r="AY694" s="33">
        <v>0.25</v>
      </c>
      <c r="AZ694" s="36">
        <v>0</v>
      </c>
      <c r="BA694" s="33">
        <v>0</v>
      </c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3"/>
      <c r="BV694" s="34"/>
      <c r="BW694" s="34"/>
      <c r="BX694" s="33"/>
      <c r="BY694" s="34"/>
      <c r="BZ694" s="36"/>
      <c r="CA694" s="34"/>
      <c r="CB694" s="34"/>
      <c r="CC694" s="32"/>
    </row>
    <row r="695" spans="1:81" x14ac:dyDescent="0.35">
      <c r="A695" s="37" t="s">
        <v>1942</v>
      </c>
      <c r="B695" s="34">
        <v>25101</v>
      </c>
      <c r="C695" s="37" t="s">
        <v>1941</v>
      </c>
      <c r="D695" s="32">
        <v>37.5</v>
      </c>
      <c r="E695" s="32">
        <v>7.9</v>
      </c>
      <c r="F695" s="32">
        <v>2.8</v>
      </c>
      <c r="G695" s="32">
        <v>10</v>
      </c>
      <c r="H695" s="35">
        <v>1320</v>
      </c>
      <c r="I695" s="35">
        <v>1097</v>
      </c>
      <c r="J695" s="35">
        <v>262.18299999999999</v>
      </c>
      <c r="K695" s="32">
        <v>27.8</v>
      </c>
      <c r="L695" s="34"/>
      <c r="M695" s="34"/>
      <c r="N695" s="34"/>
      <c r="O695" s="31"/>
      <c r="P695" s="32">
        <v>10</v>
      </c>
      <c r="Q695" s="31"/>
      <c r="R695" s="36">
        <v>0.02</v>
      </c>
      <c r="S695" s="33">
        <v>0</v>
      </c>
      <c r="T695" s="33">
        <v>17.170000000000002</v>
      </c>
      <c r="U695" s="33">
        <v>35.81</v>
      </c>
      <c r="V695" s="34"/>
      <c r="W695" s="34"/>
      <c r="X695" s="34"/>
      <c r="Y695" s="32">
        <v>37.1</v>
      </c>
      <c r="Z695" s="32">
        <v>5.3</v>
      </c>
      <c r="AA695" s="34"/>
      <c r="AB695" s="34"/>
      <c r="AC695" s="34"/>
      <c r="AD695" s="34"/>
      <c r="AE695" s="34"/>
      <c r="AF695" s="32">
        <v>0</v>
      </c>
      <c r="AG695" s="34"/>
      <c r="AH695" s="32">
        <v>0</v>
      </c>
      <c r="AI695" s="34"/>
      <c r="AJ695" s="34"/>
      <c r="AK695" s="34"/>
      <c r="AL695" s="32">
        <v>0</v>
      </c>
      <c r="AM695" s="32">
        <v>0</v>
      </c>
      <c r="AN695" s="34"/>
      <c r="AO695" s="34"/>
      <c r="AP695" s="34"/>
      <c r="AQ695" s="34"/>
      <c r="AR695" s="32">
        <v>0</v>
      </c>
      <c r="AS695" s="34"/>
      <c r="AT695" s="32">
        <v>0</v>
      </c>
      <c r="AU695" s="33">
        <v>42.4</v>
      </c>
      <c r="AV695" s="36">
        <v>0</v>
      </c>
      <c r="AW695" s="33">
        <v>1.08</v>
      </c>
      <c r="AX695" s="33">
        <v>2.2599999999999998</v>
      </c>
      <c r="AY695" s="33">
        <v>2.68</v>
      </c>
      <c r="AZ695" s="36">
        <v>0</v>
      </c>
      <c r="BA695" s="33">
        <v>0</v>
      </c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3"/>
      <c r="BV695" s="34"/>
      <c r="BW695" s="34"/>
      <c r="BX695" s="33"/>
      <c r="BY695" s="34"/>
      <c r="BZ695" s="36"/>
      <c r="CA695" s="34"/>
      <c r="CB695" s="34"/>
      <c r="CC695" s="32"/>
    </row>
    <row r="696" spans="1:81" x14ac:dyDescent="0.35">
      <c r="A696" s="37" t="s">
        <v>1940</v>
      </c>
      <c r="B696" s="34">
        <v>25101</v>
      </c>
      <c r="C696" s="37" t="s">
        <v>1939</v>
      </c>
      <c r="D696" s="32">
        <v>36.9</v>
      </c>
      <c r="E696" s="32">
        <v>7.7</v>
      </c>
      <c r="F696" s="32">
        <v>3.6</v>
      </c>
      <c r="G696" s="32">
        <v>10</v>
      </c>
      <c r="H696" s="35">
        <v>1295</v>
      </c>
      <c r="I696" s="35">
        <v>1079</v>
      </c>
      <c r="J696" s="35">
        <v>257.88099999999997</v>
      </c>
      <c r="K696" s="32">
        <v>27</v>
      </c>
      <c r="L696" s="34"/>
      <c r="M696" s="34"/>
      <c r="N696" s="34"/>
      <c r="O696" s="31"/>
      <c r="P696" s="32">
        <v>10</v>
      </c>
      <c r="Q696" s="31"/>
      <c r="R696" s="36">
        <v>0.02</v>
      </c>
      <c r="S696" s="33">
        <v>0</v>
      </c>
      <c r="T696" s="33">
        <v>17.170000000000002</v>
      </c>
      <c r="U696" s="33">
        <v>35.81</v>
      </c>
      <c r="V696" s="34"/>
      <c r="W696" s="34"/>
      <c r="X696" s="34"/>
      <c r="Y696" s="32">
        <v>37.1</v>
      </c>
      <c r="Z696" s="32">
        <v>5.3</v>
      </c>
      <c r="AA696" s="34"/>
      <c r="AB696" s="34"/>
      <c r="AC696" s="34"/>
      <c r="AD696" s="34"/>
      <c r="AE696" s="34"/>
      <c r="AF696" s="32">
        <v>0</v>
      </c>
      <c r="AG696" s="34"/>
      <c r="AH696" s="32">
        <v>0</v>
      </c>
      <c r="AI696" s="34"/>
      <c r="AJ696" s="34"/>
      <c r="AK696" s="34"/>
      <c r="AL696" s="32">
        <v>0</v>
      </c>
      <c r="AM696" s="32">
        <v>0</v>
      </c>
      <c r="AN696" s="34"/>
      <c r="AO696" s="34"/>
      <c r="AP696" s="34"/>
      <c r="AQ696" s="34"/>
      <c r="AR696" s="32">
        <v>0</v>
      </c>
      <c r="AS696" s="34"/>
      <c r="AT696" s="32">
        <v>0</v>
      </c>
      <c r="AU696" s="33">
        <v>42.4</v>
      </c>
      <c r="AV696" s="36">
        <v>0</v>
      </c>
      <c r="AW696" s="33">
        <v>1.06</v>
      </c>
      <c r="AX696" s="33">
        <v>2.2000000000000002</v>
      </c>
      <c r="AY696" s="33">
        <v>2.61</v>
      </c>
      <c r="AZ696" s="36">
        <v>0</v>
      </c>
      <c r="BA696" s="33">
        <v>0</v>
      </c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3"/>
      <c r="BV696" s="34"/>
      <c r="BW696" s="34"/>
      <c r="BX696" s="33"/>
      <c r="BY696" s="34"/>
      <c r="BZ696" s="36"/>
      <c r="CA696" s="34"/>
      <c r="CB696" s="34"/>
      <c r="CC696" s="32"/>
    </row>
    <row r="697" spans="1:81" x14ac:dyDescent="0.35">
      <c r="A697" s="37" t="s">
        <v>1938</v>
      </c>
      <c r="B697" s="34">
        <v>25101</v>
      </c>
      <c r="C697" s="37" t="s">
        <v>1937</v>
      </c>
      <c r="D697" s="32">
        <v>28.6</v>
      </c>
      <c r="E697" s="32">
        <v>6.5</v>
      </c>
      <c r="F697" s="32">
        <v>2.2999999999999998</v>
      </c>
      <c r="G697" s="32">
        <v>7.4</v>
      </c>
      <c r="H697" s="35">
        <v>1182</v>
      </c>
      <c r="I697" s="35">
        <v>850</v>
      </c>
      <c r="J697" s="35">
        <v>203.15</v>
      </c>
      <c r="K697" s="32">
        <v>41.5</v>
      </c>
      <c r="L697" s="34"/>
      <c r="M697" s="34"/>
      <c r="N697" s="34"/>
      <c r="O697" s="31"/>
      <c r="P697" s="32">
        <v>7.4</v>
      </c>
      <c r="Q697" s="31"/>
      <c r="R697" s="36">
        <v>0.02</v>
      </c>
      <c r="S697" s="33">
        <v>0</v>
      </c>
      <c r="T697" s="33">
        <v>17.170000000000002</v>
      </c>
      <c r="U697" s="33">
        <v>35.81</v>
      </c>
      <c r="V697" s="34"/>
      <c r="W697" s="34"/>
      <c r="X697" s="34"/>
      <c r="Y697" s="32">
        <v>37.1</v>
      </c>
      <c r="Z697" s="32">
        <v>5.3</v>
      </c>
      <c r="AA697" s="34"/>
      <c r="AB697" s="34"/>
      <c r="AC697" s="34"/>
      <c r="AD697" s="34"/>
      <c r="AE697" s="34"/>
      <c r="AF697" s="32">
        <v>0</v>
      </c>
      <c r="AG697" s="34"/>
      <c r="AH697" s="32">
        <v>0</v>
      </c>
      <c r="AI697" s="34"/>
      <c r="AJ697" s="34"/>
      <c r="AK697" s="34"/>
      <c r="AL697" s="32">
        <v>0</v>
      </c>
      <c r="AM697" s="32">
        <v>0</v>
      </c>
      <c r="AN697" s="34"/>
      <c r="AO697" s="34"/>
      <c r="AP697" s="34"/>
      <c r="AQ697" s="34"/>
      <c r="AR697" s="32">
        <v>0</v>
      </c>
      <c r="AS697" s="34"/>
      <c r="AT697" s="32">
        <v>0</v>
      </c>
      <c r="AU697" s="33">
        <v>42.4</v>
      </c>
      <c r="AV697" s="36">
        <v>0</v>
      </c>
      <c r="AW697" s="33">
        <v>0.89</v>
      </c>
      <c r="AX697" s="33">
        <v>1.86</v>
      </c>
      <c r="AY697" s="33">
        <v>2.2000000000000002</v>
      </c>
      <c r="AZ697" s="36">
        <v>0</v>
      </c>
      <c r="BA697" s="33">
        <v>0</v>
      </c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3"/>
      <c r="BV697" s="34"/>
      <c r="BW697" s="34"/>
      <c r="BX697" s="33"/>
      <c r="BY697" s="34"/>
      <c r="BZ697" s="36"/>
      <c r="CA697" s="34"/>
      <c r="CB697" s="34"/>
      <c r="CC697" s="32"/>
    </row>
    <row r="698" spans="1:81" x14ac:dyDescent="0.35">
      <c r="A698" s="37" t="s">
        <v>1936</v>
      </c>
      <c r="B698" s="34">
        <v>25101</v>
      </c>
      <c r="C698" s="37" t="s">
        <v>1935</v>
      </c>
      <c r="D698" s="32">
        <v>23</v>
      </c>
      <c r="E698" s="32">
        <v>2</v>
      </c>
      <c r="F698" s="32">
        <v>2.5</v>
      </c>
      <c r="G698" s="32">
        <v>50.5</v>
      </c>
      <c r="H698" s="35">
        <v>1427</v>
      </c>
      <c r="I698" s="35">
        <v>1330</v>
      </c>
      <c r="J698" s="35">
        <v>317.87</v>
      </c>
      <c r="K698" s="32">
        <v>10.1</v>
      </c>
      <c r="L698" s="32">
        <v>0.1</v>
      </c>
      <c r="M698" s="32">
        <v>0</v>
      </c>
      <c r="N698" s="32">
        <v>2.4</v>
      </c>
      <c r="O698" s="31"/>
      <c r="P698" s="32">
        <v>50.5</v>
      </c>
      <c r="Q698" s="31"/>
      <c r="R698" s="36">
        <v>0.15</v>
      </c>
      <c r="S698" s="33">
        <v>0</v>
      </c>
      <c r="T698" s="33">
        <v>14.6</v>
      </c>
      <c r="U698" s="33">
        <v>24.4</v>
      </c>
      <c r="V698" s="34"/>
      <c r="W698" s="34"/>
      <c r="X698" s="34"/>
      <c r="Y698" s="32">
        <v>51.4</v>
      </c>
      <c r="Z698" s="32">
        <v>8.8000000000000007</v>
      </c>
      <c r="AA698" s="34"/>
      <c r="AB698" s="34"/>
      <c r="AC698" s="34"/>
      <c r="AD698" s="34"/>
      <c r="AE698" s="34"/>
      <c r="AF698" s="34"/>
      <c r="AG698" s="34"/>
      <c r="AH698" s="34"/>
      <c r="AI698" s="32">
        <v>0</v>
      </c>
      <c r="AJ698" s="34"/>
      <c r="AK698" s="34"/>
      <c r="AL698" s="32">
        <v>0</v>
      </c>
      <c r="AM698" s="32">
        <v>0</v>
      </c>
      <c r="AN698" s="34"/>
      <c r="AO698" s="34"/>
      <c r="AP698" s="34"/>
      <c r="AQ698" s="34"/>
      <c r="AR698" s="32">
        <v>0</v>
      </c>
      <c r="AS698" s="34"/>
      <c r="AT698" s="32">
        <v>0</v>
      </c>
      <c r="AU698" s="33">
        <v>60.2</v>
      </c>
      <c r="AV698" s="36">
        <v>0</v>
      </c>
      <c r="AW698" s="33">
        <v>0.23</v>
      </c>
      <c r="AX698" s="33">
        <v>0.39</v>
      </c>
      <c r="AY698" s="33">
        <v>0.96</v>
      </c>
      <c r="AZ698" s="36">
        <v>0</v>
      </c>
      <c r="BA698" s="33">
        <v>0</v>
      </c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3"/>
      <c r="BV698" s="34"/>
      <c r="BW698" s="34"/>
      <c r="BX698" s="33"/>
      <c r="BY698" s="34"/>
      <c r="BZ698" s="36"/>
      <c r="CA698" s="34"/>
      <c r="CB698" s="34"/>
      <c r="CC698" s="32"/>
    </row>
    <row r="699" spans="1:81" x14ac:dyDescent="0.35">
      <c r="A699" s="37" t="s">
        <v>1934</v>
      </c>
      <c r="B699" s="34">
        <v>25101</v>
      </c>
      <c r="C699" s="37" t="s">
        <v>1933</v>
      </c>
      <c r="D699" s="32">
        <v>6.6</v>
      </c>
      <c r="E699" s="32">
        <v>0.4</v>
      </c>
      <c r="F699" s="32">
        <v>2.9</v>
      </c>
      <c r="G699" s="32">
        <v>9.1</v>
      </c>
      <c r="H699" s="35">
        <v>364</v>
      </c>
      <c r="I699" s="35">
        <v>280</v>
      </c>
      <c r="J699" s="35">
        <v>66.92</v>
      </c>
      <c r="K699" s="32">
        <v>8.3000000000000007</v>
      </c>
      <c r="L699" s="34"/>
      <c r="M699" s="34"/>
      <c r="N699" s="34"/>
      <c r="O699" s="31"/>
      <c r="P699" s="32">
        <v>9.1</v>
      </c>
      <c r="Q699" s="31"/>
      <c r="R699" s="36">
        <v>0</v>
      </c>
      <c r="S699" s="33">
        <v>0</v>
      </c>
      <c r="T699" s="33">
        <v>14.6</v>
      </c>
      <c r="U699" s="33">
        <v>24.4</v>
      </c>
      <c r="V699" s="34"/>
      <c r="W699" s="34"/>
      <c r="X699" s="34"/>
      <c r="Y699" s="32">
        <v>51.4</v>
      </c>
      <c r="Z699" s="32">
        <v>8.8000000000000007</v>
      </c>
      <c r="AA699" s="34"/>
      <c r="AB699" s="34"/>
      <c r="AC699" s="34"/>
      <c r="AD699" s="34"/>
      <c r="AE699" s="34"/>
      <c r="AF699" s="34"/>
      <c r="AG699" s="34"/>
      <c r="AH699" s="34"/>
      <c r="AI699" s="32">
        <v>0</v>
      </c>
      <c r="AJ699" s="34"/>
      <c r="AK699" s="34"/>
      <c r="AL699" s="32">
        <v>0</v>
      </c>
      <c r="AM699" s="32">
        <v>0</v>
      </c>
      <c r="AN699" s="34"/>
      <c r="AO699" s="34"/>
      <c r="AP699" s="34"/>
      <c r="AQ699" s="34"/>
      <c r="AR699" s="32">
        <v>0</v>
      </c>
      <c r="AS699" s="34"/>
      <c r="AT699" s="32">
        <v>0</v>
      </c>
      <c r="AU699" s="33">
        <v>60.2</v>
      </c>
      <c r="AV699" s="36">
        <v>0</v>
      </c>
      <c r="AW699" s="33">
        <v>0.05</v>
      </c>
      <c r="AX699" s="33">
        <v>0.08</v>
      </c>
      <c r="AY699" s="33">
        <v>0.19</v>
      </c>
      <c r="AZ699" s="36">
        <v>0</v>
      </c>
      <c r="BA699" s="33">
        <v>0</v>
      </c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3"/>
      <c r="BV699" s="34"/>
      <c r="BW699" s="34"/>
      <c r="BX699" s="33"/>
      <c r="BY699" s="34"/>
      <c r="BZ699" s="36"/>
      <c r="CA699" s="34"/>
      <c r="CB699" s="34"/>
      <c r="CC699" s="32"/>
    </row>
    <row r="700" spans="1:81" x14ac:dyDescent="0.35">
      <c r="A700" s="37" t="s">
        <v>1932</v>
      </c>
      <c r="B700" s="34">
        <v>24501</v>
      </c>
      <c r="C700" s="37" t="s">
        <v>1931</v>
      </c>
      <c r="D700" s="32">
        <v>22</v>
      </c>
      <c r="E700" s="32">
        <v>2.1</v>
      </c>
      <c r="F700" s="32">
        <v>2.4</v>
      </c>
      <c r="G700" s="32">
        <v>40.9</v>
      </c>
      <c r="H700" s="35">
        <v>1297</v>
      </c>
      <c r="I700" s="35">
        <v>1145</v>
      </c>
      <c r="J700" s="35">
        <v>273.65499999999997</v>
      </c>
      <c r="K700" s="32">
        <v>16.8</v>
      </c>
      <c r="L700" s="34"/>
      <c r="M700" s="34"/>
      <c r="N700" s="34"/>
      <c r="O700" s="31"/>
      <c r="P700" s="32">
        <v>40.9</v>
      </c>
      <c r="Q700" s="31"/>
      <c r="R700" s="36">
        <v>0.02</v>
      </c>
      <c r="S700" s="33">
        <v>0</v>
      </c>
      <c r="T700" s="33">
        <v>14.3</v>
      </c>
      <c r="U700" s="33">
        <v>23.8</v>
      </c>
      <c r="V700" s="34"/>
      <c r="W700" s="34"/>
      <c r="X700" s="34"/>
      <c r="Y700" s="32">
        <v>51.4</v>
      </c>
      <c r="Z700" s="32">
        <v>10.5</v>
      </c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2">
        <v>0</v>
      </c>
      <c r="AN700" s="34"/>
      <c r="AO700" s="34"/>
      <c r="AP700" s="34"/>
      <c r="AQ700" s="34"/>
      <c r="AR700" s="32">
        <v>0</v>
      </c>
      <c r="AS700" s="34"/>
      <c r="AT700" s="32">
        <v>0</v>
      </c>
      <c r="AU700" s="33">
        <v>61.9</v>
      </c>
      <c r="AV700" s="36">
        <v>0</v>
      </c>
      <c r="AW700" s="33">
        <v>0.24</v>
      </c>
      <c r="AX700" s="33">
        <v>0.4</v>
      </c>
      <c r="AY700" s="33">
        <v>1.04</v>
      </c>
      <c r="AZ700" s="36">
        <v>0</v>
      </c>
      <c r="BA700" s="33">
        <v>0</v>
      </c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3"/>
      <c r="BV700" s="34"/>
      <c r="BW700" s="34"/>
      <c r="BX700" s="33"/>
      <c r="BY700" s="34"/>
      <c r="BZ700" s="36"/>
      <c r="CA700" s="34"/>
      <c r="CB700" s="34"/>
      <c r="CC700" s="32"/>
    </row>
    <row r="701" spans="1:81" x14ac:dyDescent="0.35">
      <c r="A701" s="37" t="s">
        <v>1930</v>
      </c>
      <c r="B701" s="34">
        <v>24501</v>
      </c>
      <c r="C701" s="37" t="s">
        <v>1929</v>
      </c>
      <c r="D701" s="32">
        <v>23.3</v>
      </c>
      <c r="E701" s="32">
        <v>2.2999999999999998</v>
      </c>
      <c r="F701" s="32">
        <v>2.6</v>
      </c>
      <c r="G701" s="32">
        <v>43.6</v>
      </c>
      <c r="H701" s="35">
        <v>1361</v>
      </c>
      <c r="I701" s="35">
        <v>1220</v>
      </c>
      <c r="J701" s="35">
        <v>291.58</v>
      </c>
      <c r="K701" s="32">
        <v>17.7</v>
      </c>
      <c r="L701" s="34"/>
      <c r="M701" s="34"/>
      <c r="N701" s="34"/>
      <c r="O701" s="31"/>
      <c r="P701" s="32">
        <v>43.6</v>
      </c>
      <c r="Q701" s="31"/>
      <c r="R701" s="36">
        <v>0.02</v>
      </c>
      <c r="S701" s="33">
        <v>0</v>
      </c>
      <c r="T701" s="33">
        <v>17.399999999999999</v>
      </c>
      <c r="U701" s="33">
        <v>26.1</v>
      </c>
      <c r="V701" s="34"/>
      <c r="W701" s="34"/>
      <c r="X701" s="34"/>
      <c r="Y701" s="32">
        <v>50.6</v>
      </c>
      <c r="Z701" s="32">
        <v>10.3</v>
      </c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2">
        <v>0</v>
      </c>
      <c r="AN701" s="34"/>
      <c r="AO701" s="34"/>
      <c r="AP701" s="34"/>
      <c r="AQ701" s="34"/>
      <c r="AR701" s="32">
        <v>0</v>
      </c>
      <c r="AS701" s="34"/>
      <c r="AT701" s="32">
        <v>0</v>
      </c>
      <c r="AU701" s="33">
        <v>60.9</v>
      </c>
      <c r="AV701" s="36">
        <v>0</v>
      </c>
      <c r="AW701" s="33">
        <v>0.32</v>
      </c>
      <c r="AX701" s="33">
        <v>0.48</v>
      </c>
      <c r="AY701" s="33">
        <v>1.1200000000000001</v>
      </c>
      <c r="AZ701" s="36">
        <v>0</v>
      </c>
      <c r="BA701" s="33">
        <v>0</v>
      </c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3"/>
      <c r="BV701" s="34"/>
      <c r="BW701" s="34"/>
      <c r="BX701" s="33"/>
      <c r="BY701" s="34"/>
      <c r="BZ701" s="36"/>
      <c r="CA701" s="34"/>
      <c r="CB701" s="34"/>
      <c r="CC701" s="32"/>
    </row>
    <row r="702" spans="1:81" x14ac:dyDescent="0.35">
      <c r="A702" s="37" t="s">
        <v>1928</v>
      </c>
      <c r="B702" s="34">
        <v>18101</v>
      </c>
      <c r="C702" s="37" t="s">
        <v>1927</v>
      </c>
      <c r="D702" s="32">
        <v>12.1</v>
      </c>
      <c r="E702" s="32">
        <v>61.4</v>
      </c>
      <c r="F702" s="32">
        <v>0</v>
      </c>
      <c r="G702" s="32">
        <v>0</v>
      </c>
      <c r="H702" s="35">
        <v>2478</v>
      </c>
      <c r="I702" s="35">
        <v>2478</v>
      </c>
      <c r="J702" s="35">
        <v>592.24199999999996</v>
      </c>
      <c r="K702" s="32">
        <v>0</v>
      </c>
      <c r="L702" s="32">
        <v>0</v>
      </c>
      <c r="M702" s="32">
        <v>0</v>
      </c>
      <c r="N702" s="32">
        <v>0</v>
      </c>
      <c r="O702" s="31"/>
      <c r="P702" s="32">
        <v>0</v>
      </c>
      <c r="Q702" s="31"/>
      <c r="R702" s="36">
        <v>0.05</v>
      </c>
      <c r="S702" s="33">
        <v>1</v>
      </c>
      <c r="T702" s="33">
        <v>43.88</v>
      </c>
      <c r="U702" s="33">
        <v>48.56</v>
      </c>
      <c r="V702" s="34"/>
      <c r="W702" s="34"/>
      <c r="X702" s="34"/>
      <c r="Y702" s="32">
        <v>1.6</v>
      </c>
      <c r="Z702" s="32">
        <v>0.5</v>
      </c>
      <c r="AA702" s="34"/>
      <c r="AB702" s="32">
        <v>0.2</v>
      </c>
      <c r="AC702" s="34"/>
      <c r="AD702" s="34"/>
      <c r="AE702" s="34"/>
      <c r="AF702" s="32">
        <v>0</v>
      </c>
      <c r="AG702" s="34"/>
      <c r="AH702" s="34"/>
      <c r="AI702" s="34"/>
      <c r="AJ702" s="32">
        <v>0</v>
      </c>
      <c r="AK702" s="34"/>
      <c r="AL702" s="32">
        <v>0</v>
      </c>
      <c r="AM702" s="32">
        <v>0</v>
      </c>
      <c r="AN702" s="34"/>
      <c r="AO702" s="34"/>
      <c r="AP702" s="34"/>
      <c r="AQ702" s="32">
        <v>0</v>
      </c>
      <c r="AR702" s="32">
        <v>0</v>
      </c>
      <c r="AS702" s="34"/>
      <c r="AT702" s="32">
        <v>0</v>
      </c>
      <c r="AU702" s="33">
        <v>2.39</v>
      </c>
      <c r="AV702" s="36">
        <v>3.5999999999999997E-2</v>
      </c>
      <c r="AW702" s="33">
        <v>25.68</v>
      </c>
      <c r="AX702" s="33">
        <v>28.42</v>
      </c>
      <c r="AY702" s="33">
        <v>1.4</v>
      </c>
      <c r="AZ702" s="36">
        <v>20.771999999999998</v>
      </c>
      <c r="BA702" s="33">
        <v>3021.09</v>
      </c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3"/>
      <c r="BV702" s="34"/>
      <c r="BW702" s="34"/>
      <c r="BX702" s="33"/>
      <c r="BY702" s="34"/>
      <c r="BZ702" s="36"/>
      <c r="CA702" s="34"/>
      <c r="CB702" s="34"/>
      <c r="CC702" s="32"/>
    </row>
    <row r="703" spans="1:81" ht="25" x14ac:dyDescent="0.35">
      <c r="A703" s="37" t="s">
        <v>1926</v>
      </c>
      <c r="B703" s="34">
        <v>18101</v>
      </c>
      <c r="C703" s="37" t="s">
        <v>1925</v>
      </c>
      <c r="D703" s="32">
        <v>15.3</v>
      </c>
      <c r="E703" s="32">
        <v>55.6</v>
      </c>
      <c r="F703" s="32">
        <v>0</v>
      </c>
      <c r="G703" s="32">
        <v>0</v>
      </c>
      <c r="H703" s="35">
        <v>2317</v>
      </c>
      <c r="I703" s="35">
        <v>2317</v>
      </c>
      <c r="J703" s="35">
        <v>553.76300000000003</v>
      </c>
      <c r="K703" s="32">
        <v>0</v>
      </c>
      <c r="L703" s="32">
        <v>0</v>
      </c>
      <c r="M703" s="32">
        <v>0</v>
      </c>
      <c r="N703" s="32">
        <v>0</v>
      </c>
      <c r="O703" s="31"/>
      <c r="P703" s="32">
        <v>0</v>
      </c>
      <c r="Q703" s="31"/>
      <c r="R703" s="36">
        <v>0.08</v>
      </c>
      <c r="S703" s="33">
        <v>0.6</v>
      </c>
      <c r="T703" s="33">
        <v>40.72</v>
      </c>
      <c r="U703" s="33">
        <v>51.48</v>
      </c>
      <c r="V703" s="34"/>
      <c r="W703" s="34"/>
      <c r="X703" s="34"/>
      <c r="Y703" s="32">
        <v>1.3</v>
      </c>
      <c r="Z703" s="32">
        <v>0.7</v>
      </c>
      <c r="AA703" s="34"/>
      <c r="AB703" s="32">
        <v>0.2</v>
      </c>
      <c r="AC703" s="34"/>
      <c r="AD703" s="34"/>
      <c r="AE703" s="34"/>
      <c r="AF703" s="32">
        <v>0</v>
      </c>
      <c r="AG703" s="34"/>
      <c r="AH703" s="34"/>
      <c r="AI703" s="34"/>
      <c r="AJ703" s="32">
        <v>0</v>
      </c>
      <c r="AK703" s="34"/>
      <c r="AL703" s="32">
        <v>0</v>
      </c>
      <c r="AM703" s="32">
        <v>0</v>
      </c>
      <c r="AN703" s="34"/>
      <c r="AO703" s="34"/>
      <c r="AP703" s="34"/>
      <c r="AQ703" s="32">
        <v>0</v>
      </c>
      <c r="AR703" s="32">
        <v>0.1</v>
      </c>
      <c r="AS703" s="34"/>
      <c r="AT703" s="32">
        <v>0</v>
      </c>
      <c r="AU703" s="33">
        <v>2.31</v>
      </c>
      <c r="AV703" s="36">
        <v>6.9000000000000006E-2</v>
      </c>
      <c r="AW703" s="33">
        <v>21.58</v>
      </c>
      <c r="AX703" s="33">
        <v>27.28</v>
      </c>
      <c r="AY703" s="33">
        <v>1.22</v>
      </c>
      <c r="AZ703" s="36">
        <v>36.561</v>
      </c>
      <c r="BA703" s="33">
        <v>2907.92</v>
      </c>
      <c r="BB703" s="34"/>
      <c r="BC703" s="34"/>
      <c r="BD703" s="33"/>
      <c r="BE703" s="34"/>
      <c r="BF703" s="34"/>
      <c r="BG703" s="34"/>
      <c r="BH703" s="34"/>
      <c r="BI703" s="33"/>
      <c r="BJ703" s="34"/>
      <c r="BK703" s="36"/>
      <c r="BL703" s="34"/>
      <c r="BM703" s="34"/>
      <c r="BN703" s="34"/>
      <c r="BO703" s="34"/>
      <c r="BP703" s="34"/>
      <c r="BQ703" s="34"/>
      <c r="BR703" s="34"/>
      <c r="BS703" s="34"/>
      <c r="BT703" s="34"/>
      <c r="BU703" s="33"/>
      <c r="BV703" s="34"/>
      <c r="BW703" s="34"/>
      <c r="BX703" s="33"/>
      <c r="BY703" s="34"/>
      <c r="BZ703" s="36"/>
      <c r="CA703" s="34"/>
      <c r="CB703" s="34"/>
      <c r="CC703" s="32"/>
    </row>
    <row r="704" spans="1:81" ht="25" x14ac:dyDescent="0.35">
      <c r="A704" s="37" t="s">
        <v>1924</v>
      </c>
      <c r="B704" s="34">
        <v>18101</v>
      </c>
      <c r="C704" s="37" t="s">
        <v>1923</v>
      </c>
      <c r="D704" s="32">
        <v>21.9</v>
      </c>
      <c r="E704" s="32">
        <v>0.6</v>
      </c>
      <c r="F704" s="32">
        <v>0</v>
      </c>
      <c r="G704" s="32">
        <v>0</v>
      </c>
      <c r="H704" s="35">
        <v>394</v>
      </c>
      <c r="I704" s="35">
        <v>394</v>
      </c>
      <c r="J704" s="35">
        <v>94.165999999999997</v>
      </c>
      <c r="K704" s="32">
        <v>0</v>
      </c>
      <c r="L704" s="32">
        <v>0</v>
      </c>
      <c r="M704" s="32">
        <v>0</v>
      </c>
      <c r="N704" s="32">
        <v>0</v>
      </c>
      <c r="O704" s="31"/>
      <c r="P704" s="32">
        <v>0</v>
      </c>
      <c r="Q704" s="31"/>
      <c r="R704" s="36">
        <v>7.0000000000000007E-2</v>
      </c>
      <c r="S704" s="33">
        <v>3.8</v>
      </c>
      <c r="T704" s="33">
        <v>36.799999999999997</v>
      </c>
      <c r="U704" s="33">
        <v>41.6</v>
      </c>
      <c r="V704" s="34"/>
      <c r="W704" s="34"/>
      <c r="X704" s="34"/>
      <c r="Y704" s="32">
        <v>7.1</v>
      </c>
      <c r="Z704" s="32">
        <v>0</v>
      </c>
      <c r="AA704" s="34"/>
      <c r="AB704" s="32">
        <v>1.6</v>
      </c>
      <c r="AC704" s="34"/>
      <c r="AD704" s="34"/>
      <c r="AE704" s="34"/>
      <c r="AF704" s="32">
        <v>0</v>
      </c>
      <c r="AG704" s="34"/>
      <c r="AH704" s="34"/>
      <c r="AI704" s="32">
        <v>0</v>
      </c>
      <c r="AJ704" s="32">
        <v>0.8</v>
      </c>
      <c r="AK704" s="34"/>
      <c r="AL704" s="32">
        <v>3</v>
      </c>
      <c r="AM704" s="32">
        <v>1.6</v>
      </c>
      <c r="AN704" s="34"/>
      <c r="AO704" s="34"/>
      <c r="AP704" s="32">
        <v>0</v>
      </c>
      <c r="AQ704" s="32">
        <v>0.2</v>
      </c>
      <c r="AR704" s="32">
        <v>1.8</v>
      </c>
      <c r="AS704" s="34"/>
      <c r="AT704" s="32">
        <v>0.2</v>
      </c>
      <c r="AU704" s="33">
        <v>16.3</v>
      </c>
      <c r="AV704" s="36">
        <v>3.6</v>
      </c>
      <c r="AW704" s="33">
        <v>0.2</v>
      </c>
      <c r="AX704" s="33">
        <v>0.23</v>
      </c>
      <c r="AY704" s="33">
        <v>0.09</v>
      </c>
      <c r="AZ704" s="36">
        <v>19.786000000000001</v>
      </c>
      <c r="BA704" s="33">
        <v>20.239999999999998</v>
      </c>
      <c r="BB704" s="34"/>
      <c r="BC704" s="34"/>
      <c r="BD704" s="33"/>
      <c r="BE704" s="34"/>
      <c r="BF704" s="34"/>
      <c r="BG704" s="34"/>
      <c r="BH704" s="34"/>
      <c r="BI704" s="33"/>
      <c r="BJ704" s="34"/>
      <c r="BK704" s="36"/>
      <c r="BL704" s="34"/>
      <c r="BM704" s="34"/>
      <c r="BN704" s="34"/>
      <c r="BO704" s="34"/>
      <c r="BP704" s="34"/>
      <c r="BQ704" s="34"/>
      <c r="BR704" s="34"/>
      <c r="BS704" s="34"/>
      <c r="BT704" s="34"/>
      <c r="BU704" s="33"/>
      <c r="BV704" s="34"/>
      <c r="BW704" s="34"/>
      <c r="BX704" s="33"/>
      <c r="BY704" s="34"/>
      <c r="BZ704" s="36"/>
      <c r="CA704" s="34"/>
      <c r="CB704" s="34"/>
      <c r="CC704" s="32"/>
    </row>
    <row r="705" spans="1:81" ht="25" x14ac:dyDescent="0.35">
      <c r="A705" s="37" t="s">
        <v>1922</v>
      </c>
      <c r="B705" s="34">
        <v>18101</v>
      </c>
      <c r="C705" s="37" t="s">
        <v>1921</v>
      </c>
      <c r="D705" s="32">
        <v>33.799999999999997</v>
      </c>
      <c r="E705" s="32">
        <v>2.8</v>
      </c>
      <c r="F705" s="32">
        <v>0</v>
      </c>
      <c r="G705" s="32">
        <v>0</v>
      </c>
      <c r="H705" s="35">
        <v>682</v>
      </c>
      <c r="I705" s="35">
        <v>678</v>
      </c>
      <c r="J705" s="35">
        <v>162.042</v>
      </c>
      <c r="K705" s="32">
        <v>0.5</v>
      </c>
      <c r="L705" s="32">
        <v>0</v>
      </c>
      <c r="M705" s="32">
        <v>0</v>
      </c>
      <c r="N705" s="32">
        <v>0</v>
      </c>
      <c r="O705" s="31"/>
      <c r="P705" s="32">
        <v>0</v>
      </c>
      <c r="Q705" s="31"/>
      <c r="R705" s="36">
        <v>0.08</v>
      </c>
      <c r="S705" s="33">
        <v>0.7</v>
      </c>
      <c r="T705" s="33">
        <v>40.700000000000003</v>
      </c>
      <c r="U705" s="33">
        <v>43.2</v>
      </c>
      <c r="V705" s="34"/>
      <c r="W705" s="34"/>
      <c r="X705" s="34"/>
      <c r="Y705" s="32">
        <v>5.4</v>
      </c>
      <c r="Z705" s="32">
        <v>0</v>
      </c>
      <c r="AA705" s="34"/>
      <c r="AB705" s="32">
        <v>1.2</v>
      </c>
      <c r="AC705" s="34"/>
      <c r="AD705" s="34"/>
      <c r="AE705" s="34"/>
      <c r="AF705" s="32">
        <v>0</v>
      </c>
      <c r="AG705" s="34"/>
      <c r="AH705" s="34"/>
      <c r="AI705" s="32">
        <v>0</v>
      </c>
      <c r="AJ705" s="32">
        <v>0.5</v>
      </c>
      <c r="AK705" s="34"/>
      <c r="AL705" s="32">
        <v>1.8</v>
      </c>
      <c r="AM705" s="32">
        <v>0.8</v>
      </c>
      <c r="AN705" s="34"/>
      <c r="AO705" s="34"/>
      <c r="AP705" s="32">
        <v>0</v>
      </c>
      <c r="AQ705" s="32">
        <v>0.1</v>
      </c>
      <c r="AR705" s="32">
        <v>1</v>
      </c>
      <c r="AS705" s="34"/>
      <c r="AT705" s="32">
        <v>0.2</v>
      </c>
      <c r="AU705" s="33">
        <v>11.05</v>
      </c>
      <c r="AV705" s="36">
        <v>2.0499999999999998</v>
      </c>
      <c r="AW705" s="33">
        <v>1.04</v>
      </c>
      <c r="AX705" s="33">
        <v>1.1100000000000001</v>
      </c>
      <c r="AY705" s="33">
        <v>0.28000000000000003</v>
      </c>
      <c r="AZ705" s="36">
        <v>52.578000000000003</v>
      </c>
      <c r="BA705" s="33">
        <v>61.84</v>
      </c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3"/>
      <c r="BV705" s="34"/>
      <c r="BW705" s="34"/>
      <c r="BX705" s="33"/>
      <c r="BY705" s="34"/>
      <c r="BZ705" s="36"/>
      <c r="CA705" s="34"/>
      <c r="CB705" s="34"/>
      <c r="CC705" s="32"/>
    </row>
    <row r="706" spans="1:81" ht="25" x14ac:dyDescent="0.35">
      <c r="A706" s="37" t="s">
        <v>1920</v>
      </c>
      <c r="B706" s="34">
        <v>18101</v>
      </c>
      <c r="C706" s="37" t="s">
        <v>1919</v>
      </c>
      <c r="D706" s="32">
        <v>21.6</v>
      </c>
      <c r="E706" s="32">
        <v>2.4</v>
      </c>
      <c r="F706" s="32">
        <v>0</v>
      </c>
      <c r="G706" s="32">
        <v>0</v>
      </c>
      <c r="H706" s="35">
        <v>457</v>
      </c>
      <c r="I706" s="35">
        <v>457</v>
      </c>
      <c r="J706" s="35">
        <v>109.223</v>
      </c>
      <c r="K706" s="32">
        <v>0</v>
      </c>
      <c r="L706" s="32">
        <v>0</v>
      </c>
      <c r="M706" s="32">
        <v>0</v>
      </c>
      <c r="N706" s="32">
        <v>0</v>
      </c>
      <c r="O706" s="31"/>
      <c r="P706" s="32">
        <v>0</v>
      </c>
      <c r="Q706" s="31"/>
      <c r="R706" s="36">
        <v>6.9000000000000006E-2</v>
      </c>
      <c r="S706" s="33">
        <v>3.72</v>
      </c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3">
        <v>0.97</v>
      </c>
      <c r="AX706" s="33">
        <v>1.07</v>
      </c>
      <c r="AY706" s="33">
        <v>0.13</v>
      </c>
      <c r="AZ706" s="36">
        <v>19.815000000000001</v>
      </c>
      <c r="BA706" s="33">
        <v>110.26</v>
      </c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3"/>
      <c r="BV706" s="34"/>
      <c r="BW706" s="34"/>
      <c r="BX706" s="33"/>
      <c r="BY706" s="34"/>
      <c r="BZ706" s="36"/>
      <c r="CA706" s="34"/>
      <c r="CB706" s="34"/>
      <c r="CC706" s="32"/>
    </row>
    <row r="707" spans="1:81" ht="37.5" x14ac:dyDescent="0.35">
      <c r="A707" s="37" t="s">
        <v>1918</v>
      </c>
      <c r="B707" s="34">
        <v>18101</v>
      </c>
      <c r="C707" s="37" t="s">
        <v>1917</v>
      </c>
      <c r="D707" s="32">
        <v>32.9</v>
      </c>
      <c r="E707" s="32">
        <v>5.4</v>
      </c>
      <c r="F707" s="32">
        <v>0</v>
      </c>
      <c r="G707" s="32">
        <v>0</v>
      </c>
      <c r="H707" s="35">
        <v>764</v>
      </c>
      <c r="I707" s="35">
        <v>760</v>
      </c>
      <c r="J707" s="35">
        <v>181.64</v>
      </c>
      <c r="K707" s="32">
        <v>0.5</v>
      </c>
      <c r="L707" s="32">
        <v>0</v>
      </c>
      <c r="M707" s="32">
        <v>0</v>
      </c>
      <c r="N707" s="32">
        <v>0</v>
      </c>
      <c r="O707" s="31"/>
      <c r="P707" s="32">
        <v>0</v>
      </c>
      <c r="Q707" s="31"/>
      <c r="R707" s="36">
        <v>0.08</v>
      </c>
      <c r="S707" s="33">
        <v>0.7</v>
      </c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3">
        <v>2.0699999999999998</v>
      </c>
      <c r="AX707" s="33">
        <v>2.42</v>
      </c>
      <c r="AY707" s="33">
        <v>0.33</v>
      </c>
      <c r="AZ707" s="36">
        <v>51.777999999999999</v>
      </c>
      <c r="BA707" s="33">
        <v>204.14</v>
      </c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3"/>
      <c r="BV707" s="34"/>
      <c r="BW707" s="34"/>
      <c r="BX707" s="33"/>
      <c r="BY707" s="34"/>
      <c r="BZ707" s="36"/>
      <c r="CA707" s="34"/>
      <c r="CB707" s="34"/>
      <c r="CC707" s="32"/>
    </row>
    <row r="708" spans="1:81" ht="37.5" x14ac:dyDescent="0.35">
      <c r="A708" s="37" t="s">
        <v>1916</v>
      </c>
      <c r="B708" s="34">
        <v>18101</v>
      </c>
      <c r="C708" s="37" t="s">
        <v>1915</v>
      </c>
      <c r="D708" s="32">
        <v>30.6</v>
      </c>
      <c r="E708" s="32">
        <v>11.8</v>
      </c>
      <c r="F708" s="32">
        <v>0</v>
      </c>
      <c r="G708" s="32">
        <v>0</v>
      </c>
      <c r="H708" s="35">
        <v>960</v>
      </c>
      <c r="I708" s="35">
        <v>957</v>
      </c>
      <c r="J708" s="35">
        <v>228.72299999999998</v>
      </c>
      <c r="K708" s="32">
        <v>0.4</v>
      </c>
      <c r="L708" s="32">
        <v>0</v>
      </c>
      <c r="M708" s="32">
        <v>0</v>
      </c>
      <c r="N708" s="32">
        <v>0</v>
      </c>
      <c r="O708" s="31"/>
      <c r="P708" s="32">
        <v>0</v>
      </c>
      <c r="Q708" s="31"/>
      <c r="R708" s="36">
        <v>0.08</v>
      </c>
      <c r="S708" s="33">
        <v>0.68</v>
      </c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3">
        <v>4.53</v>
      </c>
      <c r="AX708" s="33">
        <v>5.56</v>
      </c>
      <c r="AY708" s="33">
        <v>0.44</v>
      </c>
      <c r="AZ708" s="36">
        <v>49.854999999999997</v>
      </c>
      <c r="BA708" s="33">
        <v>545.66999999999996</v>
      </c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3"/>
      <c r="BV708" s="34"/>
      <c r="BW708" s="34"/>
      <c r="BX708" s="33"/>
      <c r="BY708" s="34"/>
      <c r="BZ708" s="36"/>
      <c r="CA708" s="34"/>
      <c r="CB708" s="34"/>
      <c r="CC708" s="32"/>
    </row>
    <row r="709" spans="1:81" ht="25" x14ac:dyDescent="0.35">
      <c r="A709" s="37" t="s">
        <v>1914</v>
      </c>
      <c r="B709" s="34">
        <v>18101</v>
      </c>
      <c r="C709" s="37" t="s">
        <v>1913</v>
      </c>
      <c r="D709" s="32">
        <v>21.3</v>
      </c>
      <c r="E709" s="32">
        <v>4.2</v>
      </c>
      <c r="F709" s="32">
        <v>0</v>
      </c>
      <c r="G709" s="32">
        <v>0</v>
      </c>
      <c r="H709" s="35">
        <v>519</v>
      </c>
      <c r="I709" s="35">
        <v>519</v>
      </c>
      <c r="J709" s="35">
        <v>124.041</v>
      </c>
      <c r="K709" s="32">
        <v>0</v>
      </c>
      <c r="L709" s="32">
        <v>0</v>
      </c>
      <c r="M709" s="32">
        <v>0</v>
      </c>
      <c r="N709" s="32">
        <v>0</v>
      </c>
      <c r="O709" s="31"/>
      <c r="P709" s="32">
        <v>0</v>
      </c>
      <c r="Q709" s="31"/>
      <c r="R709" s="36">
        <v>6.9000000000000006E-2</v>
      </c>
      <c r="S709" s="33">
        <v>3.63</v>
      </c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3">
        <v>1.73</v>
      </c>
      <c r="AX709" s="33">
        <v>1.92</v>
      </c>
      <c r="AY709" s="33">
        <v>0.17</v>
      </c>
      <c r="AZ709" s="36">
        <v>19.844999999999999</v>
      </c>
      <c r="BA709" s="33">
        <v>200.29</v>
      </c>
      <c r="BB709" s="34"/>
      <c r="BC709" s="34"/>
      <c r="BD709" s="33"/>
      <c r="BE709" s="34"/>
      <c r="BF709" s="34"/>
      <c r="BG709" s="34"/>
      <c r="BH709" s="34"/>
      <c r="BI709" s="33"/>
      <c r="BJ709" s="34"/>
      <c r="BK709" s="36"/>
      <c r="BL709" s="34"/>
      <c r="BM709" s="34"/>
      <c r="BN709" s="34"/>
      <c r="BO709" s="34"/>
      <c r="BP709" s="34"/>
      <c r="BQ709" s="34"/>
      <c r="BR709" s="34"/>
      <c r="BS709" s="34"/>
      <c r="BT709" s="34"/>
      <c r="BU709" s="33"/>
      <c r="BV709" s="34"/>
      <c r="BW709" s="34"/>
      <c r="BX709" s="33"/>
      <c r="BY709" s="34"/>
      <c r="BZ709" s="36"/>
      <c r="CA709" s="34"/>
      <c r="CB709" s="34"/>
      <c r="CC709" s="32"/>
    </row>
    <row r="710" spans="1:81" x14ac:dyDescent="0.35">
      <c r="A710" s="37" t="s">
        <v>1912</v>
      </c>
      <c r="B710" s="34">
        <v>18101</v>
      </c>
      <c r="C710" s="37" t="s">
        <v>1911</v>
      </c>
      <c r="D710" s="32">
        <v>27.6</v>
      </c>
      <c r="E710" s="32">
        <v>2.4</v>
      </c>
      <c r="F710" s="32">
        <v>0</v>
      </c>
      <c r="G710" s="32">
        <v>0</v>
      </c>
      <c r="H710" s="35">
        <v>555</v>
      </c>
      <c r="I710" s="35">
        <v>555</v>
      </c>
      <c r="J710" s="35">
        <v>132.64499999999998</v>
      </c>
      <c r="K710" s="32">
        <v>0</v>
      </c>
      <c r="L710" s="32">
        <v>0</v>
      </c>
      <c r="M710" s="32">
        <v>0</v>
      </c>
      <c r="N710" s="32">
        <v>0</v>
      </c>
      <c r="O710" s="31"/>
      <c r="P710" s="32">
        <v>0</v>
      </c>
      <c r="Q710" s="31"/>
      <c r="R710" s="36">
        <v>0.11</v>
      </c>
      <c r="S710" s="33">
        <v>3.8</v>
      </c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3">
        <v>0.84</v>
      </c>
      <c r="AX710" s="33">
        <v>0.91</v>
      </c>
      <c r="AY710" s="33">
        <v>0.32</v>
      </c>
      <c r="AZ710" s="36">
        <v>67.784999999999997</v>
      </c>
      <c r="BA710" s="33">
        <v>81.02</v>
      </c>
      <c r="BB710" s="34"/>
      <c r="BC710" s="34"/>
      <c r="BD710" s="33"/>
      <c r="BE710" s="34"/>
      <c r="BF710" s="34"/>
      <c r="BG710" s="34"/>
      <c r="BH710" s="34"/>
      <c r="BI710" s="33"/>
      <c r="BJ710" s="34"/>
      <c r="BK710" s="36"/>
      <c r="BL710" s="34"/>
      <c r="BM710" s="34"/>
      <c r="BN710" s="34"/>
      <c r="BO710" s="34"/>
      <c r="BP710" s="34"/>
      <c r="BQ710" s="34"/>
      <c r="BR710" s="34"/>
      <c r="BS710" s="34"/>
      <c r="BT710" s="34"/>
      <c r="BU710" s="33"/>
      <c r="BV710" s="34"/>
      <c r="BW710" s="34"/>
      <c r="BX710" s="33"/>
      <c r="BY710" s="34"/>
      <c r="BZ710" s="36"/>
      <c r="CA710" s="34"/>
      <c r="CB710" s="34"/>
      <c r="CC710" s="32"/>
    </row>
    <row r="711" spans="1:81" ht="25" x14ac:dyDescent="0.35">
      <c r="A711" s="37" t="s">
        <v>1910</v>
      </c>
      <c r="B711" s="34">
        <v>18101</v>
      </c>
      <c r="C711" s="37" t="s">
        <v>1909</v>
      </c>
      <c r="D711" s="32">
        <v>31.5</v>
      </c>
      <c r="E711" s="32">
        <v>3</v>
      </c>
      <c r="F711" s="32">
        <v>0</v>
      </c>
      <c r="G711" s="32">
        <v>0</v>
      </c>
      <c r="H711" s="35">
        <v>648</v>
      </c>
      <c r="I711" s="35">
        <v>648</v>
      </c>
      <c r="J711" s="35">
        <v>154.87199999999999</v>
      </c>
      <c r="K711" s="32">
        <v>0</v>
      </c>
      <c r="L711" s="32">
        <v>0</v>
      </c>
      <c r="M711" s="32">
        <v>0</v>
      </c>
      <c r="N711" s="32">
        <v>0</v>
      </c>
      <c r="O711" s="31"/>
      <c r="P711" s="32">
        <v>0</v>
      </c>
      <c r="Q711" s="31"/>
      <c r="R711" s="36">
        <v>0.08</v>
      </c>
      <c r="S711" s="33">
        <v>0.7</v>
      </c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3">
        <v>0.98</v>
      </c>
      <c r="AX711" s="33">
        <v>1.36</v>
      </c>
      <c r="AY711" s="33">
        <v>0.37</v>
      </c>
      <c r="AZ711" s="36">
        <v>88.563000000000002</v>
      </c>
      <c r="BA711" s="33">
        <v>84.9</v>
      </c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3"/>
      <c r="BV711" s="34"/>
      <c r="BW711" s="34"/>
      <c r="BX711" s="33"/>
      <c r="BY711" s="34"/>
      <c r="BZ711" s="36"/>
      <c r="CA711" s="34"/>
      <c r="CB711" s="34"/>
      <c r="CC711" s="32"/>
    </row>
    <row r="712" spans="1:81" ht="25" x14ac:dyDescent="0.35">
      <c r="A712" s="37" t="s">
        <v>1908</v>
      </c>
      <c r="B712" s="34">
        <v>18101</v>
      </c>
      <c r="C712" s="37" t="s">
        <v>1907</v>
      </c>
      <c r="D712" s="32">
        <v>37</v>
      </c>
      <c r="E712" s="32">
        <v>3.1</v>
      </c>
      <c r="F712" s="32">
        <v>0</v>
      </c>
      <c r="G712" s="32">
        <v>0</v>
      </c>
      <c r="H712" s="35">
        <v>745</v>
      </c>
      <c r="I712" s="35">
        <v>745</v>
      </c>
      <c r="J712" s="35">
        <v>178.05500000000001</v>
      </c>
      <c r="K712" s="32">
        <v>0</v>
      </c>
      <c r="L712" s="32">
        <v>0</v>
      </c>
      <c r="M712" s="32">
        <v>0</v>
      </c>
      <c r="N712" s="32">
        <v>0</v>
      </c>
      <c r="O712" s="31"/>
      <c r="P712" s="32">
        <v>0</v>
      </c>
      <c r="Q712" s="31"/>
      <c r="R712" s="36">
        <v>0.126</v>
      </c>
      <c r="S712" s="33">
        <v>4.59</v>
      </c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3">
        <v>1.1200000000000001</v>
      </c>
      <c r="AX712" s="33">
        <v>1.22</v>
      </c>
      <c r="AY712" s="33">
        <v>0.43</v>
      </c>
      <c r="AZ712" s="36">
        <v>90.688999999999993</v>
      </c>
      <c r="BA712" s="33">
        <v>108.4</v>
      </c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3"/>
      <c r="BV712" s="34"/>
      <c r="BW712" s="34"/>
      <c r="BX712" s="33"/>
      <c r="BY712" s="34"/>
      <c r="BZ712" s="36"/>
      <c r="CA712" s="34"/>
      <c r="CB712" s="34"/>
      <c r="CC712" s="32"/>
    </row>
    <row r="713" spans="1:81" ht="25" x14ac:dyDescent="0.35">
      <c r="A713" s="37" t="s">
        <v>1906</v>
      </c>
      <c r="B713" s="34">
        <v>18101</v>
      </c>
      <c r="C713" s="37" t="s">
        <v>1905</v>
      </c>
      <c r="D713" s="32">
        <v>27.3</v>
      </c>
      <c r="E713" s="32">
        <v>3.3</v>
      </c>
      <c r="F713" s="32">
        <v>0</v>
      </c>
      <c r="G713" s="32">
        <v>0</v>
      </c>
      <c r="H713" s="35">
        <v>587</v>
      </c>
      <c r="I713" s="35">
        <v>587</v>
      </c>
      <c r="J713" s="35">
        <v>140.29300000000001</v>
      </c>
      <c r="K713" s="32">
        <v>0</v>
      </c>
      <c r="L713" s="32">
        <v>0</v>
      </c>
      <c r="M713" s="32">
        <v>0</v>
      </c>
      <c r="N713" s="32">
        <v>0</v>
      </c>
      <c r="O713" s="31"/>
      <c r="P713" s="32">
        <v>0</v>
      </c>
      <c r="Q713" s="31"/>
      <c r="R713" s="36">
        <v>0.109</v>
      </c>
      <c r="S713" s="33">
        <v>3.75</v>
      </c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3">
        <v>1.24</v>
      </c>
      <c r="AX713" s="33">
        <v>1.36</v>
      </c>
      <c r="AY713" s="33">
        <v>0.34</v>
      </c>
      <c r="AZ713" s="36">
        <v>66.971999999999994</v>
      </c>
      <c r="BA713" s="33">
        <v>129.04</v>
      </c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3"/>
      <c r="BV713" s="34"/>
      <c r="BW713" s="34"/>
      <c r="BX713" s="33"/>
      <c r="BY713" s="34"/>
      <c r="BZ713" s="36"/>
      <c r="CA713" s="34"/>
      <c r="CB713" s="34"/>
      <c r="CC713" s="32"/>
    </row>
    <row r="714" spans="1:81" ht="25" x14ac:dyDescent="0.35">
      <c r="A714" s="37" t="s">
        <v>1904</v>
      </c>
      <c r="B714" s="34">
        <v>18101</v>
      </c>
      <c r="C714" s="37" t="s">
        <v>1903</v>
      </c>
      <c r="D714" s="32">
        <v>31.3</v>
      </c>
      <c r="E714" s="32">
        <v>3.6</v>
      </c>
      <c r="F714" s="32">
        <v>0</v>
      </c>
      <c r="G714" s="32">
        <v>0</v>
      </c>
      <c r="H714" s="35">
        <v>667</v>
      </c>
      <c r="I714" s="35">
        <v>667</v>
      </c>
      <c r="J714" s="35">
        <v>159.41299999999998</v>
      </c>
      <c r="K714" s="32">
        <v>0</v>
      </c>
      <c r="L714" s="32">
        <v>0</v>
      </c>
      <c r="M714" s="32">
        <v>0</v>
      </c>
      <c r="N714" s="32">
        <v>0</v>
      </c>
      <c r="O714" s="31"/>
      <c r="P714" s="32">
        <v>0</v>
      </c>
      <c r="Q714" s="31"/>
      <c r="R714" s="36">
        <v>0.08</v>
      </c>
      <c r="S714" s="33">
        <v>0.7</v>
      </c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3">
        <v>1.21</v>
      </c>
      <c r="AX714" s="33">
        <v>1.66</v>
      </c>
      <c r="AY714" s="33">
        <v>0.38</v>
      </c>
      <c r="AZ714" s="36">
        <v>87.983000000000004</v>
      </c>
      <c r="BA714" s="33">
        <v>117.24</v>
      </c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3"/>
      <c r="BV714" s="34"/>
      <c r="BW714" s="34"/>
      <c r="BX714" s="33"/>
      <c r="BY714" s="34"/>
      <c r="BZ714" s="36"/>
      <c r="CA714" s="34"/>
      <c r="CB714" s="34"/>
      <c r="CC714" s="32"/>
    </row>
    <row r="715" spans="1:81" ht="25" x14ac:dyDescent="0.35">
      <c r="A715" s="37" t="s">
        <v>1902</v>
      </c>
      <c r="B715" s="34">
        <v>18101</v>
      </c>
      <c r="C715" s="37" t="s">
        <v>1901</v>
      </c>
      <c r="D715" s="32">
        <v>36.700000000000003</v>
      </c>
      <c r="E715" s="32">
        <v>3.7</v>
      </c>
      <c r="F715" s="32">
        <v>0</v>
      </c>
      <c r="G715" s="32">
        <v>0</v>
      </c>
      <c r="H715" s="35">
        <v>763</v>
      </c>
      <c r="I715" s="35">
        <v>763</v>
      </c>
      <c r="J715" s="35">
        <v>182.357</v>
      </c>
      <c r="K715" s="32">
        <v>0</v>
      </c>
      <c r="L715" s="32">
        <v>0</v>
      </c>
      <c r="M715" s="32">
        <v>0</v>
      </c>
      <c r="N715" s="32">
        <v>0</v>
      </c>
      <c r="O715" s="31"/>
      <c r="P715" s="32">
        <v>0</v>
      </c>
      <c r="Q715" s="31"/>
      <c r="R715" s="36">
        <v>0.125</v>
      </c>
      <c r="S715" s="33">
        <v>4.55</v>
      </c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3">
        <v>1.35</v>
      </c>
      <c r="AX715" s="33">
        <v>1.52</v>
      </c>
      <c r="AY715" s="33">
        <v>0.44</v>
      </c>
      <c r="AZ715" s="36">
        <v>90.03</v>
      </c>
      <c r="BA715" s="33">
        <v>140.41</v>
      </c>
      <c r="BB715" s="34"/>
      <c r="BC715" s="34"/>
      <c r="BD715" s="33"/>
      <c r="BE715" s="34"/>
      <c r="BF715" s="34"/>
      <c r="BG715" s="34"/>
      <c r="BH715" s="34"/>
      <c r="BI715" s="33"/>
      <c r="BJ715" s="34"/>
      <c r="BK715" s="36"/>
      <c r="BL715" s="34"/>
      <c r="BM715" s="34"/>
      <c r="BN715" s="34"/>
      <c r="BO715" s="34"/>
      <c r="BP715" s="34"/>
      <c r="BQ715" s="34"/>
      <c r="BR715" s="34"/>
      <c r="BS715" s="34"/>
      <c r="BT715" s="34"/>
      <c r="BU715" s="33"/>
      <c r="BV715" s="34"/>
      <c r="BW715" s="34"/>
      <c r="BX715" s="33"/>
      <c r="BY715" s="34"/>
      <c r="BZ715" s="36"/>
      <c r="CA715" s="34"/>
      <c r="CB715" s="34"/>
      <c r="CC715" s="32"/>
    </row>
    <row r="716" spans="1:81" ht="25" x14ac:dyDescent="0.35">
      <c r="A716" s="37" t="s">
        <v>1900</v>
      </c>
      <c r="B716" s="34">
        <v>18101</v>
      </c>
      <c r="C716" s="37" t="s">
        <v>1899</v>
      </c>
      <c r="D716" s="32">
        <v>22.2</v>
      </c>
      <c r="E716" s="32">
        <v>2.6</v>
      </c>
      <c r="F716" s="32">
        <v>0</v>
      </c>
      <c r="G716" s="32">
        <v>0</v>
      </c>
      <c r="H716" s="35">
        <v>474</v>
      </c>
      <c r="I716" s="35">
        <v>474</v>
      </c>
      <c r="J716" s="35">
        <v>113.286</v>
      </c>
      <c r="K716" s="32">
        <v>0</v>
      </c>
      <c r="L716" s="32">
        <v>0</v>
      </c>
      <c r="M716" s="32">
        <v>0</v>
      </c>
      <c r="N716" s="32">
        <v>0</v>
      </c>
      <c r="O716" s="31"/>
      <c r="P716" s="32">
        <v>0</v>
      </c>
      <c r="Q716" s="31"/>
      <c r="R716" s="36">
        <v>0.2</v>
      </c>
      <c r="S716" s="33">
        <v>3.8</v>
      </c>
      <c r="T716" s="33">
        <v>38.92</v>
      </c>
      <c r="U716" s="33">
        <v>42.36</v>
      </c>
      <c r="V716" s="34"/>
      <c r="W716" s="34"/>
      <c r="X716" s="34"/>
      <c r="Y716" s="32">
        <v>5.5</v>
      </c>
      <c r="Z716" s="32">
        <v>1.8</v>
      </c>
      <c r="AA716" s="34"/>
      <c r="AB716" s="32">
        <v>0.3</v>
      </c>
      <c r="AC716" s="34"/>
      <c r="AD716" s="34"/>
      <c r="AE716" s="34"/>
      <c r="AF716" s="32">
        <v>0.2</v>
      </c>
      <c r="AG716" s="34"/>
      <c r="AH716" s="34"/>
      <c r="AI716" s="34"/>
      <c r="AJ716" s="32">
        <v>0.7</v>
      </c>
      <c r="AK716" s="34"/>
      <c r="AL716" s="32">
        <v>2.5</v>
      </c>
      <c r="AM716" s="32">
        <v>1.6</v>
      </c>
      <c r="AN716" s="34"/>
      <c r="AO716" s="34"/>
      <c r="AP716" s="34"/>
      <c r="AQ716" s="32">
        <v>0.1</v>
      </c>
      <c r="AR716" s="32">
        <v>2</v>
      </c>
      <c r="AS716" s="34"/>
      <c r="AT716" s="32">
        <v>0.3</v>
      </c>
      <c r="AU716" s="33">
        <v>15.03</v>
      </c>
      <c r="AV716" s="36">
        <v>3.8149999999999999</v>
      </c>
      <c r="AW716" s="33">
        <v>0.93</v>
      </c>
      <c r="AX716" s="33">
        <v>1.01</v>
      </c>
      <c r="AY716" s="33">
        <v>0.36</v>
      </c>
      <c r="AZ716" s="36">
        <v>90.858000000000004</v>
      </c>
      <c r="BA716" s="33">
        <v>87.69</v>
      </c>
      <c r="BB716" s="34"/>
      <c r="BC716" s="34"/>
      <c r="BD716" s="33"/>
      <c r="BE716" s="34"/>
      <c r="BF716" s="34"/>
      <c r="BG716" s="34"/>
      <c r="BH716" s="34"/>
      <c r="BI716" s="33"/>
      <c r="BJ716" s="34"/>
      <c r="BK716" s="36"/>
      <c r="BL716" s="34"/>
      <c r="BM716" s="34"/>
      <c r="BN716" s="34"/>
      <c r="BO716" s="34"/>
      <c r="BP716" s="34"/>
      <c r="BQ716" s="34"/>
      <c r="BR716" s="34"/>
      <c r="BS716" s="34"/>
      <c r="BT716" s="34"/>
      <c r="BU716" s="33"/>
      <c r="BV716" s="34"/>
      <c r="BW716" s="34"/>
      <c r="BX716" s="33"/>
      <c r="BY716" s="34"/>
      <c r="BZ716" s="36"/>
      <c r="CA716" s="34"/>
      <c r="CB716" s="34"/>
      <c r="CC716" s="32"/>
    </row>
    <row r="717" spans="1:81" ht="25" x14ac:dyDescent="0.35">
      <c r="A717" s="37" t="s">
        <v>1898</v>
      </c>
      <c r="B717" s="34">
        <v>18101</v>
      </c>
      <c r="C717" s="37" t="s">
        <v>1897</v>
      </c>
      <c r="D717" s="32">
        <v>31.9</v>
      </c>
      <c r="E717" s="32">
        <v>2.9</v>
      </c>
      <c r="F717" s="32">
        <v>0</v>
      </c>
      <c r="G717" s="32">
        <v>0</v>
      </c>
      <c r="H717" s="35">
        <v>650</v>
      </c>
      <c r="I717" s="35">
        <v>650</v>
      </c>
      <c r="J717" s="35">
        <v>155.35</v>
      </c>
      <c r="K717" s="32">
        <v>0</v>
      </c>
      <c r="L717" s="32">
        <v>0</v>
      </c>
      <c r="M717" s="32">
        <v>0</v>
      </c>
      <c r="N717" s="32">
        <v>0</v>
      </c>
      <c r="O717" s="31"/>
      <c r="P717" s="32">
        <v>0</v>
      </c>
      <c r="Q717" s="31"/>
      <c r="R717" s="36">
        <v>0</v>
      </c>
      <c r="S717" s="33">
        <v>0.7</v>
      </c>
      <c r="T717" s="33">
        <v>36.49</v>
      </c>
      <c r="U717" s="33">
        <v>48.05</v>
      </c>
      <c r="V717" s="34"/>
      <c r="W717" s="34"/>
      <c r="X717" s="34"/>
      <c r="Y717" s="32">
        <v>6.1</v>
      </c>
      <c r="Z717" s="32">
        <v>0.5</v>
      </c>
      <c r="AA717" s="34"/>
      <c r="AB717" s="32">
        <v>0.3</v>
      </c>
      <c r="AC717" s="34"/>
      <c r="AD717" s="34"/>
      <c r="AE717" s="34"/>
      <c r="AF717" s="32">
        <v>0.2</v>
      </c>
      <c r="AG717" s="34"/>
      <c r="AH717" s="34"/>
      <c r="AI717" s="34"/>
      <c r="AJ717" s="32">
        <v>0.7</v>
      </c>
      <c r="AK717" s="34"/>
      <c r="AL717" s="32">
        <v>2.6</v>
      </c>
      <c r="AM717" s="32">
        <v>0.5</v>
      </c>
      <c r="AN717" s="34"/>
      <c r="AO717" s="34"/>
      <c r="AP717" s="34"/>
      <c r="AQ717" s="32">
        <v>0.5</v>
      </c>
      <c r="AR717" s="32">
        <v>1.5</v>
      </c>
      <c r="AS717" s="34"/>
      <c r="AT717" s="32">
        <v>0.2</v>
      </c>
      <c r="AU717" s="33">
        <v>13.05</v>
      </c>
      <c r="AV717" s="36">
        <v>2.1749999999999998</v>
      </c>
      <c r="AW717" s="33">
        <v>0.97</v>
      </c>
      <c r="AX717" s="33">
        <v>1.28</v>
      </c>
      <c r="AY717" s="33">
        <v>0.35</v>
      </c>
      <c r="AZ717" s="36">
        <v>57.777000000000001</v>
      </c>
      <c r="BA717" s="33">
        <v>64.040000000000006</v>
      </c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3"/>
      <c r="BV717" s="34"/>
      <c r="BW717" s="34"/>
      <c r="BX717" s="33"/>
      <c r="BY717" s="34"/>
      <c r="BZ717" s="36"/>
      <c r="CA717" s="34"/>
      <c r="CB717" s="34"/>
      <c r="CC717" s="32"/>
    </row>
    <row r="718" spans="1:81" ht="25" x14ac:dyDescent="0.35">
      <c r="A718" s="37" t="s">
        <v>1896</v>
      </c>
      <c r="B718" s="34">
        <v>18101</v>
      </c>
      <c r="C718" s="37" t="s">
        <v>1895</v>
      </c>
      <c r="D718" s="32">
        <v>30.6</v>
      </c>
      <c r="E718" s="32">
        <v>3.6</v>
      </c>
      <c r="F718" s="32">
        <v>0</v>
      </c>
      <c r="G718" s="32">
        <v>0</v>
      </c>
      <c r="H718" s="35">
        <v>653</v>
      </c>
      <c r="I718" s="35">
        <v>653</v>
      </c>
      <c r="J718" s="35">
        <v>156.06700000000001</v>
      </c>
      <c r="K718" s="32">
        <v>0</v>
      </c>
      <c r="L718" s="32">
        <v>0</v>
      </c>
      <c r="M718" s="32">
        <v>0</v>
      </c>
      <c r="N718" s="32">
        <v>0</v>
      </c>
      <c r="O718" s="31"/>
      <c r="P718" s="32">
        <v>0</v>
      </c>
      <c r="Q718" s="31"/>
      <c r="R718" s="36">
        <v>0.23400000000000001</v>
      </c>
      <c r="S718" s="33">
        <v>4.72</v>
      </c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3">
        <v>1.28</v>
      </c>
      <c r="AX718" s="33">
        <v>1.39</v>
      </c>
      <c r="AY718" s="33">
        <v>0.49</v>
      </c>
      <c r="AZ718" s="36">
        <v>125.321</v>
      </c>
      <c r="BA718" s="33">
        <v>120.95</v>
      </c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3"/>
      <c r="BV718" s="34"/>
      <c r="BW718" s="34"/>
      <c r="BX718" s="33"/>
      <c r="BY718" s="34"/>
      <c r="BZ718" s="36"/>
      <c r="CA718" s="34"/>
      <c r="CB718" s="34"/>
      <c r="CC718" s="32"/>
    </row>
    <row r="719" spans="1:81" ht="25" x14ac:dyDescent="0.35">
      <c r="A719" s="37" t="s">
        <v>1894</v>
      </c>
      <c r="B719" s="34">
        <v>18101</v>
      </c>
      <c r="C719" s="37" t="s">
        <v>1893</v>
      </c>
      <c r="D719" s="32">
        <v>21.6</v>
      </c>
      <c r="E719" s="32">
        <v>6.2</v>
      </c>
      <c r="F719" s="32">
        <v>0</v>
      </c>
      <c r="G719" s="32">
        <v>0</v>
      </c>
      <c r="H719" s="35">
        <v>598</v>
      </c>
      <c r="I719" s="35">
        <v>598</v>
      </c>
      <c r="J719" s="35">
        <v>142.922</v>
      </c>
      <c r="K719" s="32">
        <v>0</v>
      </c>
      <c r="L719" s="32">
        <v>0</v>
      </c>
      <c r="M719" s="32">
        <v>0</v>
      </c>
      <c r="N719" s="32">
        <v>0</v>
      </c>
      <c r="O719" s="31"/>
      <c r="P719" s="32">
        <v>0</v>
      </c>
      <c r="Q719" s="31"/>
      <c r="R719" s="36">
        <v>0.191</v>
      </c>
      <c r="S719" s="33">
        <v>3.63</v>
      </c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3">
        <v>2.46</v>
      </c>
      <c r="AX719" s="33">
        <v>2.71</v>
      </c>
      <c r="AY719" s="33">
        <v>0.42</v>
      </c>
      <c r="AZ719" s="36">
        <v>86.513000000000005</v>
      </c>
      <c r="BA719" s="33">
        <v>269.56</v>
      </c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3"/>
      <c r="BV719" s="34"/>
      <c r="BW719" s="34"/>
      <c r="BX719" s="33"/>
      <c r="BY719" s="34"/>
      <c r="BZ719" s="36"/>
      <c r="CA719" s="34"/>
      <c r="CB719" s="34"/>
      <c r="CC719" s="32"/>
    </row>
    <row r="720" spans="1:81" ht="25" x14ac:dyDescent="0.35">
      <c r="A720" s="37" t="s">
        <v>1892</v>
      </c>
      <c r="B720" s="34">
        <v>18101</v>
      </c>
      <c r="C720" s="37" t="s">
        <v>1891</v>
      </c>
      <c r="D720" s="32">
        <v>31</v>
      </c>
      <c r="E720" s="32">
        <v>5.8</v>
      </c>
      <c r="F720" s="32">
        <v>0</v>
      </c>
      <c r="G720" s="32">
        <v>0</v>
      </c>
      <c r="H720" s="35">
        <v>740</v>
      </c>
      <c r="I720" s="35">
        <v>740</v>
      </c>
      <c r="J720" s="35">
        <v>176.85999999999999</v>
      </c>
      <c r="K720" s="32">
        <v>0</v>
      </c>
      <c r="L720" s="32">
        <v>0</v>
      </c>
      <c r="M720" s="32">
        <v>0</v>
      </c>
      <c r="N720" s="32">
        <v>0</v>
      </c>
      <c r="O720" s="31"/>
      <c r="P720" s="32">
        <v>0</v>
      </c>
      <c r="Q720" s="31"/>
      <c r="R720" s="36">
        <v>4.0000000000000001E-3</v>
      </c>
      <c r="S720" s="33">
        <v>0.69</v>
      </c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3">
        <v>2.09</v>
      </c>
      <c r="AX720" s="33">
        <v>2.69</v>
      </c>
      <c r="AY720" s="33">
        <v>0.39</v>
      </c>
      <c r="AZ720" s="36">
        <v>56.622</v>
      </c>
      <c r="BA720" s="33">
        <v>218.75</v>
      </c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3"/>
      <c r="BV720" s="34"/>
      <c r="BW720" s="34"/>
      <c r="BX720" s="33"/>
      <c r="BY720" s="34"/>
      <c r="BZ720" s="36"/>
      <c r="CA720" s="34"/>
      <c r="CB720" s="34"/>
      <c r="CC720" s="32"/>
    </row>
    <row r="721" spans="1:81" ht="25" x14ac:dyDescent="0.35">
      <c r="A721" s="37" t="s">
        <v>1890</v>
      </c>
      <c r="B721" s="34">
        <v>18101</v>
      </c>
      <c r="C721" s="37" t="s">
        <v>1889</v>
      </c>
      <c r="D721" s="32">
        <v>29.8</v>
      </c>
      <c r="E721" s="32">
        <v>6.4</v>
      </c>
      <c r="F721" s="32">
        <v>0</v>
      </c>
      <c r="G721" s="32">
        <v>0</v>
      </c>
      <c r="H721" s="35">
        <v>744</v>
      </c>
      <c r="I721" s="35">
        <v>744</v>
      </c>
      <c r="J721" s="35">
        <v>177.816</v>
      </c>
      <c r="K721" s="32">
        <v>0</v>
      </c>
      <c r="L721" s="32">
        <v>0</v>
      </c>
      <c r="M721" s="32">
        <v>0</v>
      </c>
      <c r="N721" s="32">
        <v>0</v>
      </c>
      <c r="O721" s="31"/>
      <c r="P721" s="32">
        <v>0</v>
      </c>
      <c r="Q721" s="31"/>
      <c r="R721" s="36">
        <v>0.22600000000000001</v>
      </c>
      <c r="S721" s="33">
        <v>4.49</v>
      </c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3">
        <v>2.38</v>
      </c>
      <c r="AX721" s="33">
        <v>2.8</v>
      </c>
      <c r="AY721" s="33">
        <v>0.53</v>
      </c>
      <c r="AZ721" s="36">
        <v>120.49299999999999</v>
      </c>
      <c r="BA721" s="33">
        <v>272.56</v>
      </c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3"/>
      <c r="BV721" s="34"/>
      <c r="BW721" s="34"/>
      <c r="BX721" s="33"/>
      <c r="BY721" s="34"/>
      <c r="BZ721" s="36"/>
      <c r="CA721" s="34"/>
      <c r="CB721" s="34"/>
      <c r="CC721" s="32"/>
    </row>
    <row r="722" spans="1:81" ht="25" x14ac:dyDescent="0.35">
      <c r="A722" s="37" t="s">
        <v>1888</v>
      </c>
      <c r="B722" s="34">
        <v>18101</v>
      </c>
      <c r="C722" s="37" t="s">
        <v>1887</v>
      </c>
      <c r="D722" s="32">
        <v>21</v>
      </c>
      <c r="E722" s="32">
        <v>9.5</v>
      </c>
      <c r="F722" s="32">
        <v>0</v>
      </c>
      <c r="G722" s="32">
        <v>0</v>
      </c>
      <c r="H722" s="35">
        <v>707</v>
      </c>
      <c r="I722" s="35">
        <v>707</v>
      </c>
      <c r="J722" s="35">
        <v>168.97299999999998</v>
      </c>
      <c r="K722" s="32">
        <v>0</v>
      </c>
      <c r="L722" s="32">
        <v>0</v>
      </c>
      <c r="M722" s="32">
        <v>0</v>
      </c>
      <c r="N722" s="32">
        <v>0</v>
      </c>
      <c r="O722" s="31"/>
      <c r="P722" s="32">
        <v>0</v>
      </c>
      <c r="Q722" s="31"/>
      <c r="R722" s="36">
        <v>0.182</v>
      </c>
      <c r="S722" s="33">
        <v>3.47</v>
      </c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3">
        <v>3.82</v>
      </c>
      <c r="AX722" s="33">
        <v>4.21</v>
      </c>
      <c r="AY722" s="33">
        <v>0.48</v>
      </c>
      <c r="AZ722" s="36">
        <v>82.679000000000002</v>
      </c>
      <c r="BA722" s="33">
        <v>430.02</v>
      </c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3"/>
      <c r="BV722" s="34"/>
      <c r="BW722" s="34"/>
      <c r="BX722" s="33"/>
      <c r="BY722" s="34"/>
      <c r="BZ722" s="36"/>
      <c r="CA722" s="34"/>
      <c r="CB722" s="34"/>
      <c r="CC722" s="32"/>
    </row>
    <row r="723" spans="1:81" ht="25" x14ac:dyDescent="0.35">
      <c r="A723" s="37" t="s">
        <v>1886</v>
      </c>
      <c r="B723" s="34">
        <v>18101</v>
      </c>
      <c r="C723" s="37" t="s">
        <v>1885</v>
      </c>
      <c r="D723" s="32">
        <v>30.5</v>
      </c>
      <c r="E723" s="32">
        <v>7.4</v>
      </c>
      <c r="F723" s="32">
        <v>0</v>
      </c>
      <c r="G723" s="32">
        <v>0</v>
      </c>
      <c r="H723" s="35">
        <v>791</v>
      </c>
      <c r="I723" s="35">
        <v>791</v>
      </c>
      <c r="J723" s="35">
        <v>189.04899999999998</v>
      </c>
      <c r="K723" s="32">
        <v>0</v>
      </c>
      <c r="L723" s="32">
        <v>0</v>
      </c>
      <c r="M723" s="32">
        <v>0</v>
      </c>
      <c r="N723" s="32">
        <v>0</v>
      </c>
      <c r="O723" s="31"/>
      <c r="P723" s="32">
        <v>0</v>
      </c>
      <c r="Q723" s="31"/>
      <c r="R723" s="36">
        <v>7.0000000000000001E-3</v>
      </c>
      <c r="S723" s="33">
        <v>0.69</v>
      </c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3">
        <v>2.72</v>
      </c>
      <c r="AX723" s="33">
        <v>3.48</v>
      </c>
      <c r="AY723" s="33">
        <v>0.42</v>
      </c>
      <c r="AZ723" s="36">
        <v>55.975000000000001</v>
      </c>
      <c r="BA723" s="33">
        <v>305.49</v>
      </c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3"/>
      <c r="BV723" s="34"/>
      <c r="BW723" s="34"/>
      <c r="BX723" s="33"/>
      <c r="BY723" s="34"/>
      <c r="BZ723" s="36"/>
      <c r="CA723" s="34"/>
      <c r="CB723" s="34"/>
      <c r="CC723" s="32"/>
    </row>
    <row r="724" spans="1:81" ht="25" x14ac:dyDescent="0.35">
      <c r="A724" s="37" t="s">
        <v>1884</v>
      </c>
      <c r="B724" s="34">
        <v>18101</v>
      </c>
      <c r="C724" s="37" t="s">
        <v>1883</v>
      </c>
      <c r="D724" s="32">
        <v>29.3</v>
      </c>
      <c r="E724" s="32">
        <v>8</v>
      </c>
      <c r="F724" s="32">
        <v>0</v>
      </c>
      <c r="G724" s="32">
        <v>0</v>
      </c>
      <c r="H724" s="35">
        <v>794</v>
      </c>
      <c r="I724" s="35">
        <v>794</v>
      </c>
      <c r="J724" s="35">
        <v>189.76599999999999</v>
      </c>
      <c r="K724" s="32">
        <v>0</v>
      </c>
      <c r="L724" s="32">
        <v>0</v>
      </c>
      <c r="M724" s="32">
        <v>0</v>
      </c>
      <c r="N724" s="32">
        <v>0</v>
      </c>
      <c r="O724" s="31"/>
      <c r="P724" s="32">
        <v>0</v>
      </c>
      <c r="Q724" s="31"/>
      <c r="R724" s="36">
        <v>0.221</v>
      </c>
      <c r="S724" s="33">
        <v>4.37</v>
      </c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3">
        <v>3</v>
      </c>
      <c r="AX724" s="33">
        <v>3.59</v>
      </c>
      <c r="AY724" s="33">
        <v>0.56000000000000005</v>
      </c>
      <c r="AZ724" s="36">
        <v>117.786</v>
      </c>
      <c r="BA724" s="33">
        <v>357.56</v>
      </c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3"/>
      <c r="BV724" s="34"/>
      <c r="BW724" s="34"/>
      <c r="BX724" s="33"/>
      <c r="BY724" s="34"/>
      <c r="BZ724" s="36"/>
      <c r="CA724" s="34"/>
      <c r="CB724" s="34"/>
      <c r="CC724" s="32"/>
    </row>
    <row r="725" spans="1:81" ht="25" x14ac:dyDescent="0.35">
      <c r="A725" s="37" t="s">
        <v>1882</v>
      </c>
      <c r="B725" s="34">
        <v>18101</v>
      </c>
      <c r="C725" s="37" t="s">
        <v>1881</v>
      </c>
      <c r="D725" s="32">
        <v>22.6</v>
      </c>
      <c r="E725" s="32">
        <v>3</v>
      </c>
      <c r="F725" s="32">
        <v>0</v>
      </c>
      <c r="G725" s="32">
        <v>0</v>
      </c>
      <c r="H725" s="35">
        <v>495</v>
      </c>
      <c r="I725" s="35">
        <v>495</v>
      </c>
      <c r="J725" s="35">
        <v>118.30499999999999</v>
      </c>
      <c r="K725" s="32">
        <v>0</v>
      </c>
      <c r="L725" s="32">
        <v>0</v>
      </c>
      <c r="M725" s="32">
        <v>0</v>
      </c>
      <c r="N725" s="32">
        <v>0</v>
      </c>
      <c r="O725" s="31"/>
      <c r="P725" s="32">
        <v>0</v>
      </c>
      <c r="Q725" s="31"/>
      <c r="R725" s="36">
        <v>0.2</v>
      </c>
      <c r="S725" s="33">
        <v>3.8</v>
      </c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3">
        <v>1.07</v>
      </c>
      <c r="AX725" s="33">
        <v>1.1599999999999999</v>
      </c>
      <c r="AY725" s="33">
        <v>0.41</v>
      </c>
      <c r="AZ725" s="36">
        <v>104.836</v>
      </c>
      <c r="BA725" s="33">
        <v>101.18</v>
      </c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3"/>
      <c r="BV725" s="34"/>
      <c r="BW725" s="34"/>
      <c r="BX725" s="33"/>
      <c r="BY725" s="34"/>
      <c r="BZ725" s="36"/>
      <c r="CA725" s="34"/>
      <c r="CB725" s="34"/>
      <c r="CC725" s="32"/>
    </row>
    <row r="726" spans="1:81" ht="25" x14ac:dyDescent="0.35">
      <c r="A726" s="37" t="s">
        <v>1880</v>
      </c>
      <c r="B726" s="34">
        <v>18101</v>
      </c>
      <c r="C726" s="37" t="s">
        <v>1879</v>
      </c>
      <c r="D726" s="32">
        <v>31.8</v>
      </c>
      <c r="E726" s="32">
        <v>7.1</v>
      </c>
      <c r="F726" s="32">
        <v>0</v>
      </c>
      <c r="G726" s="32">
        <v>0</v>
      </c>
      <c r="H726" s="35">
        <v>803</v>
      </c>
      <c r="I726" s="35">
        <v>803</v>
      </c>
      <c r="J726" s="35">
        <v>191.917</v>
      </c>
      <c r="K726" s="32">
        <v>0</v>
      </c>
      <c r="L726" s="32">
        <v>0</v>
      </c>
      <c r="M726" s="32">
        <v>0</v>
      </c>
      <c r="N726" s="32">
        <v>0</v>
      </c>
      <c r="O726" s="31"/>
      <c r="P726" s="32">
        <v>0</v>
      </c>
      <c r="Q726" s="31"/>
      <c r="R726" s="36">
        <v>0.11700000000000001</v>
      </c>
      <c r="S726" s="33">
        <v>2.71</v>
      </c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3">
        <v>2.41</v>
      </c>
      <c r="AX726" s="33">
        <v>3.03</v>
      </c>
      <c r="AY726" s="33">
        <v>0.88</v>
      </c>
      <c r="AZ726" s="36">
        <v>168.25299999999999</v>
      </c>
      <c r="BA726" s="33">
        <v>177.52</v>
      </c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3"/>
      <c r="BV726" s="34"/>
      <c r="BW726" s="34"/>
      <c r="BX726" s="33"/>
      <c r="BY726" s="34"/>
      <c r="BZ726" s="36"/>
      <c r="CA726" s="34"/>
      <c r="CB726" s="34"/>
      <c r="CC726" s="32"/>
    </row>
    <row r="727" spans="1:81" ht="25" x14ac:dyDescent="0.35">
      <c r="A727" s="37" t="s">
        <v>1878</v>
      </c>
      <c r="B727" s="34">
        <v>18101</v>
      </c>
      <c r="C727" s="37" t="s">
        <v>1877</v>
      </c>
      <c r="D727" s="32">
        <v>21.8</v>
      </c>
      <c r="E727" s="32">
        <v>7.4</v>
      </c>
      <c r="F727" s="32">
        <v>0</v>
      </c>
      <c r="G727" s="32">
        <v>0</v>
      </c>
      <c r="H727" s="35">
        <v>646</v>
      </c>
      <c r="I727" s="35">
        <v>646</v>
      </c>
      <c r="J727" s="35">
        <v>154.39400000000001</v>
      </c>
      <c r="K727" s="32">
        <v>0</v>
      </c>
      <c r="L727" s="32">
        <v>0</v>
      </c>
      <c r="M727" s="32">
        <v>0</v>
      </c>
      <c r="N727" s="32">
        <v>0</v>
      </c>
      <c r="O727" s="31"/>
      <c r="P727" s="32">
        <v>0</v>
      </c>
      <c r="Q727" s="31"/>
      <c r="R727" s="36">
        <v>0.189</v>
      </c>
      <c r="S727" s="33">
        <v>3.59</v>
      </c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3">
        <v>2.94</v>
      </c>
      <c r="AX727" s="33">
        <v>3.23</v>
      </c>
      <c r="AY727" s="33">
        <v>0.49</v>
      </c>
      <c r="AZ727" s="36">
        <v>98.251999999999995</v>
      </c>
      <c r="BA727" s="33">
        <v>322.89999999999998</v>
      </c>
      <c r="BB727" s="34"/>
      <c r="BC727" s="34"/>
      <c r="BD727" s="33"/>
      <c r="BE727" s="34"/>
      <c r="BF727" s="34"/>
      <c r="BG727" s="34"/>
      <c r="BH727" s="34"/>
      <c r="BI727" s="33"/>
      <c r="BJ727" s="34"/>
      <c r="BK727" s="36"/>
      <c r="BL727" s="34"/>
      <c r="BM727" s="34"/>
      <c r="BN727" s="34"/>
      <c r="BO727" s="34"/>
      <c r="BP727" s="34"/>
      <c r="BQ727" s="34"/>
      <c r="BR727" s="34"/>
      <c r="BS727" s="34"/>
      <c r="BT727" s="34"/>
      <c r="BU727" s="33"/>
      <c r="BV727" s="34"/>
      <c r="BW727" s="34"/>
      <c r="BX727" s="33"/>
      <c r="BY727" s="34"/>
      <c r="BZ727" s="36"/>
      <c r="CA727" s="34"/>
      <c r="CB727" s="34"/>
      <c r="CC727" s="32"/>
    </row>
    <row r="728" spans="1:81" ht="25" x14ac:dyDescent="0.35">
      <c r="A728" s="37" t="s">
        <v>1876</v>
      </c>
      <c r="B728" s="34">
        <v>18101</v>
      </c>
      <c r="C728" s="37" t="s">
        <v>1875</v>
      </c>
      <c r="D728" s="32">
        <v>30.7</v>
      </c>
      <c r="E728" s="32">
        <v>10.3</v>
      </c>
      <c r="F728" s="32">
        <v>0</v>
      </c>
      <c r="G728" s="32">
        <v>0</v>
      </c>
      <c r="H728" s="35">
        <v>903</v>
      </c>
      <c r="I728" s="35">
        <v>903</v>
      </c>
      <c r="J728" s="35">
        <v>215.81699999999998</v>
      </c>
      <c r="K728" s="32">
        <v>0</v>
      </c>
      <c r="L728" s="32">
        <v>0</v>
      </c>
      <c r="M728" s="32">
        <v>0</v>
      </c>
      <c r="N728" s="32">
        <v>0</v>
      </c>
      <c r="O728" s="31"/>
      <c r="P728" s="32">
        <v>0</v>
      </c>
      <c r="Q728" s="31"/>
      <c r="R728" s="36">
        <v>0.11600000000000001</v>
      </c>
      <c r="S728" s="33">
        <v>2.59</v>
      </c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3">
        <v>3.68</v>
      </c>
      <c r="AX728" s="33">
        <v>4.6399999999999997</v>
      </c>
      <c r="AY728" s="33">
        <v>0.9</v>
      </c>
      <c r="AZ728" s="36">
        <v>158.85300000000001</v>
      </c>
      <c r="BA728" s="33">
        <v>360.28</v>
      </c>
      <c r="BB728" s="34"/>
      <c r="BC728" s="34"/>
      <c r="BD728" s="33"/>
      <c r="BE728" s="34"/>
      <c r="BF728" s="34"/>
      <c r="BG728" s="34"/>
      <c r="BH728" s="34"/>
      <c r="BI728" s="33"/>
      <c r="BJ728" s="34"/>
      <c r="BK728" s="36"/>
      <c r="BL728" s="34"/>
      <c r="BM728" s="34"/>
      <c r="BN728" s="34"/>
      <c r="BO728" s="34"/>
      <c r="BP728" s="34"/>
      <c r="BQ728" s="34"/>
      <c r="BR728" s="34"/>
      <c r="BS728" s="34"/>
      <c r="BT728" s="34"/>
      <c r="BU728" s="33"/>
      <c r="BV728" s="34"/>
      <c r="BW728" s="34"/>
      <c r="BX728" s="33"/>
      <c r="BY728" s="34"/>
      <c r="BZ728" s="36"/>
      <c r="CA728" s="34"/>
      <c r="CB728" s="34"/>
      <c r="CC728" s="32"/>
    </row>
    <row r="729" spans="1:81" ht="25" x14ac:dyDescent="0.35">
      <c r="A729" s="37" t="s">
        <v>1874</v>
      </c>
      <c r="B729" s="34">
        <v>18101</v>
      </c>
      <c r="C729" s="37" t="s">
        <v>1873</v>
      </c>
      <c r="D729" s="32">
        <v>21.3</v>
      </c>
      <c r="E729" s="32">
        <v>10</v>
      </c>
      <c r="F729" s="32">
        <v>0</v>
      </c>
      <c r="G729" s="32">
        <v>0</v>
      </c>
      <c r="H729" s="35">
        <v>731</v>
      </c>
      <c r="I729" s="35">
        <v>731</v>
      </c>
      <c r="J729" s="35">
        <v>174.709</v>
      </c>
      <c r="K729" s="32">
        <v>0</v>
      </c>
      <c r="L729" s="32">
        <v>0</v>
      </c>
      <c r="M729" s="32">
        <v>0</v>
      </c>
      <c r="N729" s="32">
        <v>0</v>
      </c>
      <c r="O729" s="31"/>
      <c r="P729" s="32">
        <v>0</v>
      </c>
      <c r="Q729" s="31"/>
      <c r="R729" s="36">
        <v>0.182</v>
      </c>
      <c r="S729" s="33">
        <v>3.47</v>
      </c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3">
        <v>4</v>
      </c>
      <c r="AX729" s="33">
        <v>4.41</v>
      </c>
      <c r="AY729" s="33">
        <v>0.53</v>
      </c>
      <c r="AZ729" s="36">
        <v>94.786000000000001</v>
      </c>
      <c r="BA729" s="33">
        <v>449.06</v>
      </c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3"/>
      <c r="BV729" s="34"/>
      <c r="BW729" s="34"/>
      <c r="BX729" s="33"/>
      <c r="BY729" s="34"/>
      <c r="BZ729" s="36"/>
      <c r="CA729" s="34"/>
      <c r="CB729" s="34"/>
      <c r="CC729" s="32"/>
    </row>
    <row r="730" spans="1:81" ht="37.5" x14ac:dyDescent="0.35">
      <c r="A730" s="37" t="s">
        <v>1872</v>
      </c>
      <c r="B730" s="34">
        <v>18101</v>
      </c>
      <c r="C730" s="37" t="s">
        <v>1871</v>
      </c>
      <c r="D730" s="32">
        <v>30.3</v>
      </c>
      <c r="E730" s="32">
        <v>11.5</v>
      </c>
      <c r="F730" s="32">
        <v>0</v>
      </c>
      <c r="G730" s="32">
        <v>0</v>
      </c>
      <c r="H730" s="35">
        <v>942</v>
      </c>
      <c r="I730" s="35">
        <v>942</v>
      </c>
      <c r="J730" s="35">
        <v>225.13799999999998</v>
      </c>
      <c r="K730" s="32">
        <v>0</v>
      </c>
      <c r="L730" s="32">
        <v>0</v>
      </c>
      <c r="M730" s="32">
        <v>0</v>
      </c>
      <c r="N730" s="32">
        <v>0</v>
      </c>
      <c r="O730" s="31"/>
      <c r="P730" s="32">
        <v>0</v>
      </c>
      <c r="Q730" s="31"/>
      <c r="R730" s="36">
        <v>0.115</v>
      </c>
      <c r="S730" s="33">
        <v>2.5299999999999998</v>
      </c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3">
        <v>4.17</v>
      </c>
      <c r="AX730" s="33">
        <v>5.25</v>
      </c>
      <c r="AY730" s="33">
        <v>0.91</v>
      </c>
      <c r="AZ730" s="36">
        <v>155.78800000000001</v>
      </c>
      <c r="BA730" s="33">
        <v>428.99</v>
      </c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3"/>
      <c r="BV730" s="34"/>
      <c r="BW730" s="34"/>
      <c r="BX730" s="33"/>
      <c r="BY730" s="34"/>
      <c r="BZ730" s="36"/>
      <c r="CA730" s="34"/>
      <c r="CB730" s="34"/>
      <c r="CC730" s="32"/>
    </row>
    <row r="731" spans="1:81" ht="25" x14ac:dyDescent="0.35">
      <c r="A731" s="37" t="s">
        <v>1870</v>
      </c>
      <c r="B731" s="34">
        <v>18101</v>
      </c>
      <c r="C731" s="37" t="s">
        <v>1869</v>
      </c>
      <c r="D731" s="32">
        <v>23</v>
      </c>
      <c r="E731" s="32">
        <v>3.4</v>
      </c>
      <c r="F731" s="32">
        <v>0</v>
      </c>
      <c r="G731" s="32">
        <v>0</v>
      </c>
      <c r="H731" s="35">
        <v>517</v>
      </c>
      <c r="I731" s="35">
        <v>517</v>
      </c>
      <c r="J731" s="35">
        <v>123.56299999999999</v>
      </c>
      <c r="K731" s="32">
        <v>0</v>
      </c>
      <c r="L731" s="32">
        <v>0</v>
      </c>
      <c r="M731" s="32">
        <v>0</v>
      </c>
      <c r="N731" s="32">
        <v>0</v>
      </c>
      <c r="O731" s="31"/>
      <c r="P731" s="32">
        <v>0</v>
      </c>
      <c r="Q731" s="31"/>
      <c r="R731" s="36">
        <v>0.2</v>
      </c>
      <c r="S731" s="33">
        <v>3.8</v>
      </c>
      <c r="T731" s="33">
        <v>38.92</v>
      </c>
      <c r="U731" s="33">
        <v>42.36</v>
      </c>
      <c r="V731" s="34"/>
      <c r="W731" s="34"/>
      <c r="X731" s="34"/>
      <c r="Y731" s="32">
        <v>5.5</v>
      </c>
      <c r="Z731" s="32">
        <v>1.8</v>
      </c>
      <c r="AA731" s="34"/>
      <c r="AB731" s="32">
        <v>0.3</v>
      </c>
      <c r="AC731" s="34"/>
      <c r="AD731" s="34"/>
      <c r="AE731" s="34"/>
      <c r="AF731" s="32">
        <v>0.2</v>
      </c>
      <c r="AG731" s="34"/>
      <c r="AH731" s="34"/>
      <c r="AI731" s="34"/>
      <c r="AJ731" s="32">
        <v>0.7</v>
      </c>
      <c r="AK731" s="34"/>
      <c r="AL731" s="32">
        <v>2.5</v>
      </c>
      <c r="AM731" s="32">
        <v>1.6</v>
      </c>
      <c r="AN731" s="34"/>
      <c r="AO731" s="34"/>
      <c r="AP731" s="34"/>
      <c r="AQ731" s="32">
        <v>0.1</v>
      </c>
      <c r="AR731" s="32">
        <v>2</v>
      </c>
      <c r="AS731" s="34"/>
      <c r="AT731" s="32">
        <v>0.3</v>
      </c>
      <c r="AU731" s="33">
        <v>15.03</v>
      </c>
      <c r="AV731" s="36">
        <v>3.8149999999999999</v>
      </c>
      <c r="AW731" s="33">
        <v>1.21</v>
      </c>
      <c r="AX731" s="33">
        <v>1.32</v>
      </c>
      <c r="AY731" s="33">
        <v>0.47</v>
      </c>
      <c r="AZ731" s="36">
        <v>118.81399999999999</v>
      </c>
      <c r="BA731" s="33">
        <v>114.67</v>
      </c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3"/>
      <c r="BV731" s="34"/>
      <c r="BW731" s="34"/>
      <c r="BX731" s="33"/>
      <c r="BY731" s="34"/>
      <c r="BZ731" s="36"/>
      <c r="CA731" s="34"/>
      <c r="CB731" s="34"/>
      <c r="CC731" s="32"/>
    </row>
    <row r="732" spans="1:81" ht="25" x14ac:dyDescent="0.35">
      <c r="A732" s="37" t="s">
        <v>1868</v>
      </c>
      <c r="B732" s="34">
        <v>18101</v>
      </c>
      <c r="C732" s="37" t="s">
        <v>1867</v>
      </c>
      <c r="D732" s="32">
        <v>33</v>
      </c>
      <c r="E732" s="32">
        <v>10.6</v>
      </c>
      <c r="F732" s="32">
        <v>0</v>
      </c>
      <c r="G732" s="32">
        <v>0</v>
      </c>
      <c r="H732" s="35">
        <v>953</v>
      </c>
      <c r="I732" s="35">
        <v>953</v>
      </c>
      <c r="J732" s="35">
        <v>227.767</v>
      </c>
      <c r="K732" s="32">
        <v>0</v>
      </c>
      <c r="L732" s="32">
        <v>0</v>
      </c>
      <c r="M732" s="32">
        <v>0</v>
      </c>
      <c r="N732" s="32">
        <v>0</v>
      </c>
      <c r="O732" s="31"/>
      <c r="P732" s="32">
        <v>0</v>
      </c>
      <c r="Q732" s="31"/>
      <c r="R732" s="36">
        <v>0</v>
      </c>
      <c r="S732" s="33">
        <v>0.7</v>
      </c>
      <c r="T732" s="33">
        <v>36.49</v>
      </c>
      <c r="U732" s="33">
        <v>48.05</v>
      </c>
      <c r="V732" s="34"/>
      <c r="W732" s="34"/>
      <c r="X732" s="34"/>
      <c r="Y732" s="32">
        <v>6.1</v>
      </c>
      <c r="Z732" s="32">
        <v>0.5</v>
      </c>
      <c r="AA732" s="34"/>
      <c r="AB732" s="32">
        <v>0.3</v>
      </c>
      <c r="AC732" s="34"/>
      <c r="AD732" s="34"/>
      <c r="AE732" s="34"/>
      <c r="AF732" s="32">
        <v>0.2</v>
      </c>
      <c r="AG732" s="34"/>
      <c r="AH732" s="34"/>
      <c r="AI732" s="34"/>
      <c r="AJ732" s="32">
        <v>0.7</v>
      </c>
      <c r="AK732" s="34"/>
      <c r="AL732" s="32">
        <v>2.6</v>
      </c>
      <c r="AM732" s="32">
        <v>0.5</v>
      </c>
      <c r="AN732" s="34"/>
      <c r="AO732" s="34"/>
      <c r="AP732" s="34"/>
      <c r="AQ732" s="32">
        <v>0.5</v>
      </c>
      <c r="AR732" s="32">
        <v>1.5</v>
      </c>
      <c r="AS732" s="34"/>
      <c r="AT732" s="32">
        <v>0.2</v>
      </c>
      <c r="AU732" s="33">
        <v>13.05</v>
      </c>
      <c r="AV732" s="36">
        <v>2.1749999999999998</v>
      </c>
      <c r="AW732" s="33">
        <v>3.54</v>
      </c>
      <c r="AX732" s="33">
        <v>4.66</v>
      </c>
      <c r="AY732" s="33">
        <v>1.27</v>
      </c>
      <c r="AZ732" s="36">
        <v>211.184</v>
      </c>
      <c r="BA732" s="33">
        <v>234.1</v>
      </c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3"/>
      <c r="BV732" s="34"/>
      <c r="BW732" s="34"/>
      <c r="BX732" s="33"/>
      <c r="BY732" s="34"/>
      <c r="BZ732" s="36"/>
      <c r="CA732" s="34"/>
      <c r="CB732" s="34"/>
      <c r="CC732" s="32"/>
    </row>
    <row r="733" spans="1:81" ht="25" x14ac:dyDescent="0.35">
      <c r="A733" s="37" t="s">
        <v>1866</v>
      </c>
      <c r="B733" s="34">
        <v>18101</v>
      </c>
      <c r="C733" s="37" t="s">
        <v>1865</v>
      </c>
      <c r="D733" s="32">
        <v>22</v>
      </c>
      <c r="E733" s="32">
        <v>8.6</v>
      </c>
      <c r="F733" s="32">
        <v>0</v>
      </c>
      <c r="G733" s="32">
        <v>0</v>
      </c>
      <c r="H733" s="35">
        <v>693</v>
      </c>
      <c r="I733" s="35">
        <v>693</v>
      </c>
      <c r="J733" s="35">
        <v>165.62699999999998</v>
      </c>
      <c r="K733" s="32">
        <v>0</v>
      </c>
      <c r="L733" s="32">
        <v>0</v>
      </c>
      <c r="M733" s="32">
        <v>0</v>
      </c>
      <c r="N733" s="32">
        <v>0</v>
      </c>
      <c r="O733" s="31"/>
      <c r="P733" s="32">
        <v>0</v>
      </c>
      <c r="Q733" s="31"/>
      <c r="R733" s="36">
        <v>0.186</v>
      </c>
      <c r="S733" s="33">
        <v>3.55</v>
      </c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3">
        <v>3.41</v>
      </c>
      <c r="AX733" s="33">
        <v>3.76</v>
      </c>
      <c r="AY733" s="33">
        <v>0.55000000000000004</v>
      </c>
      <c r="AZ733" s="36">
        <v>109.99</v>
      </c>
      <c r="BA733" s="33">
        <v>376.25</v>
      </c>
      <c r="BB733" s="34"/>
      <c r="BC733" s="34"/>
      <c r="BD733" s="33"/>
      <c r="BE733" s="34"/>
      <c r="BF733" s="34"/>
      <c r="BG733" s="34"/>
      <c r="BH733" s="34"/>
      <c r="BI733" s="33"/>
      <c r="BJ733" s="34"/>
      <c r="BK733" s="36"/>
      <c r="BL733" s="34"/>
      <c r="BM733" s="34"/>
      <c r="BN733" s="34"/>
      <c r="BO733" s="34"/>
      <c r="BP733" s="34"/>
      <c r="BQ733" s="34"/>
      <c r="BR733" s="34"/>
      <c r="BS733" s="34"/>
      <c r="BT733" s="34"/>
      <c r="BU733" s="33"/>
      <c r="BV733" s="34"/>
      <c r="BW733" s="34"/>
      <c r="BX733" s="33"/>
      <c r="BY733" s="34"/>
      <c r="BZ733" s="36"/>
      <c r="CA733" s="34"/>
      <c r="CB733" s="34"/>
      <c r="CC733" s="32"/>
    </row>
    <row r="734" spans="1:81" ht="25" x14ac:dyDescent="0.35">
      <c r="A734" s="37" t="s">
        <v>1864</v>
      </c>
      <c r="B734" s="34">
        <v>18101</v>
      </c>
      <c r="C734" s="37" t="s">
        <v>1863</v>
      </c>
      <c r="D734" s="32">
        <v>31.6</v>
      </c>
      <c r="E734" s="32">
        <v>14.2</v>
      </c>
      <c r="F734" s="32">
        <v>0</v>
      </c>
      <c r="G734" s="32">
        <v>0</v>
      </c>
      <c r="H734" s="35">
        <v>1062</v>
      </c>
      <c r="I734" s="35">
        <v>1062</v>
      </c>
      <c r="J734" s="35">
        <v>253.81799999999998</v>
      </c>
      <c r="K734" s="32">
        <v>0</v>
      </c>
      <c r="L734" s="32">
        <v>0</v>
      </c>
      <c r="M734" s="32">
        <v>0</v>
      </c>
      <c r="N734" s="32">
        <v>0</v>
      </c>
      <c r="O734" s="31"/>
      <c r="P734" s="32">
        <v>0</v>
      </c>
      <c r="Q734" s="31"/>
      <c r="R734" s="36">
        <v>6.0000000000000001E-3</v>
      </c>
      <c r="S734" s="33">
        <v>0.69</v>
      </c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3">
        <v>4.9800000000000004</v>
      </c>
      <c r="AX734" s="33">
        <v>6.47</v>
      </c>
      <c r="AY734" s="33">
        <v>1.26</v>
      </c>
      <c r="AZ734" s="36">
        <v>197.214</v>
      </c>
      <c r="BA734" s="33">
        <v>448</v>
      </c>
      <c r="BB734" s="34"/>
      <c r="BC734" s="34"/>
      <c r="BD734" s="33"/>
      <c r="BE734" s="34"/>
      <c r="BF734" s="34"/>
      <c r="BG734" s="34"/>
      <c r="BH734" s="34"/>
      <c r="BI734" s="33"/>
      <c r="BJ734" s="34"/>
      <c r="BK734" s="36"/>
      <c r="BL734" s="34"/>
      <c r="BM734" s="34"/>
      <c r="BN734" s="34"/>
      <c r="BO734" s="34"/>
      <c r="BP734" s="34"/>
      <c r="BQ734" s="34"/>
      <c r="BR734" s="34"/>
      <c r="BS734" s="34"/>
      <c r="BT734" s="34"/>
      <c r="BU734" s="33"/>
      <c r="BV734" s="34"/>
      <c r="BW734" s="34"/>
      <c r="BX734" s="33"/>
      <c r="BY734" s="34"/>
      <c r="BZ734" s="36"/>
      <c r="CA734" s="34"/>
      <c r="CB734" s="34"/>
      <c r="CC734" s="32"/>
    </row>
    <row r="735" spans="1:81" ht="25" x14ac:dyDescent="0.35">
      <c r="A735" s="37" t="s">
        <v>1862</v>
      </c>
      <c r="B735" s="34">
        <v>18101</v>
      </c>
      <c r="C735" s="37" t="s">
        <v>1861</v>
      </c>
      <c r="D735" s="32">
        <v>21.7</v>
      </c>
      <c r="E735" s="32">
        <v>10.4</v>
      </c>
      <c r="F735" s="32">
        <v>0</v>
      </c>
      <c r="G735" s="32">
        <v>0</v>
      </c>
      <c r="H735" s="35">
        <v>755</v>
      </c>
      <c r="I735" s="35">
        <v>755</v>
      </c>
      <c r="J735" s="35">
        <v>180.44499999999999</v>
      </c>
      <c r="K735" s="32">
        <v>0</v>
      </c>
      <c r="L735" s="32">
        <v>0</v>
      </c>
      <c r="M735" s="32">
        <v>0</v>
      </c>
      <c r="N735" s="32">
        <v>0</v>
      </c>
      <c r="O735" s="31"/>
      <c r="P735" s="32">
        <v>0</v>
      </c>
      <c r="Q735" s="31"/>
      <c r="R735" s="36">
        <v>0.182</v>
      </c>
      <c r="S735" s="33">
        <v>3.46</v>
      </c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3">
        <v>4.1900000000000004</v>
      </c>
      <c r="AX735" s="33">
        <v>4.6100000000000003</v>
      </c>
      <c r="AY735" s="33">
        <v>0.57999999999999996</v>
      </c>
      <c r="AZ735" s="36">
        <v>106.892</v>
      </c>
      <c r="BA735" s="33">
        <v>468.09</v>
      </c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3"/>
      <c r="BV735" s="34"/>
      <c r="BW735" s="34"/>
      <c r="BX735" s="33"/>
      <c r="BY735" s="34"/>
      <c r="BZ735" s="36"/>
      <c r="CA735" s="34"/>
      <c r="CB735" s="34"/>
      <c r="CC735" s="32"/>
    </row>
    <row r="736" spans="1:81" ht="25" x14ac:dyDescent="0.35">
      <c r="A736" s="37" t="s">
        <v>1860</v>
      </c>
      <c r="B736" s="34">
        <v>18101</v>
      </c>
      <c r="C736" s="37" t="s">
        <v>1859</v>
      </c>
      <c r="D736" s="32">
        <v>31.2</v>
      </c>
      <c r="E736" s="32">
        <v>15.1</v>
      </c>
      <c r="F736" s="32">
        <v>0</v>
      </c>
      <c r="G736" s="32">
        <v>0</v>
      </c>
      <c r="H736" s="35">
        <v>1089</v>
      </c>
      <c r="I736" s="35">
        <v>1089</v>
      </c>
      <c r="J736" s="35">
        <v>260.27100000000002</v>
      </c>
      <c r="K736" s="32">
        <v>0</v>
      </c>
      <c r="L736" s="32">
        <v>0</v>
      </c>
      <c r="M736" s="32">
        <v>0</v>
      </c>
      <c r="N736" s="32">
        <v>0</v>
      </c>
      <c r="O736" s="31"/>
      <c r="P736" s="32">
        <v>0</v>
      </c>
      <c r="Q736" s="31"/>
      <c r="R736" s="36">
        <v>8.0000000000000002E-3</v>
      </c>
      <c r="S736" s="33">
        <v>0.69</v>
      </c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3">
        <v>5.34</v>
      </c>
      <c r="AX736" s="33">
        <v>6.92</v>
      </c>
      <c r="AY736" s="33">
        <v>1.26</v>
      </c>
      <c r="AZ736" s="36">
        <v>193.791</v>
      </c>
      <c r="BA736" s="33">
        <v>500.41</v>
      </c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3"/>
      <c r="BV736" s="34"/>
      <c r="BW736" s="34"/>
      <c r="BX736" s="33"/>
      <c r="BY736" s="34"/>
      <c r="BZ736" s="36"/>
      <c r="CA736" s="34"/>
      <c r="CB736" s="34"/>
      <c r="CC736" s="32"/>
    </row>
    <row r="737" spans="1:81" x14ac:dyDescent="0.35">
      <c r="A737" s="37" t="s">
        <v>1858</v>
      </c>
      <c r="B737" s="34">
        <v>18101</v>
      </c>
      <c r="C737" s="37" t="s">
        <v>1857</v>
      </c>
      <c r="D737" s="32">
        <v>27.9</v>
      </c>
      <c r="E737" s="32">
        <v>2.7</v>
      </c>
      <c r="F737" s="32">
        <v>0</v>
      </c>
      <c r="G737" s="32">
        <v>0</v>
      </c>
      <c r="H737" s="35">
        <v>574</v>
      </c>
      <c r="I737" s="35">
        <v>574</v>
      </c>
      <c r="J737" s="35">
        <v>137.18600000000001</v>
      </c>
      <c r="K737" s="32">
        <v>0</v>
      </c>
      <c r="L737" s="32">
        <v>0</v>
      </c>
      <c r="M737" s="32">
        <v>0</v>
      </c>
      <c r="N737" s="32">
        <v>0</v>
      </c>
      <c r="O737" s="31"/>
      <c r="P737" s="32">
        <v>0</v>
      </c>
      <c r="Q737" s="31"/>
      <c r="R737" s="36">
        <v>0.11</v>
      </c>
      <c r="S737" s="33">
        <v>3.8</v>
      </c>
      <c r="T737" s="33">
        <v>38.92</v>
      </c>
      <c r="U737" s="33">
        <v>42.33</v>
      </c>
      <c r="V737" s="34"/>
      <c r="W737" s="34"/>
      <c r="X737" s="34"/>
      <c r="Y737" s="32">
        <v>6.1</v>
      </c>
      <c r="Z737" s="32">
        <v>1.4</v>
      </c>
      <c r="AA737" s="34"/>
      <c r="AB737" s="32">
        <v>0.3</v>
      </c>
      <c r="AC737" s="34"/>
      <c r="AD737" s="34"/>
      <c r="AE737" s="34"/>
      <c r="AF737" s="32">
        <v>0.2</v>
      </c>
      <c r="AG737" s="34"/>
      <c r="AH737" s="34"/>
      <c r="AI737" s="34"/>
      <c r="AJ737" s="32">
        <v>0.7</v>
      </c>
      <c r="AK737" s="34"/>
      <c r="AL737" s="32">
        <v>2.8</v>
      </c>
      <c r="AM737" s="32">
        <v>1.1000000000000001</v>
      </c>
      <c r="AN737" s="34"/>
      <c r="AO737" s="34"/>
      <c r="AP737" s="34"/>
      <c r="AQ737" s="32">
        <v>0.3</v>
      </c>
      <c r="AR737" s="32">
        <v>1.8</v>
      </c>
      <c r="AS737" s="34"/>
      <c r="AT737" s="32">
        <v>0.2</v>
      </c>
      <c r="AU737" s="33">
        <v>14.98</v>
      </c>
      <c r="AV737" s="36">
        <v>3.149</v>
      </c>
      <c r="AW737" s="33">
        <v>0.96</v>
      </c>
      <c r="AX737" s="33">
        <v>1.05</v>
      </c>
      <c r="AY737" s="33">
        <v>0.37</v>
      </c>
      <c r="AZ737" s="36">
        <v>77.881</v>
      </c>
      <c r="BA737" s="33">
        <v>93.09</v>
      </c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3"/>
      <c r="BV737" s="34"/>
      <c r="BW737" s="34"/>
      <c r="BX737" s="33"/>
      <c r="BY737" s="34"/>
      <c r="BZ737" s="36"/>
      <c r="CA737" s="34"/>
      <c r="CB737" s="34"/>
      <c r="CC737" s="32"/>
    </row>
    <row r="738" spans="1:81" x14ac:dyDescent="0.35">
      <c r="A738" s="37" t="s">
        <v>1856</v>
      </c>
      <c r="B738" s="34">
        <v>18101</v>
      </c>
      <c r="C738" s="37" t="s">
        <v>1855</v>
      </c>
      <c r="D738" s="32">
        <v>32.1</v>
      </c>
      <c r="E738" s="32">
        <v>2.9</v>
      </c>
      <c r="F738" s="32">
        <v>0</v>
      </c>
      <c r="G738" s="32">
        <v>0</v>
      </c>
      <c r="H738" s="35">
        <v>653</v>
      </c>
      <c r="I738" s="35">
        <v>653</v>
      </c>
      <c r="J738" s="35">
        <v>156.06700000000001</v>
      </c>
      <c r="K738" s="32">
        <v>0</v>
      </c>
      <c r="L738" s="32">
        <v>0</v>
      </c>
      <c r="M738" s="32">
        <v>0</v>
      </c>
      <c r="N738" s="32">
        <v>0</v>
      </c>
      <c r="O738" s="31"/>
      <c r="P738" s="32">
        <v>0</v>
      </c>
      <c r="Q738" s="31"/>
      <c r="R738" s="36">
        <v>0.08</v>
      </c>
      <c r="S738" s="33">
        <v>0.7</v>
      </c>
      <c r="T738" s="33">
        <v>34.94</v>
      </c>
      <c r="U738" s="33">
        <v>48.67</v>
      </c>
      <c r="V738" s="34"/>
      <c r="W738" s="34"/>
      <c r="X738" s="34"/>
      <c r="Y738" s="32">
        <v>5.2</v>
      </c>
      <c r="Z738" s="32">
        <v>1.1000000000000001</v>
      </c>
      <c r="AA738" s="34"/>
      <c r="AB738" s="32">
        <v>0.3</v>
      </c>
      <c r="AC738" s="34"/>
      <c r="AD738" s="34"/>
      <c r="AE738" s="34"/>
      <c r="AF738" s="32">
        <v>0.2</v>
      </c>
      <c r="AG738" s="34"/>
      <c r="AH738" s="34"/>
      <c r="AI738" s="34"/>
      <c r="AJ738" s="32">
        <v>0.6</v>
      </c>
      <c r="AK738" s="34"/>
      <c r="AL738" s="32">
        <v>2.4</v>
      </c>
      <c r="AM738" s="32">
        <v>1.2</v>
      </c>
      <c r="AN738" s="34"/>
      <c r="AO738" s="34"/>
      <c r="AP738" s="34"/>
      <c r="AQ738" s="32">
        <v>0.3</v>
      </c>
      <c r="AR738" s="32">
        <v>1.8</v>
      </c>
      <c r="AS738" s="34"/>
      <c r="AT738" s="32">
        <v>0.3</v>
      </c>
      <c r="AU738" s="33">
        <v>13.36</v>
      </c>
      <c r="AV738" s="36">
        <v>3.17</v>
      </c>
      <c r="AW738" s="33">
        <v>0.93</v>
      </c>
      <c r="AX738" s="33">
        <v>1.29</v>
      </c>
      <c r="AY738" s="33">
        <v>0.35</v>
      </c>
      <c r="AZ738" s="36">
        <v>84.207999999999998</v>
      </c>
      <c r="BA738" s="33">
        <v>80.73</v>
      </c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3"/>
      <c r="BV738" s="34"/>
      <c r="BW738" s="34"/>
      <c r="BX738" s="33"/>
      <c r="BY738" s="34"/>
      <c r="BZ738" s="36"/>
      <c r="CA738" s="34"/>
      <c r="CB738" s="34"/>
      <c r="CC738" s="32"/>
    </row>
    <row r="739" spans="1:81" ht="25" x14ac:dyDescent="0.35">
      <c r="A739" s="37" t="s">
        <v>1854</v>
      </c>
      <c r="B739" s="34">
        <v>18101</v>
      </c>
      <c r="C739" s="37" t="s">
        <v>1853</v>
      </c>
      <c r="D739" s="32">
        <v>36.5</v>
      </c>
      <c r="E739" s="32">
        <v>3.5</v>
      </c>
      <c r="F739" s="32">
        <v>0</v>
      </c>
      <c r="G739" s="32">
        <v>0</v>
      </c>
      <c r="H739" s="35">
        <v>750</v>
      </c>
      <c r="I739" s="35">
        <v>750</v>
      </c>
      <c r="J739" s="35">
        <v>179.25</v>
      </c>
      <c r="K739" s="32">
        <v>0</v>
      </c>
      <c r="L739" s="32">
        <v>0</v>
      </c>
      <c r="M739" s="32">
        <v>0</v>
      </c>
      <c r="N739" s="32">
        <v>0</v>
      </c>
      <c r="O739" s="31"/>
      <c r="P739" s="32">
        <v>0</v>
      </c>
      <c r="Q739" s="31"/>
      <c r="R739" s="36">
        <v>0.122</v>
      </c>
      <c r="S739" s="33">
        <v>4.47</v>
      </c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3">
        <v>1.26</v>
      </c>
      <c r="AX739" s="33">
        <v>1.37</v>
      </c>
      <c r="AY739" s="33">
        <v>0.48</v>
      </c>
      <c r="AZ739" s="36">
        <v>101.80500000000001</v>
      </c>
      <c r="BA739" s="33">
        <v>121.69</v>
      </c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3"/>
      <c r="BV739" s="34"/>
      <c r="BW739" s="34"/>
      <c r="BX739" s="33"/>
      <c r="BY739" s="34"/>
      <c r="BZ739" s="36"/>
      <c r="CA739" s="34"/>
      <c r="CB739" s="34"/>
      <c r="CC739" s="32"/>
    </row>
    <row r="740" spans="1:81" x14ac:dyDescent="0.35">
      <c r="A740" s="37" t="s">
        <v>1852</v>
      </c>
      <c r="B740" s="34">
        <v>18101</v>
      </c>
      <c r="C740" s="37" t="s">
        <v>1851</v>
      </c>
      <c r="D740" s="32">
        <v>27.6</v>
      </c>
      <c r="E740" s="32">
        <v>3.9</v>
      </c>
      <c r="F740" s="32">
        <v>0</v>
      </c>
      <c r="G740" s="32">
        <v>0</v>
      </c>
      <c r="H740" s="35">
        <v>614</v>
      </c>
      <c r="I740" s="35">
        <v>614</v>
      </c>
      <c r="J740" s="35">
        <v>146.74599999999998</v>
      </c>
      <c r="K740" s="32">
        <v>0</v>
      </c>
      <c r="L740" s="32">
        <v>0</v>
      </c>
      <c r="M740" s="32">
        <v>0</v>
      </c>
      <c r="N740" s="32">
        <v>0</v>
      </c>
      <c r="O740" s="31"/>
      <c r="P740" s="32">
        <v>0</v>
      </c>
      <c r="Q740" s="31"/>
      <c r="R740" s="36">
        <v>0.109</v>
      </c>
      <c r="S740" s="33">
        <v>3.74</v>
      </c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3">
        <v>1.48</v>
      </c>
      <c r="AX740" s="33">
        <v>1.62</v>
      </c>
      <c r="AY740" s="33">
        <v>0.39</v>
      </c>
      <c r="AZ740" s="36">
        <v>76.692999999999998</v>
      </c>
      <c r="BA740" s="33">
        <v>153.99</v>
      </c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3"/>
      <c r="BV740" s="34"/>
      <c r="BW740" s="34"/>
      <c r="BX740" s="33"/>
      <c r="BY740" s="34"/>
      <c r="BZ740" s="36"/>
      <c r="CA740" s="34"/>
      <c r="CB740" s="34"/>
      <c r="CC740" s="32"/>
    </row>
    <row r="741" spans="1:81" ht="25" x14ac:dyDescent="0.35">
      <c r="A741" s="37" t="s">
        <v>1850</v>
      </c>
      <c r="B741" s="34">
        <v>18101</v>
      </c>
      <c r="C741" s="37" t="s">
        <v>1849</v>
      </c>
      <c r="D741" s="32">
        <v>31.8</v>
      </c>
      <c r="E741" s="32">
        <v>3.7</v>
      </c>
      <c r="F741" s="32">
        <v>0</v>
      </c>
      <c r="G741" s="32">
        <v>0</v>
      </c>
      <c r="H741" s="35">
        <v>678</v>
      </c>
      <c r="I741" s="35">
        <v>678</v>
      </c>
      <c r="J741" s="35">
        <v>162.042</v>
      </c>
      <c r="K741" s="32">
        <v>0</v>
      </c>
      <c r="L741" s="32">
        <v>0</v>
      </c>
      <c r="M741" s="32">
        <v>0</v>
      </c>
      <c r="N741" s="32">
        <v>0</v>
      </c>
      <c r="O741" s="31"/>
      <c r="P741" s="32">
        <v>0</v>
      </c>
      <c r="Q741" s="31"/>
      <c r="R741" s="36">
        <v>0.08</v>
      </c>
      <c r="S741" s="33">
        <v>0.7</v>
      </c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3">
        <v>1.24</v>
      </c>
      <c r="AX741" s="33">
        <v>1.68</v>
      </c>
      <c r="AY741" s="33">
        <v>0.37</v>
      </c>
      <c r="AZ741" s="36">
        <v>83.498000000000005</v>
      </c>
      <c r="BA741" s="33">
        <v>122.85</v>
      </c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3"/>
      <c r="BV741" s="34"/>
      <c r="BW741" s="34"/>
      <c r="BX741" s="33"/>
      <c r="BY741" s="34"/>
      <c r="BZ741" s="36"/>
      <c r="CA741" s="34"/>
      <c r="CB741" s="34"/>
      <c r="CC741" s="32"/>
    </row>
    <row r="742" spans="1:81" ht="25" x14ac:dyDescent="0.35">
      <c r="A742" s="37" t="s">
        <v>1848</v>
      </c>
      <c r="B742" s="34">
        <v>18101</v>
      </c>
      <c r="C742" s="37" t="s">
        <v>1847</v>
      </c>
      <c r="D742" s="32">
        <v>36.200000000000003</v>
      </c>
      <c r="E742" s="32">
        <v>4.3</v>
      </c>
      <c r="F742" s="32">
        <v>0</v>
      </c>
      <c r="G742" s="32">
        <v>0</v>
      </c>
      <c r="H742" s="35">
        <v>774</v>
      </c>
      <c r="I742" s="35">
        <v>774</v>
      </c>
      <c r="J742" s="35">
        <v>184.98599999999999</v>
      </c>
      <c r="K742" s="32">
        <v>0</v>
      </c>
      <c r="L742" s="32">
        <v>0</v>
      </c>
      <c r="M742" s="32">
        <v>0</v>
      </c>
      <c r="N742" s="32">
        <v>0</v>
      </c>
      <c r="O742" s="31"/>
      <c r="P742" s="32">
        <v>0</v>
      </c>
      <c r="Q742" s="31"/>
      <c r="R742" s="36">
        <v>0.122</v>
      </c>
      <c r="S742" s="33">
        <v>4.41</v>
      </c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3">
        <v>1.56</v>
      </c>
      <c r="AX742" s="33">
        <v>1.75</v>
      </c>
      <c r="AY742" s="33">
        <v>0.5</v>
      </c>
      <c r="AZ742" s="36">
        <v>100.833</v>
      </c>
      <c r="BA742" s="33">
        <v>163.19999999999999</v>
      </c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3"/>
      <c r="BV742" s="34"/>
      <c r="BW742" s="34"/>
      <c r="BX742" s="33"/>
      <c r="BY742" s="34"/>
      <c r="BZ742" s="36"/>
      <c r="CA742" s="34"/>
      <c r="CB742" s="34"/>
      <c r="CC742" s="32"/>
    </row>
    <row r="743" spans="1:81" ht="25" x14ac:dyDescent="0.35">
      <c r="A743" s="37" t="s">
        <v>1846</v>
      </c>
      <c r="B743" s="34">
        <v>18101</v>
      </c>
      <c r="C743" s="37" t="s">
        <v>1845</v>
      </c>
      <c r="D743" s="32">
        <v>22.2</v>
      </c>
      <c r="E743" s="32">
        <v>5.2</v>
      </c>
      <c r="F743" s="32">
        <v>0</v>
      </c>
      <c r="G743" s="32">
        <v>0</v>
      </c>
      <c r="H743" s="35">
        <v>570</v>
      </c>
      <c r="I743" s="35">
        <v>570</v>
      </c>
      <c r="J743" s="35">
        <v>136.22999999999999</v>
      </c>
      <c r="K743" s="32">
        <v>0</v>
      </c>
      <c r="L743" s="32">
        <v>0</v>
      </c>
      <c r="M743" s="32">
        <v>0</v>
      </c>
      <c r="N743" s="32">
        <v>0</v>
      </c>
      <c r="O743" s="31"/>
      <c r="P743" s="32">
        <v>0</v>
      </c>
      <c r="Q743" s="31"/>
      <c r="R743" s="36">
        <v>0.22</v>
      </c>
      <c r="S743" s="33">
        <v>3.8</v>
      </c>
      <c r="T743" s="33">
        <v>41.02</v>
      </c>
      <c r="U743" s="33">
        <v>43.5</v>
      </c>
      <c r="V743" s="34"/>
      <c r="W743" s="34"/>
      <c r="X743" s="34"/>
      <c r="Y743" s="32">
        <v>5.4</v>
      </c>
      <c r="Z743" s="32">
        <v>1.1000000000000001</v>
      </c>
      <c r="AA743" s="34"/>
      <c r="AB743" s="32">
        <v>0.3</v>
      </c>
      <c r="AC743" s="34"/>
      <c r="AD743" s="34"/>
      <c r="AE743" s="34"/>
      <c r="AF743" s="32">
        <v>0.1</v>
      </c>
      <c r="AG743" s="34"/>
      <c r="AH743" s="34"/>
      <c r="AI743" s="34"/>
      <c r="AJ743" s="32">
        <v>0.4</v>
      </c>
      <c r="AK743" s="34"/>
      <c r="AL743" s="32">
        <v>1.7</v>
      </c>
      <c r="AM743" s="32">
        <v>0.7</v>
      </c>
      <c r="AN743" s="34"/>
      <c r="AO743" s="34"/>
      <c r="AP743" s="34"/>
      <c r="AQ743" s="32">
        <v>0.2</v>
      </c>
      <c r="AR743" s="32">
        <v>1.1000000000000001</v>
      </c>
      <c r="AS743" s="34"/>
      <c r="AT743" s="32">
        <v>0.2</v>
      </c>
      <c r="AU743" s="33">
        <v>11.19</v>
      </c>
      <c r="AV743" s="36">
        <v>1.986</v>
      </c>
      <c r="AW743" s="33">
        <v>1.95</v>
      </c>
      <c r="AX743" s="33">
        <v>2.0699999999999998</v>
      </c>
      <c r="AY743" s="33">
        <v>0.53</v>
      </c>
      <c r="AZ743" s="36">
        <v>94.596999999999994</v>
      </c>
      <c r="BA743" s="33">
        <v>204.34</v>
      </c>
      <c r="BB743" s="34"/>
      <c r="BC743" s="34"/>
      <c r="BD743" s="33"/>
      <c r="BE743" s="34"/>
      <c r="BF743" s="34"/>
      <c r="BG743" s="34"/>
      <c r="BH743" s="34"/>
      <c r="BI743" s="33"/>
      <c r="BJ743" s="34"/>
      <c r="BK743" s="36"/>
      <c r="BL743" s="34"/>
      <c r="BM743" s="34"/>
      <c r="BN743" s="34"/>
      <c r="BO743" s="34"/>
      <c r="BP743" s="34"/>
      <c r="BQ743" s="34"/>
      <c r="BR743" s="34"/>
      <c r="BS743" s="34"/>
      <c r="BT743" s="34"/>
      <c r="BU743" s="33"/>
      <c r="BV743" s="34"/>
      <c r="BW743" s="34"/>
      <c r="BX743" s="33"/>
      <c r="BY743" s="34"/>
      <c r="BZ743" s="36"/>
      <c r="CA743" s="34"/>
      <c r="CB743" s="34"/>
      <c r="CC743" s="32"/>
    </row>
    <row r="744" spans="1:81" ht="25" x14ac:dyDescent="0.35">
      <c r="A744" s="37" t="s">
        <v>1844</v>
      </c>
      <c r="B744" s="34">
        <v>18101</v>
      </c>
      <c r="C744" s="37" t="s">
        <v>1843</v>
      </c>
      <c r="D744" s="32">
        <v>31.9</v>
      </c>
      <c r="E744" s="32">
        <v>5.5</v>
      </c>
      <c r="F744" s="32">
        <v>0</v>
      </c>
      <c r="G744" s="32">
        <v>0</v>
      </c>
      <c r="H744" s="35">
        <v>746</v>
      </c>
      <c r="I744" s="35">
        <v>746</v>
      </c>
      <c r="J744" s="35">
        <v>178.29399999999998</v>
      </c>
      <c r="K744" s="32">
        <v>0</v>
      </c>
      <c r="L744" s="32">
        <v>0</v>
      </c>
      <c r="M744" s="32">
        <v>0</v>
      </c>
      <c r="N744" s="32">
        <v>0</v>
      </c>
      <c r="O744" s="31"/>
      <c r="P744" s="32">
        <v>0</v>
      </c>
      <c r="Q744" s="31"/>
      <c r="R744" s="36">
        <v>0</v>
      </c>
      <c r="S744" s="33">
        <v>0.7</v>
      </c>
      <c r="T744" s="33">
        <v>35.72</v>
      </c>
      <c r="U744" s="33">
        <v>49.42</v>
      </c>
      <c r="V744" s="34"/>
      <c r="W744" s="34"/>
      <c r="X744" s="34"/>
      <c r="Y744" s="32">
        <v>5.0999999999999996</v>
      </c>
      <c r="Z744" s="32">
        <v>0.8</v>
      </c>
      <c r="AA744" s="34"/>
      <c r="AB744" s="32">
        <v>0.3</v>
      </c>
      <c r="AC744" s="34"/>
      <c r="AD744" s="34"/>
      <c r="AE744" s="34"/>
      <c r="AF744" s="32">
        <v>0.2</v>
      </c>
      <c r="AG744" s="34"/>
      <c r="AH744" s="34"/>
      <c r="AI744" s="34"/>
      <c r="AJ744" s="32">
        <v>0.6</v>
      </c>
      <c r="AK744" s="34"/>
      <c r="AL744" s="32">
        <v>2.1</v>
      </c>
      <c r="AM744" s="32">
        <v>0.7</v>
      </c>
      <c r="AN744" s="34"/>
      <c r="AO744" s="34"/>
      <c r="AP744" s="34"/>
      <c r="AQ744" s="32">
        <v>0.3</v>
      </c>
      <c r="AR744" s="32">
        <v>1.6</v>
      </c>
      <c r="AS744" s="34"/>
      <c r="AT744" s="32">
        <v>0.2</v>
      </c>
      <c r="AU744" s="33">
        <v>11.86</v>
      </c>
      <c r="AV744" s="36">
        <v>2.4860000000000002</v>
      </c>
      <c r="AW744" s="33">
        <v>1.8</v>
      </c>
      <c r="AX744" s="33">
        <v>2.4900000000000002</v>
      </c>
      <c r="AY744" s="33">
        <v>0.6</v>
      </c>
      <c r="AZ744" s="36">
        <v>125.245</v>
      </c>
      <c r="BA744" s="33">
        <v>151.54</v>
      </c>
      <c r="BB744" s="34"/>
      <c r="BC744" s="34"/>
      <c r="BD744" s="33"/>
      <c r="BE744" s="34"/>
      <c r="BF744" s="34"/>
      <c r="BG744" s="34"/>
      <c r="BH744" s="34"/>
      <c r="BI744" s="33"/>
      <c r="BJ744" s="34"/>
      <c r="BK744" s="36"/>
      <c r="BL744" s="34"/>
      <c r="BM744" s="34"/>
      <c r="BN744" s="34"/>
      <c r="BO744" s="34"/>
      <c r="BP744" s="34"/>
      <c r="BQ744" s="34"/>
      <c r="BR744" s="34"/>
      <c r="BS744" s="34"/>
      <c r="BT744" s="34"/>
      <c r="BU744" s="33"/>
      <c r="BV744" s="34"/>
      <c r="BW744" s="34"/>
      <c r="BX744" s="33"/>
      <c r="BY744" s="34"/>
      <c r="BZ744" s="36"/>
      <c r="CA744" s="34"/>
      <c r="CB744" s="34"/>
      <c r="CC744" s="32"/>
    </row>
    <row r="745" spans="1:81" ht="25" x14ac:dyDescent="0.35">
      <c r="A745" s="37" t="s">
        <v>1842</v>
      </c>
      <c r="B745" s="34">
        <v>18101</v>
      </c>
      <c r="C745" s="37" t="s">
        <v>1841</v>
      </c>
      <c r="D745" s="32">
        <v>21.7</v>
      </c>
      <c r="E745" s="32">
        <v>8</v>
      </c>
      <c r="F745" s="32">
        <v>0</v>
      </c>
      <c r="G745" s="32">
        <v>0</v>
      </c>
      <c r="H745" s="35">
        <v>665</v>
      </c>
      <c r="I745" s="35">
        <v>665</v>
      </c>
      <c r="J745" s="35">
        <v>158.935</v>
      </c>
      <c r="K745" s="32">
        <v>0</v>
      </c>
      <c r="L745" s="32">
        <v>0</v>
      </c>
      <c r="M745" s="32">
        <v>0</v>
      </c>
      <c r="N745" s="32">
        <v>0</v>
      </c>
      <c r="O745" s="31"/>
      <c r="P745" s="32">
        <v>0</v>
      </c>
      <c r="Q745" s="31"/>
      <c r="R745" s="36">
        <v>0.21199999999999999</v>
      </c>
      <c r="S745" s="33">
        <v>3.66</v>
      </c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3">
        <v>3.14</v>
      </c>
      <c r="AX745" s="33">
        <v>3.39</v>
      </c>
      <c r="AY745" s="33">
        <v>0.57999999999999996</v>
      </c>
      <c r="AZ745" s="36">
        <v>90.906000000000006</v>
      </c>
      <c r="BA745" s="33">
        <v>345.18</v>
      </c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3"/>
      <c r="BV745" s="34"/>
      <c r="BW745" s="34"/>
      <c r="BX745" s="33"/>
      <c r="BY745" s="34"/>
      <c r="BZ745" s="36"/>
      <c r="CA745" s="34"/>
      <c r="CB745" s="34"/>
      <c r="CC745" s="32"/>
    </row>
    <row r="746" spans="1:81" ht="37.5" x14ac:dyDescent="0.35">
      <c r="A746" s="37" t="s">
        <v>1840</v>
      </c>
      <c r="B746" s="34">
        <v>18101</v>
      </c>
      <c r="C746" s="37" t="s">
        <v>1839</v>
      </c>
      <c r="D746" s="32">
        <v>31.5</v>
      </c>
      <c r="E746" s="32">
        <v>6.7</v>
      </c>
      <c r="F746" s="32">
        <v>0</v>
      </c>
      <c r="G746" s="32">
        <v>0</v>
      </c>
      <c r="H746" s="35">
        <v>783</v>
      </c>
      <c r="I746" s="35">
        <v>783</v>
      </c>
      <c r="J746" s="35">
        <v>187.137</v>
      </c>
      <c r="K746" s="32">
        <v>0</v>
      </c>
      <c r="L746" s="32">
        <v>0</v>
      </c>
      <c r="M746" s="32">
        <v>0</v>
      </c>
      <c r="N746" s="32">
        <v>0</v>
      </c>
      <c r="O746" s="31"/>
      <c r="P746" s="32">
        <v>0</v>
      </c>
      <c r="Q746" s="31"/>
      <c r="R746" s="36">
        <v>2E-3</v>
      </c>
      <c r="S746" s="33">
        <v>0.7</v>
      </c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3">
        <v>2.27</v>
      </c>
      <c r="AX746" s="33">
        <v>3.08</v>
      </c>
      <c r="AY746" s="33">
        <v>0.61</v>
      </c>
      <c r="AZ746" s="36">
        <v>123.134</v>
      </c>
      <c r="BA746" s="33">
        <v>217.14</v>
      </c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3"/>
      <c r="BV746" s="34"/>
      <c r="BW746" s="34"/>
      <c r="BX746" s="33"/>
      <c r="BY746" s="34"/>
      <c r="BZ746" s="36"/>
      <c r="CA746" s="34"/>
      <c r="CB746" s="34"/>
      <c r="CC746" s="32"/>
    </row>
    <row r="747" spans="1:81" ht="25" x14ac:dyDescent="0.35">
      <c r="A747" s="37" t="s">
        <v>1838</v>
      </c>
      <c r="B747" s="34">
        <v>18101</v>
      </c>
      <c r="C747" s="37" t="s">
        <v>1837</v>
      </c>
      <c r="D747" s="32">
        <v>21.4</v>
      </c>
      <c r="E747" s="32">
        <v>9.3000000000000007</v>
      </c>
      <c r="F747" s="32">
        <v>0</v>
      </c>
      <c r="G747" s="32">
        <v>0</v>
      </c>
      <c r="H747" s="35">
        <v>710</v>
      </c>
      <c r="I747" s="35">
        <v>710</v>
      </c>
      <c r="J747" s="35">
        <v>169.69</v>
      </c>
      <c r="K747" s="32">
        <v>0</v>
      </c>
      <c r="L747" s="32">
        <v>0</v>
      </c>
      <c r="M747" s="32">
        <v>0</v>
      </c>
      <c r="N747" s="32">
        <v>0</v>
      </c>
      <c r="O747" s="31"/>
      <c r="P747" s="32">
        <v>0</v>
      </c>
      <c r="Q747" s="31"/>
      <c r="R747" s="36">
        <v>0.20699999999999999</v>
      </c>
      <c r="S747" s="33">
        <v>3.59</v>
      </c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3">
        <v>3.7</v>
      </c>
      <c r="AX747" s="33">
        <v>4.01</v>
      </c>
      <c r="AY747" s="33">
        <v>0.6</v>
      </c>
      <c r="AZ747" s="36">
        <v>89.164000000000001</v>
      </c>
      <c r="BA747" s="33">
        <v>411.65</v>
      </c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3"/>
      <c r="BV747" s="34"/>
      <c r="BW747" s="34"/>
      <c r="BX747" s="33"/>
      <c r="BY747" s="34"/>
      <c r="BZ747" s="36"/>
      <c r="CA747" s="34"/>
      <c r="CB747" s="34"/>
      <c r="CC747" s="32"/>
    </row>
    <row r="748" spans="1:81" ht="37.5" x14ac:dyDescent="0.35">
      <c r="A748" s="37" t="s">
        <v>1836</v>
      </c>
      <c r="B748" s="34">
        <v>18101</v>
      </c>
      <c r="C748" s="37" t="s">
        <v>1835</v>
      </c>
      <c r="D748" s="32">
        <v>30.8</v>
      </c>
      <c r="E748" s="32">
        <v>8.8000000000000007</v>
      </c>
      <c r="F748" s="32">
        <v>0</v>
      </c>
      <c r="G748" s="32">
        <v>0</v>
      </c>
      <c r="H748" s="35">
        <v>849</v>
      </c>
      <c r="I748" s="35">
        <v>849</v>
      </c>
      <c r="J748" s="35">
        <v>202.911</v>
      </c>
      <c r="K748" s="32">
        <v>0</v>
      </c>
      <c r="L748" s="32">
        <v>0</v>
      </c>
      <c r="M748" s="32">
        <v>0</v>
      </c>
      <c r="N748" s="32">
        <v>0</v>
      </c>
      <c r="O748" s="31"/>
      <c r="P748" s="32">
        <v>0</v>
      </c>
      <c r="Q748" s="31"/>
      <c r="R748" s="36">
        <v>5.0000000000000001E-3</v>
      </c>
      <c r="S748" s="33">
        <v>0.69</v>
      </c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3">
        <v>3.1</v>
      </c>
      <c r="AX748" s="33">
        <v>4.12</v>
      </c>
      <c r="AY748" s="33">
        <v>0.64</v>
      </c>
      <c r="AZ748" s="36">
        <v>119.4</v>
      </c>
      <c r="BA748" s="33">
        <v>333.21</v>
      </c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3"/>
      <c r="BV748" s="34"/>
      <c r="BW748" s="34"/>
      <c r="BX748" s="33"/>
      <c r="BY748" s="34"/>
      <c r="BZ748" s="36"/>
      <c r="CA748" s="34"/>
      <c r="CB748" s="34"/>
      <c r="CC748" s="32"/>
    </row>
    <row r="749" spans="1:81" x14ac:dyDescent="0.35">
      <c r="A749" s="37" t="s">
        <v>1834</v>
      </c>
      <c r="B749" s="34">
        <v>18101</v>
      </c>
      <c r="C749" s="37" t="s">
        <v>1833</v>
      </c>
      <c r="D749" s="32">
        <v>22.9</v>
      </c>
      <c r="E749" s="32">
        <v>4.0999999999999996</v>
      </c>
      <c r="F749" s="32">
        <v>0</v>
      </c>
      <c r="G749" s="32">
        <v>0</v>
      </c>
      <c r="H749" s="35">
        <v>541</v>
      </c>
      <c r="I749" s="35">
        <v>541</v>
      </c>
      <c r="J749" s="35">
        <v>129.29900000000001</v>
      </c>
      <c r="K749" s="32">
        <v>0</v>
      </c>
      <c r="L749" s="34"/>
      <c r="M749" s="34"/>
      <c r="N749" s="34"/>
      <c r="O749" s="31"/>
      <c r="P749" s="32">
        <v>0</v>
      </c>
      <c r="Q749" s="31"/>
      <c r="R749" s="36">
        <v>2.8000000000000001E-2</v>
      </c>
      <c r="S749" s="33">
        <v>3.2</v>
      </c>
      <c r="T749" s="33">
        <v>46.94</v>
      </c>
      <c r="U749" s="33">
        <v>44.07</v>
      </c>
      <c r="V749" s="34"/>
      <c r="W749" s="34"/>
      <c r="X749" s="34"/>
      <c r="Y749" s="32">
        <v>2.6</v>
      </c>
      <c r="Z749" s="32">
        <v>0.7</v>
      </c>
      <c r="AA749" s="34"/>
      <c r="AB749" s="32">
        <v>0</v>
      </c>
      <c r="AC749" s="34"/>
      <c r="AD749" s="34"/>
      <c r="AE749" s="34"/>
      <c r="AF749" s="32">
        <v>0</v>
      </c>
      <c r="AG749" s="34"/>
      <c r="AH749" s="34"/>
      <c r="AI749" s="32">
        <v>0</v>
      </c>
      <c r="AJ749" s="32">
        <v>0.2</v>
      </c>
      <c r="AK749" s="34"/>
      <c r="AL749" s="32">
        <v>0.5</v>
      </c>
      <c r="AM749" s="32">
        <v>0</v>
      </c>
      <c r="AN749" s="34"/>
      <c r="AO749" s="34"/>
      <c r="AP749" s="32">
        <v>0</v>
      </c>
      <c r="AQ749" s="32">
        <v>0</v>
      </c>
      <c r="AR749" s="32">
        <v>0.4</v>
      </c>
      <c r="AS749" s="34"/>
      <c r="AT749" s="32">
        <v>0</v>
      </c>
      <c r="AU749" s="33">
        <v>4.47</v>
      </c>
      <c r="AV749" s="36">
        <v>0.47</v>
      </c>
      <c r="AW749" s="33">
        <v>1.76</v>
      </c>
      <c r="AX749" s="33">
        <v>1.66</v>
      </c>
      <c r="AY749" s="33">
        <v>0.17</v>
      </c>
      <c r="AZ749" s="36">
        <v>17.651</v>
      </c>
      <c r="BA749" s="33">
        <v>127.69</v>
      </c>
      <c r="BB749" s="34"/>
      <c r="BC749" s="34"/>
      <c r="BD749" s="33"/>
      <c r="BE749" s="34"/>
      <c r="BF749" s="34"/>
      <c r="BG749" s="34"/>
      <c r="BH749" s="34"/>
      <c r="BI749" s="33"/>
      <c r="BJ749" s="34"/>
      <c r="BK749" s="36"/>
      <c r="BL749" s="34"/>
      <c r="BM749" s="34"/>
      <c r="BN749" s="34"/>
      <c r="BO749" s="34"/>
      <c r="BP749" s="34"/>
      <c r="BQ749" s="34"/>
      <c r="BR749" s="34"/>
      <c r="BS749" s="34"/>
      <c r="BT749" s="34"/>
      <c r="BU749" s="33"/>
      <c r="BV749" s="34"/>
      <c r="BW749" s="34"/>
      <c r="BX749" s="33"/>
      <c r="BY749" s="34"/>
      <c r="BZ749" s="36"/>
      <c r="CA749" s="34"/>
      <c r="CB749" s="34"/>
      <c r="CC749" s="32"/>
    </row>
    <row r="750" spans="1:81" ht="25" x14ac:dyDescent="0.35">
      <c r="A750" s="37" t="s">
        <v>1832</v>
      </c>
      <c r="B750" s="34">
        <v>18101</v>
      </c>
      <c r="C750" s="37" t="s">
        <v>1831</v>
      </c>
      <c r="D750" s="32">
        <v>32.299999999999997</v>
      </c>
      <c r="E750" s="32">
        <v>8.1</v>
      </c>
      <c r="F750" s="32">
        <v>0</v>
      </c>
      <c r="G750" s="32">
        <v>0</v>
      </c>
      <c r="H750" s="35">
        <v>849</v>
      </c>
      <c r="I750" s="35">
        <v>849</v>
      </c>
      <c r="J750" s="35">
        <v>202.911</v>
      </c>
      <c r="K750" s="32">
        <v>0</v>
      </c>
      <c r="L750" s="34"/>
      <c r="M750" s="34"/>
      <c r="N750" s="34"/>
      <c r="O750" s="31"/>
      <c r="P750" s="32">
        <v>0</v>
      </c>
      <c r="Q750" s="31"/>
      <c r="R750" s="36">
        <v>3.3000000000000002E-2</v>
      </c>
      <c r="S750" s="33">
        <v>2.9</v>
      </c>
      <c r="T750" s="33">
        <v>47.9</v>
      </c>
      <c r="U750" s="33">
        <v>44.08</v>
      </c>
      <c r="V750" s="34"/>
      <c r="W750" s="34"/>
      <c r="X750" s="34"/>
      <c r="Y750" s="32">
        <v>2</v>
      </c>
      <c r="Z750" s="32">
        <v>0.5</v>
      </c>
      <c r="AA750" s="34"/>
      <c r="AB750" s="32">
        <v>0</v>
      </c>
      <c r="AC750" s="34"/>
      <c r="AD750" s="34"/>
      <c r="AE750" s="34"/>
      <c r="AF750" s="32">
        <v>0</v>
      </c>
      <c r="AG750" s="34"/>
      <c r="AH750" s="34"/>
      <c r="AI750" s="32">
        <v>0</v>
      </c>
      <c r="AJ750" s="32">
        <v>0</v>
      </c>
      <c r="AK750" s="34"/>
      <c r="AL750" s="32">
        <v>0.5</v>
      </c>
      <c r="AM750" s="32">
        <v>0.2</v>
      </c>
      <c r="AN750" s="34"/>
      <c r="AO750" s="34"/>
      <c r="AP750" s="32">
        <v>0</v>
      </c>
      <c r="AQ750" s="32">
        <v>0</v>
      </c>
      <c r="AR750" s="32">
        <v>0.4</v>
      </c>
      <c r="AS750" s="34"/>
      <c r="AT750" s="32">
        <v>0</v>
      </c>
      <c r="AU750" s="33">
        <v>3.63</v>
      </c>
      <c r="AV750" s="36">
        <v>0.55000000000000004</v>
      </c>
      <c r="AW750" s="33">
        <v>3.55</v>
      </c>
      <c r="AX750" s="33">
        <v>3.27</v>
      </c>
      <c r="AY750" s="33">
        <v>0.27</v>
      </c>
      <c r="AZ750" s="36">
        <v>40.808</v>
      </c>
      <c r="BA750" s="33">
        <v>252.27</v>
      </c>
      <c r="BB750" s="34"/>
      <c r="BC750" s="34"/>
      <c r="BD750" s="33"/>
      <c r="BE750" s="34"/>
      <c r="BF750" s="34"/>
      <c r="BG750" s="34"/>
      <c r="BH750" s="34"/>
      <c r="BI750" s="33"/>
      <c r="BJ750" s="34"/>
      <c r="BK750" s="36"/>
      <c r="BL750" s="34"/>
      <c r="BM750" s="34"/>
      <c r="BN750" s="34"/>
      <c r="BO750" s="34"/>
      <c r="BP750" s="34"/>
      <c r="BQ750" s="34"/>
      <c r="BR750" s="34"/>
      <c r="BS750" s="34"/>
      <c r="BT750" s="34"/>
      <c r="BU750" s="33"/>
      <c r="BV750" s="34"/>
      <c r="BW750" s="34"/>
      <c r="BX750" s="33"/>
      <c r="BY750" s="34"/>
      <c r="BZ750" s="36"/>
      <c r="CA750" s="34"/>
      <c r="CB750" s="34"/>
      <c r="CC750" s="32"/>
    </row>
    <row r="751" spans="1:81" x14ac:dyDescent="0.35">
      <c r="A751" s="37" t="s">
        <v>1830</v>
      </c>
      <c r="B751" s="34">
        <v>18101</v>
      </c>
      <c r="C751" s="37" t="s">
        <v>1829</v>
      </c>
      <c r="D751" s="32">
        <v>22.4</v>
      </c>
      <c r="E751" s="32">
        <v>8.9</v>
      </c>
      <c r="F751" s="32">
        <v>0</v>
      </c>
      <c r="G751" s="32">
        <v>0</v>
      </c>
      <c r="H751" s="35">
        <v>710</v>
      </c>
      <c r="I751" s="35">
        <v>710</v>
      </c>
      <c r="J751" s="35">
        <v>169.69</v>
      </c>
      <c r="K751" s="32">
        <v>0</v>
      </c>
      <c r="L751" s="34"/>
      <c r="M751" s="34"/>
      <c r="N751" s="34"/>
      <c r="O751" s="31"/>
      <c r="P751" s="32">
        <v>0</v>
      </c>
      <c r="Q751" s="31"/>
      <c r="R751" s="36">
        <v>2.8000000000000001E-2</v>
      </c>
      <c r="S751" s="33">
        <v>3.2</v>
      </c>
      <c r="T751" s="33">
        <v>45.78</v>
      </c>
      <c r="U751" s="33">
        <v>45.4</v>
      </c>
      <c r="V751" s="34"/>
      <c r="W751" s="34"/>
      <c r="X751" s="34"/>
      <c r="Y751" s="32">
        <v>2</v>
      </c>
      <c r="Z751" s="32">
        <v>0.4</v>
      </c>
      <c r="AA751" s="34"/>
      <c r="AB751" s="32">
        <v>0</v>
      </c>
      <c r="AC751" s="34"/>
      <c r="AD751" s="34"/>
      <c r="AE751" s="34"/>
      <c r="AF751" s="32">
        <v>0</v>
      </c>
      <c r="AG751" s="34"/>
      <c r="AH751" s="34"/>
      <c r="AI751" s="32">
        <v>0</v>
      </c>
      <c r="AJ751" s="32">
        <v>0.1</v>
      </c>
      <c r="AK751" s="34"/>
      <c r="AL751" s="32">
        <v>0.2</v>
      </c>
      <c r="AM751" s="32">
        <v>0</v>
      </c>
      <c r="AN751" s="34"/>
      <c r="AO751" s="34"/>
      <c r="AP751" s="32">
        <v>0</v>
      </c>
      <c r="AQ751" s="32">
        <v>0</v>
      </c>
      <c r="AR751" s="32">
        <v>0.3</v>
      </c>
      <c r="AS751" s="34"/>
      <c r="AT751" s="32">
        <v>0</v>
      </c>
      <c r="AU751" s="33">
        <v>3.04</v>
      </c>
      <c r="AV751" s="36">
        <v>0.27</v>
      </c>
      <c r="AW751" s="33">
        <v>3.83</v>
      </c>
      <c r="AX751" s="33">
        <v>3.8</v>
      </c>
      <c r="AY751" s="33">
        <v>0.25</v>
      </c>
      <c r="AZ751" s="36">
        <v>22.588000000000001</v>
      </c>
      <c r="BA751" s="33">
        <v>284.44</v>
      </c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3"/>
      <c r="BV751" s="34"/>
      <c r="BW751" s="34"/>
      <c r="BX751" s="33"/>
      <c r="BY751" s="34"/>
      <c r="BZ751" s="36"/>
      <c r="CA751" s="34"/>
      <c r="CB751" s="34"/>
      <c r="CC751" s="32"/>
    </row>
    <row r="752" spans="1:81" ht="25" x14ac:dyDescent="0.35">
      <c r="A752" s="37" t="s">
        <v>1828</v>
      </c>
      <c r="B752" s="34">
        <v>18101</v>
      </c>
      <c r="C752" s="37" t="s">
        <v>1827</v>
      </c>
      <c r="D752" s="32">
        <v>29.5</v>
      </c>
      <c r="E752" s="32">
        <v>16.399999999999999</v>
      </c>
      <c r="F752" s="32">
        <v>0</v>
      </c>
      <c r="G752" s="32">
        <v>0</v>
      </c>
      <c r="H752" s="35">
        <v>1108</v>
      </c>
      <c r="I752" s="35">
        <v>1108</v>
      </c>
      <c r="J752" s="35">
        <v>264.81200000000001</v>
      </c>
      <c r="K752" s="32">
        <v>0</v>
      </c>
      <c r="L752" s="34"/>
      <c r="M752" s="34"/>
      <c r="N752" s="34"/>
      <c r="O752" s="31"/>
      <c r="P752" s="32">
        <v>0</v>
      </c>
      <c r="Q752" s="31"/>
      <c r="R752" s="36">
        <v>3.3000000000000002E-2</v>
      </c>
      <c r="S752" s="33">
        <v>2.9</v>
      </c>
      <c r="T752" s="33">
        <v>48.8</v>
      </c>
      <c r="U752" s="33">
        <v>44.19</v>
      </c>
      <c r="V752" s="34"/>
      <c r="W752" s="34"/>
      <c r="X752" s="34"/>
      <c r="Y752" s="32">
        <v>1.5</v>
      </c>
      <c r="Z752" s="32">
        <v>0.3</v>
      </c>
      <c r="AA752" s="34"/>
      <c r="AB752" s="32">
        <v>0</v>
      </c>
      <c r="AC752" s="34"/>
      <c r="AD752" s="34"/>
      <c r="AE752" s="34"/>
      <c r="AF752" s="32">
        <v>0</v>
      </c>
      <c r="AG752" s="34"/>
      <c r="AH752" s="34"/>
      <c r="AI752" s="32">
        <v>0</v>
      </c>
      <c r="AJ752" s="32">
        <v>0.1</v>
      </c>
      <c r="AK752" s="34"/>
      <c r="AL752" s="32">
        <v>0.2</v>
      </c>
      <c r="AM752" s="32">
        <v>0</v>
      </c>
      <c r="AN752" s="34"/>
      <c r="AO752" s="34"/>
      <c r="AP752" s="32">
        <v>0</v>
      </c>
      <c r="AQ752" s="32">
        <v>0</v>
      </c>
      <c r="AR752" s="32">
        <v>0.1</v>
      </c>
      <c r="AS752" s="34"/>
      <c r="AT752" s="32">
        <v>0</v>
      </c>
      <c r="AU752" s="33">
        <v>2.16</v>
      </c>
      <c r="AV752" s="36">
        <v>7.0000000000000007E-2</v>
      </c>
      <c r="AW752" s="33">
        <v>7.52</v>
      </c>
      <c r="AX752" s="33">
        <v>6.81</v>
      </c>
      <c r="AY752" s="33">
        <v>0.33</v>
      </c>
      <c r="AZ752" s="36">
        <v>10.791</v>
      </c>
      <c r="BA752" s="33">
        <v>524.14</v>
      </c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3"/>
      <c r="BV752" s="34"/>
      <c r="BW752" s="34"/>
      <c r="BX752" s="33"/>
      <c r="BY752" s="34"/>
      <c r="BZ752" s="36"/>
      <c r="CA752" s="34"/>
      <c r="CB752" s="34"/>
      <c r="CC752" s="32"/>
    </row>
    <row r="753" spans="1:81" x14ac:dyDescent="0.35">
      <c r="A753" s="37" t="s">
        <v>1826</v>
      </c>
      <c r="B753" s="34">
        <v>18101</v>
      </c>
      <c r="C753" s="37" t="s">
        <v>1825</v>
      </c>
      <c r="D753" s="32">
        <v>22.5</v>
      </c>
      <c r="E753" s="32">
        <v>10.4</v>
      </c>
      <c r="F753" s="32">
        <v>0</v>
      </c>
      <c r="G753" s="32">
        <v>0</v>
      </c>
      <c r="H753" s="35">
        <v>767</v>
      </c>
      <c r="I753" s="35">
        <v>767</v>
      </c>
      <c r="J753" s="35">
        <v>183.31299999999999</v>
      </c>
      <c r="K753" s="32">
        <v>0</v>
      </c>
      <c r="L753" s="34"/>
      <c r="M753" s="34"/>
      <c r="N753" s="34"/>
      <c r="O753" s="31"/>
      <c r="P753" s="32">
        <v>0</v>
      </c>
      <c r="Q753" s="31"/>
      <c r="R753" s="36">
        <v>0.11</v>
      </c>
      <c r="S753" s="33">
        <v>3.2</v>
      </c>
      <c r="T753" s="33">
        <v>48.47</v>
      </c>
      <c r="U753" s="33">
        <v>43.61</v>
      </c>
      <c r="V753" s="34"/>
      <c r="W753" s="34"/>
      <c r="X753" s="34"/>
      <c r="Y753" s="32">
        <v>1.7</v>
      </c>
      <c r="Z753" s="32">
        <v>0.6</v>
      </c>
      <c r="AA753" s="34"/>
      <c r="AB753" s="32">
        <v>0</v>
      </c>
      <c r="AC753" s="34"/>
      <c r="AD753" s="34"/>
      <c r="AE753" s="34"/>
      <c r="AF753" s="32">
        <v>0</v>
      </c>
      <c r="AG753" s="34"/>
      <c r="AH753" s="34"/>
      <c r="AI753" s="32">
        <v>0</v>
      </c>
      <c r="AJ753" s="32">
        <v>0.1</v>
      </c>
      <c r="AK753" s="34"/>
      <c r="AL753" s="32">
        <v>0.2</v>
      </c>
      <c r="AM753" s="32">
        <v>0</v>
      </c>
      <c r="AN753" s="34"/>
      <c r="AO753" s="34"/>
      <c r="AP753" s="32">
        <v>0</v>
      </c>
      <c r="AQ753" s="32">
        <v>0</v>
      </c>
      <c r="AR753" s="32">
        <v>0.3</v>
      </c>
      <c r="AS753" s="34"/>
      <c r="AT753" s="32">
        <v>0</v>
      </c>
      <c r="AU753" s="33">
        <v>2.96</v>
      </c>
      <c r="AV753" s="36">
        <v>0.3</v>
      </c>
      <c r="AW753" s="33">
        <v>4.74</v>
      </c>
      <c r="AX753" s="33">
        <v>4.26</v>
      </c>
      <c r="AY753" s="33">
        <v>0.28999999999999998</v>
      </c>
      <c r="AZ753" s="36">
        <v>29.327999999999999</v>
      </c>
      <c r="BA753" s="33">
        <v>332.38</v>
      </c>
      <c r="BB753" s="34"/>
      <c r="BC753" s="34"/>
      <c r="BD753" s="33"/>
      <c r="BE753" s="34"/>
      <c r="BF753" s="34"/>
      <c r="BG753" s="34"/>
      <c r="BH753" s="34"/>
      <c r="BI753" s="33"/>
      <c r="BJ753" s="34"/>
      <c r="BK753" s="36"/>
      <c r="BL753" s="34"/>
      <c r="BM753" s="34"/>
      <c r="BN753" s="34"/>
      <c r="BO753" s="34"/>
      <c r="BP753" s="34"/>
      <c r="BQ753" s="34"/>
      <c r="BR753" s="34"/>
      <c r="BS753" s="34"/>
      <c r="BT753" s="34"/>
      <c r="BU753" s="33"/>
      <c r="BV753" s="34"/>
      <c r="BW753" s="34"/>
      <c r="BX753" s="33"/>
      <c r="BY753" s="34"/>
      <c r="BZ753" s="36"/>
      <c r="CA753" s="34"/>
      <c r="CB753" s="34"/>
      <c r="CC753" s="32"/>
    </row>
    <row r="754" spans="1:81" ht="25" x14ac:dyDescent="0.35">
      <c r="A754" s="37" t="s">
        <v>1824</v>
      </c>
      <c r="B754" s="34">
        <v>18101</v>
      </c>
      <c r="C754" s="37" t="s">
        <v>1823</v>
      </c>
      <c r="D754" s="32">
        <v>27.6</v>
      </c>
      <c r="E754" s="32">
        <v>13.5</v>
      </c>
      <c r="F754" s="32">
        <v>0</v>
      </c>
      <c r="G754" s="32">
        <v>0</v>
      </c>
      <c r="H754" s="35">
        <v>968</v>
      </c>
      <c r="I754" s="35">
        <v>968</v>
      </c>
      <c r="J754" s="35">
        <v>231.352</v>
      </c>
      <c r="K754" s="32">
        <v>0</v>
      </c>
      <c r="L754" s="34"/>
      <c r="M754" s="34"/>
      <c r="N754" s="34"/>
      <c r="O754" s="31"/>
      <c r="P754" s="32">
        <v>0</v>
      </c>
      <c r="Q754" s="31"/>
      <c r="R754" s="36">
        <v>0.13</v>
      </c>
      <c r="S754" s="33">
        <v>2.9</v>
      </c>
      <c r="T754" s="33">
        <v>47.31</v>
      </c>
      <c r="U754" s="33">
        <v>45.62</v>
      </c>
      <c r="V754" s="34"/>
      <c r="W754" s="34"/>
      <c r="X754" s="34"/>
      <c r="Y754" s="32">
        <v>1.3</v>
      </c>
      <c r="Z754" s="32">
        <v>0.3</v>
      </c>
      <c r="AA754" s="34"/>
      <c r="AB754" s="32">
        <v>0</v>
      </c>
      <c r="AC754" s="34"/>
      <c r="AD754" s="34"/>
      <c r="AE754" s="34"/>
      <c r="AF754" s="32">
        <v>0</v>
      </c>
      <c r="AG754" s="34"/>
      <c r="AH754" s="34"/>
      <c r="AI754" s="32">
        <v>0</v>
      </c>
      <c r="AJ754" s="32">
        <v>0</v>
      </c>
      <c r="AK754" s="34"/>
      <c r="AL754" s="32">
        <v>0</v>
      </c>
      <c r="AM754" s="32">
        <v>0</v>
      </c>
      <c r="AN754" s="34"/>
      <c r="AO754" s="34"/>
      <c r="AP754" s="32">
        <v>0</v>
      </c>
      <c r="AQ754" s="32">
        <v>0</v>
      </c>
      <c r="AR754" s="32">
        <v>0</v>
      </c>
      <c r="AS754" s="34"/>
      <c r="AT754" s="32">
        <v>0</v>
      </c>
      <c r="AU754" s="33">
        <v>1.63</v>
      </c>
      <c r="AV754" s="36">
        <v>0</v>
      </c>
      <c r="AW754" s="33">
        <v>5.99</v>
      </c>
      <c r="AX754" s="33">
        <v>5.77</v>
      </c>
      <c r="AY754" s="33">
        <v>0.21</v>
      </c>
      <c r="AZ754" s="36">
        <v>0</v>
      </c>
      <c r="BA754" s="33">
        <v>430.39</v>
      </c>
      <c r="BB754" s="34"/>
      <c r="BC754" s="34"/>
      <c r="BD754" s="33"/>
      <c r="BE754" s="34"/>
      <c r="BF754" s="34"/>
      <c r="BG754" s="34"/>
      <c r="BH754" s="34"/>
      <c r="BI754" s="33"/>
      <c r="BJ754" s="34"/>
      <c r="BK754" s="36"/>
      <c r="BL754" s="34"/>
      <c r="BM754" s="34"/>
      <c r="BN754" s="34"/>
      <c r="BO754" s="34"/>
      <c r="BP754" s="34"/>
      <c r="BQ754" s="34"/>
      <c r="BR754" s="34"/>
      <c r="BS754" s="34"/>
      <c r="BT754" s="34"/>
      <c r="BU754" s="33"/>
      <c r="BV754" s="34"/>
      <c r="BW754" s="34"/>
      <c r="BX754" s="33"/>
      <c r="BY754" s="34"/>
      <c r="BZ754" s="36"/>
      <c r="CA754" s="34"/>
      <c r="CB754" s="34"/>
      <c r="CC754" s="32"/>
    </row>
    <row r="755" spans="1:81" ht="25" x14ac:dyDescent="0.35">
      <c r="A755" s="37" t="s">
        <v>1822</v>
      </c>
      <c r="B755" s="34">
        <v>18101</v>
      </c>
      <c r="C755" s="37" t="s">
        <v>1821</v>
      </c>
      <c r="D755" s="32">
        <v>23</v>
      </c>
      <c r="E755" s="32">
        <v>3.6</v>
      </c>
      <c r="F755" s="32">
        <v>0</v>
      </c>
      <c r="G755" s="32">
        <v>0</v>
      </c>
      <c r="H755" s="35">
        <v>526</v>
      </c>
      <c r="I755" s="35">
        <v>526</v>
      </c>
      <c r="J755" s="35">
        <v>125.714</v>
      </c>
      <c r="K755" s="32">
        <v>0</v>
      </c>
      <c r="L755" s="32">
        <v>0</v>
      </c>
      <c r="M755" s="32">
        <v>0</v>
      </c>
      <c r="N755" s="32">
        <v>0</v>
      </c>
      <c r="O755" s="31"/>
      <c r="P755" s="32">
        <v>0</v>
      </c>
      <c r="Q755" s="31"/>
      <c r="R755" s="36">
        <v>0.109</v>
      </c>
      <c r="S755" s="33">
        <v>3.75</v>
      </c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3">
        <v>1.38</v>
      </c>
      <c r="AX755" s="33">
        <v>1.5</v>
      </c>
      <c r="AY755" s="33">
        <v>0.35</v>
      </c>
      <c r="AZ755" s="36">
        <v>59.793999999999997</v>
      </c>
      <c r="BA755" s="33">
        <v>150.59</v>
      </c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3"/>
      <c r="BV755" s="34"/>
      <c r="BW755" s="34"/>
      <c r="BX755" s="33"/>
      <c r="BY755" s="34"/>
      <c r="BZ755" s="36"/>
      <c r="CA755" s="34"/>
      <c r="CB755" s="34"/>
      <c r="CC755" s="32"/>
    </row>
    <row r="756" spans="1:81" ht="25" x14ac:dyDescent="0.35">
      <c r="A756" s="37" t="s">
        <v>1820</v>
      </c>
      <c r="B756" s="34">
        <v>18101</v>
      </c>
      <c r="C756" s="37" t="s">
        <v>1819</v>
      </c>
      <c r="D756" s="32">
        <v>29.8</v>
      </c>
      <c r="E756" s="32">
        <v>4.2</v>
      </c>
      <c r="F756" s="32">
        <v>0</v>
      </c>
      <c r="G756" s="32">
        <v>0</v>
      </c>
      <c r="H756" s="35">
        <v>662</v>
      </c>
      <c r="I756" s="35">
        <v>662</v>
      </c>
      <c r="J756" s="35">
        <v>158.21799999999999</v>
      </c>
      <c r="K756" s="32">
        <v>0</v>
      </c>
      <c r="L756" s="32">
        <v>0</v>
      </c>
      <c r="M756" s="32">
        <v>0</v>
      </c>
      <c r="N756" s="32">
        <v>0</v>
      </c>
      <c r="O756" s="31"/>
      <c r="P756" s="32">
        <v>0</v>
      </c>
      <c r="Q756" s="31"/>
      <c r="R756" s="36">
        <v>0.2</v>
      </c>
      <c r="S756" s="33">
        <v>0.7</v>
      </c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3">
        <v>1.1599999999999999</v>
      </c>
      <c r="AX756" s="33">
        <v>2</v>
      </c>
      <c r="AY756" s="33">
        <v>0.57999999999999996</v>
      </c>
      <c r="AZ756" s="36">
        <v>135.191</v>
      </c>
      <c r="BA756" s="33">
        <v>94.76</v>
      </c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3"/>
      <c r="BV756" s="34"/>
      <c r="BW756" s="34"/>
      <c r="BX756" s="33"/>
      <c r="BY756" s="34"/>
      <c r="BZ756" s="36"/>
      <c r="CA756" s="34"/>
      <c r="CB756" s="34"/>
      <c r="CC756" s="32"/>
    </row>
    <row r="757" spans="1:81" ht="25" x14ac:dyDescent="0.35">
      <c r="A757" s="37" t="s">
        <v>1818</v>
      </c>
      <c r="B757" s="34">
        <v>18101</v>
      </c>
      <c r="C757" s="37" t="s">
        <v>1817</v>
      </c>
      <c r="D757" s="32">
        <v>22.8</v>
      </c>
      <c r="E757" s="32">
        <v>4.7</v>
      </c>
      <c r="F757" s="32">
        <v>0</v>
      </c>
      <c r="G757" s="32">
        <v>0</v>
      </c>
      <c r="H757" s="35">
        <v>563</v>
      </c>
      <c r="I757" s="35">
        <v>563</v>
      </c>
      <c r="J757" s="35">
        <v>134.55699999999999</v>
      </c>
      <c r="K757" s="32">
        <v>0</v>
      </c>
      <c r="L757" s="32">
        <v>0</v>
      </c>
      <c r="M757" s="32">
        <v>0</v>
      </c>
      <c r="N757" s="32">
        <v>0</v>
      </c>
      <c r="O757" s="31"/>
      <c r="P757" s="32">
        <v>0</v>
      </c>
      <c r="Q757" s="31"/>
      <c r="R757" s="36">
        <v>0.108</v>
      </c>
      <c r="S757" s="33">
        <v>3.7</v>
      </c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3">
        <v>1.84</v>
      </c>
      <c r="AX757" s="33">
        <v>2</v>
      </c>
      <c r="AY757" s="33">
        <v>0.37</v>
      </c>
      <c r="AZ757" s="36">
        <v>59.21</v>
      </c>
      <c r="BA757" s="33">
        <v>204.42</v>
      </c>
      <c r="BB757" s="34"/>
      <c r="BC757" s="34"/>
      <c r="BD757" s="33"/>
      <c r="BE757" s="34"/>
      <c r="BF757" s="34"/>
      <c r="BG757" s="34"/>
      <c r="BH757" s="34"/>
      <c r="BI757" s="33"/>
      <c r="BJ757" s="34"/>
      <c r="BK757" s="36"/>
      <c r="BL757" s="34"/>
      <c r="BM757" s="34"/>
      <c r="BN757" s="34"/>
      <c r="BO757" s="34"/>
      <c r="BP757" s="34"/>
      <c r="BQ757" s="34"/>
      <c r="BR757" s="34"/>
      <c r="BS757" s="34"/>
      <c r="BT757" s="34"/>
      <c r="BU757" s="33"/>
      <c r="BV757" s="34"/>
      <c r="BW757" s="34"/>
      <c r="BX757" s="33"/>
      <c r="BY757" s="34"/>
      <c r="BZ757" s="36"/>
      <c r="CA757" s="34"/>
      <c r="CB757" s="34"/>
      <c r="CC757" s="32"/>
    </row>
    <row r="758" spans="1:81" ht="37.5" x14ac:dyDescent="0.35">
      <c r="A758" s="37" t="s">
        <v>1816</v>
      </c>
      <c r="B758" s="34">
        <v>18101</v>
      </c>
      <c r="C758" s="37" t="s">
        <v>1815</v>
      </c>
      <c r="D758" s="32">
        <v>29.4</v>
      </c>
      <c r="E758" s="32">
        <v>5.7</v>
      </c>
      <c r="F758" s="32">
        <v>0</v>
      </c>
      <c r="G758" s="32">
        <v>0</v>
      </c>
      <c r="H758" s="35">
        <v>711</v>
      </c>
      <c r="I758" s="35">
        <v>711</v>
      </c>
      <c r="J758" s="35">
        <v>169.929</v>
      </c>
      <c r="K758" s="32">
        <v>0</v>
      </c>
      <c r="L758" s="32">
        <v>0</v>
      </c>
      <c r="M758" s="32">
        <v>0</v>
      </c>
      <c r="N758" s="32">
        <v>0</v>
      </c>
      <c r="O758" s="31"/>
      <c r="P758" s="32">
        <v>0</v>
      </c>
      <c r="Q758" s="31"/>
      <c r="R758" s="36">
        <v>0.19600000000000001</v>
      </c>
      <c r="S758" s="33">
        <v>0.7</v>
      </c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3">
        <v>1.77</v>
      </c>
      <c r="AX758" s="33">
        <v>2.76</v>
      </c>
      <c r="AY758" s="33">
        <v>0.6</v>
      </c>
      <c r="AZ758" s="36">
        <v>132.529</v>
      </c>
      <c r="BA758" s="33">
        <v>178.64</v>
      </c>
      <c r="BB758" s="34"/>
      <c r="BC758" s="34"/>
      <c r="BD758" s="33"/>
      <c r="BE758" s="34"/>
      <c r="BF758" s="34"/>
      <c r="BG758" s="34"/>
      <c r="BH758" s="34"/>
      <c r="BI758" s="33"/>
      <c r="BJ758" s="34"/>
      <c r="BK758" s="36"/>
      <c r="BL758" s="34"/>
      <c r="BM758" s="34"/>
      <c r="BN758" s="34"/>
      <c r="BO758" s="34"/>
      <c r="BP758" s="34"/>
      <c r="BQ758" s="34"/>
      <c r="BR758" s="34"/>
      <c r="BS758" s="34"/>
      <c r="BT758" s="34"/>
      <c r="BU758" s="33"/>
      <c r="BV758" s="34"/>
      <c r="BW758" s="34"/>
      <c r="BX758" s="33"/>
      <c r="BY758" s="34"/>
      <c r="BZ758" s="36"/>
      <c r="CA758" s="34"/>
      <c r="CB758" s="34"/>
      <c r="CC758" s="32"/>
    </row>
    <row r="759" spans="1:81" ht="25" x14ac:dyDescent="0.35">
      <c r="A759" s="37" t="s">
        <v>1814</v>
      </c>
      <c r="B759" s="34">
        <v>18101</v>
      </c>
      <c r="C759" s="37" t="s">
        <v>1813</v>
      </c>
      <c r="D759" s="32">
        <v>22</v>
      </c>
      <c r="E759" s="32">
        <v>8.6999999999999993</v>
      </c>
      <c r="F759" s="32">
        <v>0</v>
      </c>
      <c r="G759" s="32">
        <v>0</v>
      </c>
      <c r="H759" s="35">
        <v>696</v>
      </c>
      <c r="I759" s="35">
        <v>696</v>
      </c>
      <c r="J759" s="35">
        <v>166.34399999999999</v>
      </c>
      <c r="K759" s="32">
        <v>0</v>
      </c>
      <c r="L759" s="32">
        <v>0</v>
      </c>
      <c r="M759" s="32">
        <v>0</v>
      </c>
      <c r="N759" s="32">
        <v>0</v>
      </c>
      <c r="O759" s="31"/>
      <c r="P759" s="32">
        <v>0</v>
      </c>
      <c r="Q759" s="31"/>
      <c r="R759" s="36">
        <v>0.104</v>
      </c>
      <c r="S759" s="33">
        <v>3.51</v>
      </c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3">
        <v>3.5</v>
      </c>
      <c r="AX759" s="33">
        <v>3.84</v>
      </c>
      <c r="AY759" s="33">
        <v>0.44</v>
      </c>
      <c r="AZ759" s="36">
        <v>56.579000000000001</v>
      </c>
      <c r="BA759" s="33">
        <v>400.29</v>
      </c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3"/>
      <c r="BV759" s="34"/>
      <c r="BW759" s="34"/>
      <c r="BX759" s="33"/>
      <c r="BY759" s="34"/>
      <c r="BZ759" s="36"/>
      <c r="CA759" s="34"/>
      <c r="CB759" s="34"/>
      <c r="CC759" s="32"/>
    </row>
    <row r="760" spans="1:81" ht="37.5" x14ac:dyDescent="0.35">
      <c r="A760" s="37" t="s">
        <v>1812</v>
      </c>
      <c r="B760" s="34">
        <v>18101</v>
      </c>
      <c r="C760" s="37" t="s">
        <v>1811</v>
      </c>
      <c r="D760" s="32">
        <v>28.6</v>
      </c>
      <c r="E760" s="32">
        <v>8.3000000000000007</v>
      </c>
      <c r="F760" s="32">
        <v>0</v>
      </c>
      <c r="G760" s="32">
        <v>0</v>
      </c>
      <c r="H760" s="35">
        <v>795</v>
      </c>
      <c r="I760" s="35">
        <v>795</v>
      </c>
      <c r="J760" s="35">
        <v>190.005</v>
      </c>
      <c r="K760" s="32">
        <v>0</v>
      </c>
      <c r="L760" s="32">
        <v>0</v>
      </c>
      <c r="M760" s="32">
        <v>0</v>
      </c>
      <c r="N760" s="32">
        <v>0</v>
      </c>
      <c r="O760" s="31"/>
      <c r="P760" s="32">
        <v>0</v>
      </c>
      <c r="Q760" s="31"/>
      <c r="R760" s="36">
        <v>0.19</v>
      </c>
      <c r="S760" s="33">
        <v>0.69</v>
      </c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3">
        <v>2.81</v>
      </c>
      <c r="AX760" s="33">
        <v>4.04</v>
      </c>
      <c r="AY760" s="33">
        <v>0.63</v>
      </c>
      <c r="AZ760" s="36">
        <v>127.27200000000001</v>
      </c>
      <c r="BA760" s="33">
        <v>321.08999999999997</v>
      </c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3"/>
      <c r="BV760" s="34"/>
      <c r="BW760" s="34"/>
      <c r="BX760" s="33"/>
      <c r="BY760" s="34"/>
      <c r="BZ760" s="36"/>
      <c r="CA760" s="34"/>
      <c r="CB760" s="34"/>
      <c r="CC760" s="32"/>
    </row>
    <row r="761" spans="1:81" x14ac:dyDescent="0.35">
      <c r="A761" s="37" t="s">
        <v>1810</v>
      </c>
      <c r="B761" s="34">
        <v>18101</v>
      </c>
      <c r="C761" s="37" t="s">
        <v>1809</v>
      </c>
      <c r="D761" s="32">
        <v>21</v>
      </c>
      <c r="E761" s="32">
        <v>1.7</v>
      </c>
      <c r="F761" s="32">
        <v>0</v>
      </c>
      <c r="G761" s="32">
        <v>0</v>
      </c>
      <c r="H761" s="35">
        <v>420</v>
      </c>
      <c r="I761" s="35">
        <v>420</v>
      </c>
      <c r="J761" s="35">
        <v>100.38</v>
      </c>
      <c r="K761" s="32">
        <v>0</v>
      </c>
      <c r="L761" s="32">
        <v>0</v>
      </c>
      <c r="M761" s="32">
        <v>0</v>
      </c>
      <c r="N761" s="32">
        <v>0</v>
      </c>
      <c r="O761" s="31"/>
      <c r="P761" s="32">
        <v>0</v>
      </c>
      <c r="Q761" s="31"/>
      <c r="R761" s="36">
        <v>0.11</v>
      </c>
      <c r="S761" s="33">
        <v>3.8</v>
      </c>
      <c r="T761" s="33">
        <v>37.08</v>
      </c>
      <c r="U761" s="33">
        <v>40.79</v>
      </c>
      <c r="V761" s="34"/>
      <c r="W761" s="34"/>
      <c r="X761" s="34"/>
      <c r="Y761" s="32">
        <v>8</v>
      </c>
      <c r="Z761" s="32">
        <v>1.7</v>
      </c>
      <c r="AA761" s="34"/>
      <c r="AB761" s="32">
        <v>0.3</v>
      </c>
      <c r="AC761" s="34"/>
      <c r="AD761" s="34"/>
      <c r="AE761" s="34"/>
      <c r="AF761" s="32">
        <v>0.2</v>
      </c>
      <c r="AG761" s="34"/>
      <c r="AH761" s="34"/>
      <c r="AI761" s="34"/>
      <c r="AJ761" s="32">
        <v>1</v>
      </c>
      <c r="AK761" s="34"/>
      <c r="AL761" s="32">
        <v>3.6</v>
      </c>
      <c r="AM761" s="32">
        <v>1.5</v>
      </c>
      <c r="AN761" s="34"/>
      <c r="AO761" s="34"/>
      <c r="AP761" s="34"/>
      <c r="AQ761" s="32">
        <v>0.3</v>
      </c>
      <c r="AR761" s="32">
        <v>2.2999999999999998</v>
      </c>
      <c r="AS761" s="34"/>
      <c r="AT761" s="32">
        <v>0.3</v>
      </c>
      <c r="AU761" s="33">
        <v>19.23</v>
      </c>
      <c r="AV761" s="36">
        <v>4.157</v>
      </c>
      <c r="AW761" s="33">
        <v>0.57999999999999996</v>
      </c>
      <c r="AX761" s="33">
        <v>0.64</v>
      </c>
      <c r="AY761" s="33">
        <v>0.3</v>
      </c>
      <c r="AZ761" s="36">
        <v>64.733000000000004</v>
      </c>
      <c r="BA761" s="33">
        <v>44.86</v>
      </c>
      <c r="BB761" s="34"/>
      <c r="BC761" s="34"/>
      <c r="BD761" s="33"/>
      <c r="BE761" s="34"/>
      <c r="BF761" s="34"/>
      <c r="BG761" s="34"/>
      <c r="BH761" s="34"/>
      <c r="BI761" s="33"/>
      <c r="BJ761" s="34"/>
      <c r="BK761" s="36"/>
      <c r="BL761" s="34"/>
      <c r="BM761" s="34"/>
      <c r="BN761" s="34"/>
      <c r="BO761" s="34"/>
      <c r="BP761" s="34"/>
      <c r="BQ761" s="34"/>
      <c r="BR761" s="34"/>
      <c r="BS761" s="34"/>
      <c r="BT761" s="34"/>
      <c r="BU761" s="33"/>
      <c r="BV761" s="34"/>
      <c r="BW761" s="34"/>
      <c r="BX761" s="33"/>
      <c r="BY761" s="34"/>
      <c r="BZ761" s="36"/>
      <c r="CA761" s="34"/>
      <c r="CB761" s="34"/>
      <c r="CC761" s="32"/>
    </row>
    <row r="762" spans="1:81" ht="25" x14ac:dyDescent="0.35">
      <c r="A762" s="37" t="s">
        <v>1808</v>
      </c>
      <c r="B762" s="34">
        <v>18101</v>
      </c>
      <c r="C762" s="37" t="s">
        <v>1807</v>
      </c>
      <c r="D762" s="32">
        <v>31.8</v>
      </c>
      <c r="E762" s="32">
        <v>2</v>
      </c>
      <c r="F762" s="32">
        <v>0</v>
      </c>
      <c r="G762" s="32">
        <v>0</v>
      </c>
      <c r="H762" s="35">
        <v>615</v>
      </c>
      <c r="I762" s="35">
        <v>615</v>
      </c>
      <c r="J762" s="35">
        <v>146.98499999999999</v>
      </c>
      <c r="K762" s="32">
        <v>0</v>
      </c>
      <c r="L762" s="32">
        <v>0</v>
      </c>
      <c r="M762" s="32">
        <v>0</v>
      </c>
      <c r="N762" s="32">
        <v>0</v>
      </c>
      <c r="O762" s="31"/>
      <c r="P762" s="32">
        <v>0</v>
      </c>
      <c r="Q762" s="31"/>
      <c r="R762" s="36">
        <v>0.08</v>
      </c>
      <c r="S762" s="33">
        <v>0.7</v>
      </c>
      <c r="T762" s="33">
        <v>37.450000000000003</v>
      </c>
      <c r="U762" s="33">
        <v>46.77</v>
      </c>
      <c r="V762" s="34"/>
      <c r="W762" s="34"/>
      <c r="X762" s="34"/>
      <c r="Y762" s="32">
        <v>3.2</v>
      </c>
      <c r="Z762" s="32">
        <v>1.6</v>
      </c>
      <c r="AA762" s="34"/>
      <c r="AB762" s="32">
        <v>0.3</v>
      </c>
      <c r="AC762" s="34"/>
      <c r="AD762" s="34"/>
      <c r="AE762" s="34"/>
      <c r="AF762" s="32">
        <v>0.2</v>
      </c>
      <c r="AG762" s="34"/>
      <c r="AH762" s="34"/>
      <c r="AI762" s="34"/>
      <c r="AJ762" s="32">
        <v>0.4</v>
      </c>
      <c r="AK762" s="34"/>
      <c r="AL762" s="32">
        <v>1.8</v>
      </c>
      <c r="AM762" s="32">
        <v>1.9</v>
      </c>
      <c r="AN762" s="34"/>
      <c r="AO762" s="34"/>
      <c r="AP762" s="34"/>
      <c r="AQ762" s="32">
        <v>0.1</v>
      </c>
      <c r="AR762" s="32">
        <v>2.1</v>
      </c>
      <c r="AS762" s="34"/>
      <c r="AT762" s="32">
        <v>0.3</v>
      </c>
      <c r="AU762" s="33">
        <v>11.94</v>
      </c>
      <c r="AV762" s="36">
        <v>4.3769999999999998</v>
      </c>
      <c r="AW762" s="33">
        <v>0.69</v>
      </c>
      <c r="AX762" s="33">
        <v>0.86</v>
      </c>
      <c r="AY762" s="33">
        <v>0.22</v>
      </c>
      <c r="AZ762" s="36">
        <v>80.186999999999998</v>
      </c>
      <c r="BA762" s="33">
        <v>70.150000000000006</v>
      </c>
      <c r="BB762" s="34"/>
      <c r="BC762" s="34"/>
      <c r="BD762" s="33"/>
      <c r="BE762" s="34"/>
      <c r="BF762" s="34"/>
      <c r="BG762" s="34"/>
      <c r="BH762" s="34"/>
      <c r="BI762" s="33"/>
      <c r="BJ762" s="34"/>
      <c r="BK762" s="36"/>
      <c r="BL762" s="34"/>
      <c r="BM762" s="34"/>
      <c r="BN762" s="34"/>
      <c r="BO762" s="34"/>
      <c r="BP762" s="34"/>
      <c r="BQ762" s="34"/>
      <c r="BR762" s="34"/>
      <c r="BS762" s="34"/>
      <c r="BT762" s="34"/>
      <c r="BU762" s="33"/>
      <c r="BV762" s="34"/>
      <c r="BW762" s="34"/>
      <c r="BX762" s="33"/>
      <c r="BY762" s="34"/>
      <c r="BZ762" s="36"/>
      <c r="CA762" s="34"/>
      <c r="CB762" s="34"/>
      <c r="CC762" s="32"/>
    </row>
    <row r="763" spans="1:81" ht="25" x14ac:dyDescent="0.35">
      <c r="A763" s="37" t="s">
        <v>1806</v>
      </c>
      <c r="B763" s="34">
        <v>18101</v>
      </c>
      <c r="C763" s="37" t="s">
        <v>1805</v>
      </c>
      <c r="D763" s="32">
        <v>20.5</v>
      </c>
      <c r="E763" s="32">
        <v>4.7</v>
      </c>
      <c r="F763" s="32">
        <v>0</v>
      </c>
      <c r="G763" s="32">
        <v>0</v>
      </c>
      <c r="H763" s="35">
        <v>525</v>
      </c>
      <c r="I763" s="35">
        <v>525</v>
      </c>
      <c r="J763" s="35">
        <v>125.47499999999999</v>
      </c>
      <c r="K763" s="32">
        <v>0</v>
      </c>
      <c r="L763" s="32">
        <v>0</v>
      </c>
      <c r="M763" s="32">
        <v>0</v>
      </c>
      <c r="N763" s="32">
        <v>0</v>
      </c>
      <c r="O763" s="31"/>
      <c r="P763" s="32">
        <v>0</v>
      </c>
      <c r="Q763" s="31"/>
      <c r="R763" s="36">
        <v>0.107</v>
      </c>
      <c r="S763" s="33">
        <v>3.66</v>
      </c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3">
        <v>1.86</v>
      </c>
      <c r="AX763" s="33">
        <v>2.0499999999999998</v>
      </c>
      <c r="AY763" s="33">
        <v>0.36</v>
      </c>
      <c r="AZ763" s="36">
        <v>62.491</v>
      </c>
      <c r="BA763" s="33">
        <v>196.65</v>
      </c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</row>
    <row r="764" spans="1:81" ht="25" x14ac:dyDescent="0.35">
      <c r="A764" s="37" t="s">
        <v>1804</v>
      </c>
      <c r="B764" s="34">
        <v>18101</v>
      </c>
      <c r="C764" s="37" t="s">
        <v>1803</v>
      </c>
      <c r="D764" s="32">
        <v>31.4</v>
      </c>
      <c r="E764" s="32">
        <v>3.3</v>
      </c>
      <c r="F764" s="32">
        <v>0</v>
      </c>
      <c r="G764" s="32">
        <v>0</v>
      </c>
      <c r="H764" s="35">
        <v>656</v>
      </c>
      <c r="I764" s="35">
        <v>656</v>
      </c>
      <c r="J764" s="35">
        <v>156.78399999999999</v>
      </c>
      <c r="K764" s="32">
        <v>0</v>
      </c>
      <c r="L764" s="32">
        <v>0</v>
      </c>
      <c r="M764" s="32">
        <v>0</v>
      </c>
      <c r="N764" s="32">
        <v>0</v>
      </c>
      <c r="O764" s="31"/>
      <c r="P764" s="32">
        <v>0</v>
      </c>
      <c r="Q764" s="31"/>
      <c r="R764" s="36">
        <v>0.08</v>
      </c>
      <c r="S764" s="33">
        <v>0.7</v>
      </c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3">
        <v>1.2</v>
      </c>
      <c r="AX764" s="33">
        <v>1.51</v>
      </c>
      <c r="AY764" s="33">
        <v>0.24</v>
      </c>
      <c r="AZ764" s="36">
        <v>79.113</v>
      </c>
      <c r="BA764" s="33">
        <v>139.96</v>
      </c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</row>
    <row r="765" spans="1:81" ht="25" x14ac:dyDescent="0.35">
      <c r="A765" s="37" t="s">
        <v>1802</v>
      </c>
      <c r="B765" s="34">
        <v>18101</v>
      </c>
      <c r="C765" s="37" t="s">
        <v>1801</v>
      </c>
      <c r="D765" s="32">
        <v>20.399999999999999</v>
      </c>
      <c r="E765" s="32">
        <v>6</v>
      </c>
      <c r="F765" s="32">
        <v>0</v>
      </c>
      <c r="G765" s="32">
        <v>0</v>
      </c>
      <c r="H765" s="35">
        <v>568</v>
      </c>
      <c r="I765" s="35">
        <v>568</v>
      </c>
      <c r="J765" s="35">
        <v>135.75199999999998</v>
      </c>
      <c r="K765" s="32">
        <v>0</v>
      </c>
      <c r="L765" s="32">
        <v>0</v>
      </c>
      <c r="M765" s="32">
        <v>0</v>
      </c>
      <c r="N765" s="32">
        <v>0</v>
      </c>
      <c r="O765" s="31"/>
      <c r="P765" s="32">
        <v>0</v>
      </c>
      <c r="Q765" s="31"/>
      <c r="R765" s="36">
        <v>0.106</v>
      </c>
      <c r="S765" s="33">
        <v>3.6</v>
      </c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3">
        <v>2.38</v>
      </c>
      <c r="AX765" s="33">
        <v>2.64</v>
      </c>
      <c r="AY765" s="33">
        <v>0.38</v>
      </c>
      <c r="AZ765" s="36">
        <v>61.567999999999998</v>
      </c>
      <c r="BA765" s="33">
        <v>259.14999999999998</v>
      </c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</row>
    <row r="766" spans="1:81" ht="25" x14ac:dyDescent="0.35">
      <c r="A766" s="37" t="s">
        <v>1800</v>
      </c>
      <c r="B766" s="34">
        <v>18101</v>
      </c>
      <c r="C766" s="37" t="s">
        <v>1799</v>
      </c>
      <c r="D766" s="32">
        <v>31</v>
      </c>
      <c r="E766" s="32">
        <v>4.5999999999999996</v>
      </c>
      <c r="F766" s="32">
        <v>0</v>
      </c>
      <c r="G766" s="32">
        <v>0</v>
      </c>
      <c r="H766" s="35">
        <v>697</v>
      </c>
      <c r="I766" s="35">
        <v>697</v>
      </c>
      <c r="J766" s="35">
        <v>166.583</v>
      </c>
      <c r="K766" s="32">
        <v>0</v>
      </c>
      <c r="L766" s="32">
        <v>0</v>
      </c>
      <c r="M766" s="32">
        <v>0</v>
      </c>
      <c r="N766" s="32">
        <v>0</v>
      </c>
      <c r="O766" s="31"/>
      <c r="P766" s="32">
        <v>0</v>
      </c>
      <c r="Q766" s="31"/>
      <c r="R766" s="36">
        <v>0.08</v>
      </c>
      <c r="S766" s="33">
        <v>0.7</v>
      </c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3">
        <v>1.69</v>
      </c>
      <c r="AX766" s="33">
        <v>2.13</v>
      </c>
      <c r="AY766" s="33">
        <v>0.27</v>
      </c>
      <c r="AZ766" s="36">
        <v>78.084000000000003</v>
      </c>
      <c r="BA766" s="33">
        <v>206.94</v>
      </c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</row>
    <row r="767" spans="1:81" x14ac:dyDescent="0.35">
      <c r="A767" s="37" t="s">
        <v>1798</v>
      </c>
      <c r="B767" s="34">
        <v>18101</v>
      </c>
      <c r="C767" s="37" t="s">
        <v>1797</v>
      </c>
      <c r="D767" s="32">
        <v>20.399999999999999</v>
      </c>
      <c r="E767" s="32">
        <v>2.8</v>
      </c>
      <c r="F767" s="32">
        <v>0</v>
      </c>
      <c r="G767" s="32">
        <v>0</v>
      </c>
      <c r="H767" s="35">
        <v>450</v>
      </c>
      <c r="I767" s="35">
        <v>450</v>
      </c>
      <c r="J767" s="35">
        <v>107.55</v>
      </c>
      <c r="K767" s="32">
        <v>0</v>
      </c>
      <c r="L767" s="32">
        <v>0</v>
      </c>
      <c r="M767" s="32">
        <v>0</v>
      </c>
      <c r="N767" s="32">
        <v>0</v>
      </c>
      <c r="O767" s="31"/>
      <c r="P767" s="32">
        <v>0</v>
      </c>
      <c r="Q767" s="31"/>
      <c r="R767" s="36">
        <v>0.11</v>
      </c>
      <c r="S767" s="33">
        <v>3.8</v>
      </c>
      <c r="T767" s="33">
        <v>38.93</v>
      </c>
      <c r="U767" s="33">
        <v>42.76</v>
      </c>
      <c r="V767" s="34"/>
      <c r="W767" s="34"/>
      <c r="X767" s="34"/>
      <c r="Y767" s="32">
        <v>5.6</v>
      </c>
      <c r="Z767" s="32">
        <v>1.9</v>
      </c>
      <c r="AA767" s="34"/>
      <c r="AB767" s="32">
        <v>0.3</v>
      </c>
      <c r="AC767" s="34"/>
      <c r="AD767" s="34"/>
      <c r="AE767" s="34"/>
      <c r="AF767" s="32">
        <v>0.1</v>
      </c>
      <c r="AG767" s="34"/>
      <c r="AH767" s="34"/>
      <c r="AI767" s="34"/>
      <c r="AJ767" s="32">
        <v>0.7</v>
      </c>
      <c r="AK767" s="34"/>
      <c r="AL767" s="32">
        <v>2.8</v>
      </c>
      <c r="AM767" s="32">
        <v>1</v>
      </c>
      <c r="AN767" s="34"/>
      <c r="AO767" s="34"/>
      <c r="AP767" s="34"/>
      <c r="AQ767" s="32">
        <v>0.2</v>
      </c>
      <c r="AR767" s="32">
        <v>1.7</v>
      </c>
      <c r="AS767" s="34"/>
      <c r="AT767" s="32">
        <v>0.2</v>
      </c>
      <c r="AU767" s="33">
        <v>14.54</v>
      </c>
      <c r="AV767" s="36">
        <v>2.8359999999999999</v>
      </c>
      <c r="AW767" s="33">
        <v>1</v>
      </c>
      <c r="AX767" s="33">
        <v>1.1000000000000001</v>
      </c>
      <c r="AY767" s="33">
        <v>0.37</v>
      </c>
      <c r="AZ767" s="36">
        <v>72.738</v>
      </c>
      <c r="BA767" s="33">
        <v>96.67</v>
      </c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3"/>
      <c r="BV767" s="34"/>
      <c r="BW767" s="34"/>
      <c r="BX767" s="33"/>
      <c r="BY767" s="34"/>
      <c r="BZ767" s="36"/>
      <c r="CA767" s="34"/>
      <c r="CB767" s="34"/>
      <c r="CC767" s="32"/>
    </row>
    <row r="768" spans="1:81" ht="25" x14ac:dyDescent="0.35">
      <c r="A768" s="37" t="s">
        <v>1796</v>
      </c>
      <c r="B768" s="34">
        <v>18101</v>
      </c>
      <c r="C768" s="37" t="s">
        <v>1795</v>
      </c>
      <c r="D768" s="32">
        <v>32</v>
      </c>
      <c r="E768" s="32">
        <v>4.5</v>
      </c>
      <c r="F768" s="32">
        <v>0</v>
      </c>
      <c r="G768" s="32">
        <v>0</v>
      </c>
      <c r="H768" s="35">
        <v>710</v>
      </c>
      <c r="I768" s="35">
        <v>710</v>
      </c>
      <c r="J768" s="35">
        <v>169.69</v>
      </c>
      <c r="K768" s="32">
        <v>0</v>
      </c>
      <c r="L768" s="32">
        <v>0</v>
      </c>
      <c r="M768" s="32">
        <v>0</v>
      </c>
      <c r="N768" s="32">
        <v>0</v>
      </c>
      <c r="O768" s="31"/>
      <c r="P768" s="32">
        <v>0</v>
      </c>
      <c r="Q768" s="31"/>
      <c r="R768" s="36">
        <v>0.08</v>
      </c>
      <c r="S768" s="33">
        <v>0.7</v>
      </c>
      <c r="T768" s="33">
        <v>36.46</v>
      </c>
      <c r="U768" s="33">
        <v>47.19</v>
      </c>
      <c r="V768" s="34"/>
      <c r="W768" s="34"/>
      <c r="X768" s="34"/>
      <c r="Y768" s="32">
        <v>5.5</v>
      </c>
      <c r="Z768" s="32">
        <v>1.4</v>
      </c>
      <c r="AA768" s="34"/>
      <c r="AB768" s="32">
        <v>0.3</v>
      </c>
      <c r="AC768" s="34"/>
      <c r="AD768" s="34"/>
      <c r="AE768" s="34"/>
      <c r="AF768" s="32">
        <v>0.2</v>
      </c>
      <c r="AG768" s="34"/>
      <c r="AH768" s="34"/>
      <c r="AI768" s="34"/>
      <c r="AJ768" s="32">
        <v>0.6</v>
      </c>
      <c r="AK768" s="34"/>
      <c r="AL768" s="32">
        <v>2.1</v>
      </c>
      <c r="AM768" s="32">
        <v>1</v>
      </c>
      <c r="AN768" s="34"/>
      <c r="AO768" s="34"/>
      <c r="AP768" s="34"/>
      <c r="AQ768" s="32">
        <v>0.2</v>
      </c>
      <c r="AR768" s="32">
        <v>1.4</v>
      </c>
      <c r="AS768" s="34"/>
      <c r="AT768" s="32">
        <v>0.2</v>
      </c>
      <c r="AU768" s="33">
        <v>12.92</v>
      </c>
      <c r="AV768" s="36">
        <v>2.58</v>
      </c>
      <c r="AW768" s="33">
        <v>1.5</v>
      </c>
      <c r="AX768" s="33">
        <v>1.94</v>
      </c>
      <c r="AY768" s="33">
        <v>0.53</v>
      </c>
      <c r="AZ768" s="36">
        <v>105.875</v>
      </c>
      <c r="BA768" s="33">
        <v>140.22</v>
      </c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3"/>
      <c r="BV768" s="34"/>
      <c r="BW768" s="34"/>
      <c r="BX768" s="33"/>
      <c r="BY768" s="34"/>
      <c r="BZ768" s="36"/>
      <c r="CA768" s="34"/>
      <c r="CB768" s="34"/>
      <c r="CC768" s="32"/>
    </row>
    <row r="769" spans="1:81" x14ac:dyDescent="0.35">
      <c r="A769" s="37" t="s">
        <v>1794</v>
      </c>
      <c r="B769" s="34">
        <v>18101</v>
      </c>
      <c r="C769" s="37" t="s">
        <v>1793</v>
      </c>
      <c r="D769" s="32">
        <v>20</v>
      </c>
      <c r="E769" s="32">
        <v>5.6</v>
      </c>
      <c r="F769" s="32">
        <v>0</v>
      </c>
      <c r="G769" s="32">
        <v>0</v>
      </c>
      <c r="H769" s="35">
        <v>546</v>
      </c>
      <c r="I769" s="35">
        <v>546</v>
      </c>
      <c r="J769" s="35">
        <v>130.494</v>
      </c>
      <c r="K769" s="32">
        <v>0</v>
      </c>
      <c r="L769" s="32">
        <v>0</v>
      </c>
      <c r="M769" s="32">
        <v>0</v>
      </c>
      <c r="N769" s="32">
        <v>0</v>
      </c>
      <c r="O769" s="31"/>
      <c r="P769" s="32">
        <v>0</v>
      </c>
      <c r="Q769" s="31"/>
      <c r="R769" s="36">
        <v>0.107</v>
      </c>
      <c r="S769" s="33">
        <v>3.67</v>
      </c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3">
        <v>2.16</v>
      </c>
      <c r="AX769" s="33">
        <v>2.38</v>
      </c>
      <c r="AY769" s="33">
        <v>0.42</v>
      </c>
      <c r="AZ769" s="36">
        <v>70.295000000000002</v>
      </c>
      <c r="BA769" s="33">
        <v>234.12</v>
      </c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3"/>
      <c r="BV769" s="34"/>
      <c r="BW769" s="34"/>
      <c r="BX769" s="33"/>
      <c r="BY769" s="34"/>
      <c r="BZ769" s="36"/>
      <c r="CA769" s="34"/>
      <c r="CB769" s="34"/>
      <c r="CC769" s="32"/>
    </row>
    <row r="770" spans="1:81" ht="25" x14ac:dyDescent="0.35">
      <c r="A770" s="37" t="s">
        <v>1792</v>
      </c>
      <c r="B770" s="34">
        <v>18101</v>
      </c>
      <c r="C770" s="37" t="s">
        <v>1791</v>
      </c>
      <c r="D770" s="32">
        <v>31</v>
      </c>
      <c r="E770" s="32">
        <v>7.5</v>
      </c>
      <c r="F770" s="32">
        <v>0</v>
      </c>
      <c r="G770" s="32">
        <v>0</v>
      </c>
      <c r="H770" s="35">
        <v>804</v>
      </c>
      <c r="I770" s="35">
        <v>804</v>
      </c>
      <c r="J770" s="35">
        <v>192.15600000000001</v>
      </c>
      <c r="K770" s="32">
        <v>0</v>
      </c>
      <c r="L770" s="32">
        <v>0</v>
      </c>
      <c r="M770" s="32">
        <v>0</v>
      </c>
      <c r="N770" s="32">
        <v>0</v>
      </c>
      <c r="O770" s="31"/>
      <c r="P770" s="32">
        <v>0</v>
      </c>
      <c r="Q770" s="31"/>
      <c r="R770" s="36">
        <v>0.08</v>
      </c>
      <c r="S770" s="33">
        <v>0.69</v>
      </c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3">
        <v>2.67</v>
      </c>
      <c r="AX770" s="33">
        <v>3.42</v>
      </c>
      <c r="AY770" s="33">
        <v>0.56999999999999995</v>
      </c>
      <c r="AZ770" s="36">
        <v>101.827</v>
      </c>
      <c r="BA770" s="33">
        <v>301.86</v>
      </c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3"/>
      <c r="BV770" s="34"/>
      <c r="BW770" s="34"/>
      <c r="BX770" s="33"/>
      <c r="BY770" s="34"/>
      <c r="BZ770" s="36"/>
      <c r="CA770" s="34"/>
      <c r="CB770" s="34"/>
      <c r="CC770" s="32"/>
    </row>
    <row r="771" spans="1:81" x14ac:dyDescent="0.35">
      <c r="A771" s="37" t="s">
        <v>1790</v>
      </c>
      <c r="B771" s="34">
        <v>18101</v>
      </c>
      <c r="C771" s="37" t="s">
        <v>1789</v>
      </c>
      <c r="D771" s="32">
        <v>18.899999999999999</v>
      </c>
      <c r="E771" s="32">
        <v>13.3</v>
      </c>
      <c r="F771" s="32">
        <v>0</v>
      </c>
      <c r="G771" s="32">
        <v>0</v>
      </c>
      <c r="H771" s="35">
        <v>815</v>
      </c>
      <c r="I771" s="35">
        <v>815</v>
      </c>
      <c r="J771" s="35">
        <v>194.785</v>
      </c>
      <c r="K771" s="32">
        <v>0</v>
      </c>
      <c r="L771" s="32">
        <v>0</v>
      </c>
      <c r="M771" s="32">
        <v>0</v>
      </c>
      <c r="N771" s="32">
        <v>0</v>
      </c>
      <c r="O771" s="31"/>
      <c r="P771" s="32">
        <v>0</v>
      </c>
      <c r="Q771" s="31"/>
      <c r="R771" s="36">
        <v>9.9000000000000005E-2</v>
      </c>
      <c r="S771" s="33">
        <v>3.3</v>
      </c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3">
        <v>5.44</v>
      </c>
      <c r="AX771" s="33">
        <v>6.01</v>
      </c>
      <c r="AY771" s="33">
        <v>0.56000000000000005</v>
      </c>
      <c r="AZ771" s="36">
        <v>63.384</v>
      </c>
      <c r="BA771" s="33">
        <v>623.05999999999995</v>
      </c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3"/>
      <c r="BV771" s="34"/>
      <c r="BW771" s="34"/>
      <c r="BX771" s="33"/>
      <c r="BY771" s="34"/>
      <c r="BZ771" s="36"/>
      <c r="CA771" s="34"/>
      <c r="CB771" s="34"/>
      <c r="CC771" s="32"/>
    </row>
    <row r="772" spans="1:81" ht="25" x14ac:dyDescent="0.35">
      <c r="A772" s="37" t="s">
        <v>1788</v>
      </c>
      <c r="B772" s="34">
        <v>18101</v>
      </c>
      <c r="C772" s="37" t="s">
        <v>1787</v>
      </c>
      <c r="D772" s="32">
        <v>29.9</v>
      </c>
      <c r="E772" s="32">
        <v>10.8</v>
      </c>
      <c r="F772" s="32">
        <v>0</v>
      </c>
      <c r="G772" s="32">
        <v>0</v>
      </c>
      <c r="H772" s="35">
        <v>910</v>
      </c>
      <c r="I772" s="35">
        <v>910</v>
      </c>
      <c r="J772" s="35">
        <v>217.48999999999998</v>
      </c>
      <c r="K772" s="32">
        <v>0</v>
      </c>
      <c r="L772" s="32">
        <v>0</v>
      </c>
      <c r="M772" s="32">
        <v>0</v>
      </c>
      <c r="N772" s="32">
        <v>0</v>
      </c>
      <c r="O772" s="31"/>
      <c r="P772" s="32">
        <v>0</v>
      </c>
      <c r="Q772" s="31"/>
      <c r="R772" s="36">
        <v>0.08</v>
      </c>
      <c r="S772" s="33">
        <v>0.69</v>
      </c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3">
        <v>4</v>
      </c>
      <c r="AX772" s="33">
        <v>5.0999999999999996</v>
      </c>
      <c r="AY772" s="33">
        <v>0.62</v>
      </c>
      <c r="AZ772" s="36">
        <v>97.230999999999995</v>
      </c>
      <c r="BA772" s="33">
        <v>485.39</v>
      </c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3"/>
      <c r="BV772" s="34"/>
      <c r="BW772" s="34"/>
      <c r="BX772" s="33"/>
      <c r="BY772" s="34"/>
      <c r="BZ772" s="36"/>
      <c r="CA772" s="34"/>
      <c r="CB772" s="34"/>
      <c r="CC772" s="32"/>
    </row>
    <row r="773" spans="1:81" ht="25" x14ac:dyDescent="0.35">
      <c r="A773" s="37" t="s">
        <v>1786</v>
      </c>
      <c r="B773" s="34">
        <v>18101</v>
      </c>
      <c r="C773" s="37" t="s">
        <v>1785</v>
      </c>
      <c r="D773" s="32">
        <v>23.8</v>
      </c>
      <c r="E773" s="32">
        <v>2.8</v>
      </c>
      <c r="F773" s="32">
        <v>0</v>
      </c>
      <c r="G773" s="32">
        <v>0</v>
      </c>
      <c r="H773" s="35">
        <v>508</v>
      </c>
      <c r="I773" s="35">
        <v>508</v>
      </c>
      <c r="J773" s="35">
        <v>121.41199999999999</v>
      </c>
      <c r="K773" s="32">
        <v>0</v>
      </c>
      <c r="L773" s="32">
        <v>0</v>
      </c>
      <c r="M773" s="32">
        <v>0</v>
      </c>
      <c r="N773" s="32">
        <v>0</v>
      </c>
      <c r="O773" s="31"/>
      <c r="P773" s="32">
        <v>0</v>
      </c>
      <c r="Q773" s="31"/>
      <c r="R773" s="36">
        <v>0.22</v>
      </c>
      <c r="S773" s="33">
        <v>3.8</v>
      </c>
      <c r="T773" s="33">
        <v>41.02</v>
      </c>
      <c r="U773" s="33">
        <v>43.5</v>
      </c>
      <c r="V773" s="34"/>
      <c r="W773" s="34"/>
      <c r="X773" s="34"/>
      <c r="Y773" s="32">
        <v>5.4</v>
      </c>
      <c r="Z773" s="32">
        <v>1.1000000000000001</v>
      </c>
      <c r="AA773" s="34"/>
      <c r="AB773" s="32">
        <v>0.3</v>
      </c>
      <c r="AC773" s="34"/>
      <c r="AD773" s="34"/>
      <c r="AE773" s="34"/>
      <c r="AF773" s="32">
        <v>0.1</v>
      </c>
      <c r="AG773" s="34"/>
      <c r="AH773" s="34"/>
      <c r="AI773" s="34"/>
      <c r="AJ773" s="32">
        <v>0.4</v>
      </c>
      <c r="AK773" s="34"/>
      <c r="AL773" s="32">
        <v>1.7</v>
      </c>
      <c r="AM773" s="32">
        <v>0.7</v>
      </c>
      <c r="AN773" s="34"/>
      <c r="AO773" s="34"/>
      <c r="AP773" s="34"/>
      <c r="AQ773" s="32">
        <v>0.2</v>
      </c>
      <c r="AR773" s="32">
        <v>1.1000000000000001</v>
      </c>
      <c r="AS773" s="34"/>
      <c r="AT773" s="32">
        <v>0.2</v>
      </c>
      <c r="AU773" s="33">
        <v>11.19</v>
      </c>
      <c r="AV773" s="36">
        <v>1.986</v>
      </c>
      <c r="AW773" s="33">
        <v>1.05</v>
      </c>
      <c r="AX773" s="33">
        <v>1.1200000000000001</v>
      </c>
      <c r="AY773" s="33">
        <v>0.28999999999999998</v>
      </c>
      <c r="AZ773" s="36">
        <v>50.936999999999998</v>
      </c>
      <c r="BA773" s="33">
        <v>110.03</v>
      </c>
      <c r="BB773" s="34"/>
      <c r="BC773" s="34"/>
      <c r="BD773" s="33"/>
      <c r="BE773" s="34"/>
      <c r="BF773" s="34"/>
      <c r="BG773" s="34"/>
      <c r="BH773" s="34"/>
      <c r="BI773" s="33"/>
      <c r="BJ773" s="34"/>
      <c r="BK773" s="36"/>
      <c r="BL773" s="34"/>
      <c r="BM773" s="34"/>
      <c r="BN773" s="34"/>
      <c r="BO773" s="34"/>
      <c r="BP773" s="34"/>
      <c r="BQ773" s="34"/>
      <c r="BR773" s="34"/>
      <c r="BS773" s="34"/>
      <c r="BT773" s="34"/>
      <c r="BU773" s="33"/>
      <c r="BV773" s="34"/>
      <c r="BW773" s="34"/>
      <c r="BX773" s="33"/>
      <c r="BY773" s="34"/>
      <c r="BZ773" s="36"/>
      <c r="CA773" s="34"/>
      <c r="CB773" s="34"/>
      <c r="CC773" s="32"/>
    </row>
    <row r="774" spans="1:81" ht="25" x14ac:dyDescent="0.35">
      <c r="A774" s="37" t="s">
        <v>1784</v>
      </c>
      <c r="B774" s="34">
        <v>18101</v>
      </c>
      <c r="C774" s="37" t="s">
        <v>1783</v>
      </c>
      <c r="D774" s="32">
        <v>31.9</v>
      </c>
      <c r="E774" s="32">
        <v>4.5</v>
      </c>
      <c r="F774" s="32">
        <v>0</v>
      </c>
      <c r="G774" s="32">
        <v>0</v>
      </c>
      <c r="H774" s="35">
        <v>707</v>
      </c>
      <c r="I774" s="35">
        <v>707</v>
      </c>
      <c r="J774" s="35">
        <v>168.97299999999998</v>
      </c>
      <c r="K774" s="32">
        <v>0</v>
      </c>
      <c r="L774" s="32">
        <v>0</v>
      </c>
      <c r="M774" s="32">
        <v>0</v>
      </c>
      <c r="N774" s="32">
        <v>0</v>
      </c>
      <c r="O774" s="31"/>
      <c r="P774" s="32">
        <v>0</v>
      </c>
      <c r="Q774" s="31"/>
      <c r="R774" s="36">
        <v>0</v>
      </c>
      <c r="S774" s="33">
        <v>0.7</v>
      </c>
      <c r="T774" s="33">
        <v>35.72</v>
      </c>
      <c r="U774" s="33">
        <v>49.42</v>
      </c>
      <c r="V774" s="34"/>
      <c r="W774" s="34"/>
      <c r="X774" s="34"/>
      <c r="Y774" s="32">
        <v>5.0999999999999996</v>
      </c>
      <c r="Z774" s="32">
        <v>0.8</v>
      </c>
      <c r="AA774" s="34"/>
      <c r="AB774" s="32">
        <v>0.3</v>
      </c>
      <c r="AC774" s="34"/>
      <c r="AD774" s="34"/>
      <c r="AE774" s="34"/>
      <c r="AF774" s="32">
        <v>0.2</v>
      </c>
      <c r="AG774" s="34"/>
      <c r="AH774" s="34"/>
      <c r="AI774" s="34"/>
      <c r="AJ774" s="32">
        <v>0.6</v>
      </c>
      <c r="AK774" s="34"/>
      <c r="AL774" s="32">
        <v>2.1</v>
      </c>
      <c r="AM774" s="32">
        <v>0.7</v>
      </c>
      <c r="AN774" s="34"/>
      <c r="AO774" s="34"/>
      <c r="AP774" s="34"/>
      <c r="AQ774" s="32">
        <v>0.3</v>
      </c>
      <c r="AR774" s="32">
        <v>1.6</v>
      </c>
      <c r="AS774" s="34"/>
      <c r="AT774" s="32">
        <v>0.2</v>
      </c>
      <c r="AU774" s="33">
        <v>11.86</v>
      </c>
      <c r="AV774" s="36">
        <v>2.4860000000000002</v>
      </c>
      <c r="AW774" s="33">
        <v>1.46</v>
      </c>
      <c r="AX774" s="33">
        <v>2.02</v>
      </c>
      <c r="AY774" s="33">
        <v>0.48</v>
      </c>
      <c r="AZ774" s="36">
        <v>101.562</v>
      </c>
      <c r="BA774" s="33">
        <v>122.89</v>
      </c>
      <c r="BB774" s="34"/>
      <c r="BC774" s="34"/>
      <c r="BD774" s="33"/>
      <c r="BE774" s="34"/>
      <c r="BF774" s="34"/>
      <c r="BG774" s="34"/>
      <c r="BH774" s="34"/>
      <c r="BI774" s="33"/>
      <c r="BJ774" s="34"/>
      <c r="BK774" s="36"/>
      <c r="BL774" s="34"/>
      <c r="BM774" s="34"/>
      <c r="BN774" s="34"/>
      <c r="BO774" s="34"/>
      <c r="BP774" s="34"/>
      <c r="BQ774" s="34"/>
      <c r="BR774" s="34"/>
      <c r="BS774" s="34"/>
      <c r="BT774" s="34"/>
      <c r="BU774" s="33"/>
      <c r="BV774" s="34"/>
      <c r="BW774" s="34"/>
      <c r="BX774" s="33"/>
      <c r="BY774" s="34"/>
      <c r="BZ774" s="36"/>
      <c r="CA774" s="34"/>
      <c r="CB774" s="34"/>
      <c r="CC774" s="32"/>
    </row>
    <row r="775" spans="1:81" ht="25" x14ac:dyDescent="0.35">
      <c r="A775" s="37" t="s">
        <v>1782</v>
      </c>
      <c r="B775" s="34">
        <v>18101</v>
      </c>
      <c r="C775" s="37" t="s">
        <v>1781</v>
      </c>
      <c r="D775" s="32">
        <v>22.2</v>
      </c>
      <c r="E775" s="32">
        <v>2.4</v>
      </c>
      <c r="F775" s="32">
        <v>0</v>
      </c>
      <c r="G775" s="32">
        <v>0</v>
      </c>
      <c r="H775" s="35">
        <v>465</v>
      </c>
      <c r="I775" s="35">
        <v>465</v>
      </c>
      <c r="J775" s="35">
        <v>111.13499999999999</v>
      </c>
      <c r="K775" s="32">
        <v>0</v>
      </c>
      <c r="L775" s="32">
        <v>0</v>
      </c>
      <c r="M775" s="32">
        <v>0</v>
      </c>
      <c r="N775" s="32">
        <v>0</v>
      </c>
      <c r="O775" s="31"/>
      <c r="P775" s="32">
        <v>0</v>
      </c>
      <c r="Q775" s="31"/>
      <c r="R775" s="36">
        <v>0.16500000000000001</v>
      </c>
      <c r="S775" s="33">
        <v>3.8</v>
      </c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3">
        <v>0.86</v>
      </c>
      <c r="AX775" s="33">
        <v>0.93</v>
      </c>
      <c r="AY775" s="33">
        <v>0.28000000000000003</v>
      </c>
      <c r="AZ775" s="36">
        <v>53.651000000000003</v>
      </c>
      <c r="BA775" s="33">
        <v>85.66</v>
      </c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3"/>
      <c r="BV775" s="34"/>
      <c r="BW775" s="34"/>
      <c r="BX775" s="33"/>
      <c r="BY775" s="34"/>
      <c r="BZ775" s="36"/>
      <c r="CA775" s="34"/>
      <c r="CB775" s="34"/>
      <c r="CC775" s="32"/>
    </row>
    <row r="776" spans="1:81" ht="25" x14ac:dyDescent="0.35">
      <c r="A776" s="37" t="s">
        <v>1780</v>
      </c>
      <c r="B776" s="34">
        <v>18101</v>
      </c>
      <c r="C776" s="37" t="s">
        <v>1779</v>
      </c>
      <c r="D776" s="32">
        <v>31.2</v>
      </c>
      <c r="E776" s="32">
        <v>4.0999999999999996</v>
      </c>
      <c r="F776" s="32">
        <v>0</v>
      </c>
      <c r="G776" s="32">
        <v>0</v>
      </c>
      <c r="H776" s="35">
        <v>684</v>
      </c>
      <c r="I776" s="35">
        <v>684</v>
      </c>
      <c r="J776" s="35">
        <v>163.476</v>
      </c>
      <c r="K776" s="32">
        <v>0</v>
      </c>
      <c r="L776" s="32">
        <v>0</v>
      </c>
      <c r="M776" s="32">
        <v>0</v>
      </c>
      <c r="N776" s="32">
        <v>0</v>
      </c>
      <c r="O776" s="31"/>
      <c r="P776" s="32">
        <v>0</v>
      </c>
      <c r="Q776" s="31"/>
      <c r="R776" s="36">
        <v>0.04</v>
      </c>
      <c r="S776" s="33">
        <v>0.7</v>
      </c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3">
        <v>1.37</v>
      </c>
      <c r="AX776" s="33">
        <v>1.83</v>
      </c>
      <c r="AY776" s="33">
        <v>0.47</v>
      </c>
      <c r="AZ776" s="36">
        <v>96.203999999999994</v>
      </c>
      <c r="BA776" s="33">
        <v>122.46</v>
      </c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3"/>
      <c r="BV776" s="34"/>
      <c r="BW776" s="34"/>
      <c r="BX776" s="33"/>
      <c r="BY776" s="34"/>
      <c r="BZ776" s="36"/>
      <c r="CA776" s="34"/>
      <c r="CB776" s="34"/>
      <c r="CC776" s="32"/>
    </row>
    <row r="777" spans="1:81" ht="25" x14ac:dyDescent="0.35">
      <c r="A777" s="37" t="s">
        <v>1778</v>
      </c>
      <c r="B777" s="34">
        <v>18101</v>
      </c>
      <c r="C777" s="37" t="s">
        <v>1777</v>
      </c>
      <c r="D777" s="32">
        <v>21.7</v>
      </c>
      <c r="E777" s="32">
        <v>5.5</v>
      </c>
      <c r="F777" s="32">
        <v>0</v>
      </c>
      <c r="G777" s="32">
        <v>0</v>
      </c>
      <c r="H777" s="35">
        <v>572</v>
      </c>
      <c r="I777" s="35">
        <v>572</v>
      </c>
      <c r="J777" s="35">
        <v>136.708</v>
      </c>
      <c r="K777" s="32">
        <v>0</v>
      </c>
      <c r="L777" s="32">
        <v>0</v>
      </c>
      <c r="M777" s="32">
        <v>0</v>
      </c>
      <c r="N777" s="32">
        <v>0</v>
      </c>
      <c r="O777" s="31"/>
      <c r="P777" s="32">
        <v>0</v>
      </c>
      <c r="Q777" s="31"/>
      <c r="R777" s="36">
        <v>0.158</v>
      </c>
      <c r="S777" s="33">
        <v>3.65</v>
      </c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3">
        <v>2.1800000000000002</v>
      </c>
      <c r="AX777" s="33">
        <v>2.4</v>
      </c>
      <c r="AY777" s="33">
        <v>0.34</v>
      </c>
      <c r="AZ777" s="36">
        <v>52.017000000000003</v>
      </c>
      <c r="BA777" s="33">
        <v>242.49</v>
      </c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3"/>
      <c r="BV777" s="34"/>
      <c r="BW777" s="34"/>
      <c r="BX777" s="33"/>
      <c r="BY777" s="34"/>
      <c r="BZ777" s="36"/>
      <c r="CA777" s="34"/>
      <c r="CB777" s="34"/>
      <c r="CC777" s="32"/>
    </row>
    <row r="778" spans="1:81" ht="25" x14ac:dyDescent="0.35">
      <c r="A778" s="37" t="s">
        <v>1776</v>
      </c>
      <c r="B778" s="34">
        <v>18101</v>
      </c>
      <c r="C778" s="37" t="s">
        <v>1775</v>
      </c>
      <c r="D778" s="32">
        <v>30.4</v>
      </c>
      <c r="E778" s="32">
        <v>7</v>
      </c>
      <c r="F778" s="32">
        <v>0</v>
      </c>
      <c r="G778" s="32">
        <v>0</v>
      </c>
      <c r="H778" s="35">
        <v>775</v>
      </c>
      <c r="I778" s="35">
        <v>775</v>
      </c>
      <c r="J778" s="35">
        <v>185.22499999999999</v>
      </c>
      <c r="K778" s="32">
        <v>0</v>
      </c>
      <c r="L778" s="32">
        <v>0</v>
      </c>
      <c r="M778" s="32">
        <v>0</v>
      </c>
      <c r="N778" s="32">
        <v>0</v>
      </c>
      <c r="O778" s="31"/>
      <c r="P778" s="32">
        <v>0</v>
      </c>
      <c r="Q778" s="31"/>
      <c r="R778" s="36">
        <v>4.2000000000000003E-2</v>
      </c>
      <c r="S778" s="33">
        <v>0.69</v>
      </c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3">
        <v>2.4900000000000002</v>
      </c>
      <c r="AX778" s="33">
        <v>3.24</v>
      </c>
      <c r="AY778" s="33">
        <v>0.51</v>
      </c>
      <c r="AZ778" s="36">
        <v>92.873000000000005</v>
      </c>
      <c r="BA778" s="33">
        <v>276.58</v>
      </c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3"/>
      <c r="BV778" s="34"/>
      <c r="BW778" s="34"/>
      <c r="BX778" s="33"/>
      <c r="BY778" s="34"/>
      <c r="BZ778" s="36"/>
      <c r="CA778" s="34"/>
      <c r="CB778" s="34"/>
      <c r="CC778" s="32"/>
    </row>
    <row r="779" spans="1:81" ht="25" x14ac:dyDescent="0.35">
      <c r="A779" s="37" t="s">
        <v>1774</v>
      </c>
      <c r="B779" s="34">
        <v>18101</v>
      </c>
      <c r="C779" s="37" t="s">
        <v>1773</v>
      </c>
      <c r="D779" s="32">
        <v>20.2</v>
      </c>
      <c r="E779" s="32">
        <v>14.3</v>
      </c>
      <c r="F779" s="32">
        <v>0</v>
      </c>
      <c r="G779" s="32">
        <v>0</v>
      </c>
      <c r="H779" s="35">
        <v>872</v>
      </c>
      <c r="I779" s="35">
        <v>872</v>
      </c>
      <c r="J779" s="35">
        <v>208.40799999999999</v>
      </c>
      <c r="K779" s="32">
        <v>0</v>
      </c>
      <c r="L779" s="32">
        <v>0</v>
      </c>
      <c r="M779" s="32">
        <v>0</v>
      </c>
      <c r="N779" s="32">
        <v>0</v>
      </c>
      <c r="O779" s="31"/>
      <c r="P779" s="32">
        <v>0</v>
      </c>
      <c r="Q779" s="31"/>
      <c r="R779" s="36">
        <v>0.14000000000000001</v>
      </c>
      <c r="S779" s="33">
        <v>3.23</v>
      </c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3">
        <v>5.89</v>
      </c>
      <c r="AX779" s="33">
        <v>6.5</v>
      </c>
      <c r="AY779" s="33">
        <v>0.51</v>
      </c>
      <c r="AZ779" s="36">
        <v>47.421999999999997</v>
      </c>
      <c r="BA779" s="33">
        <v>680.48</v>
      </c>
      <c r="BB779" s="34"/>
      <c r="BC779" s="34"/>
      <c r="BD779" s="33"/>
      <c r="BE779" s="34"/>
      <c r="BF779" s="34"/>
      <c r="BG779" s="34"/>
      <c r="BH779" s="34"/>
      <c r="BI779" s="33"/>
      <c r="BJ779" s="34"/>
      <c r="BK779" s="36"/>
      <c r="BL779" s="34"/>
      <c r="BM779" s="34"/>
      <c r="BN779" s="34"/>
      <c r="BO779" s="34"/>
      <c r="BP779" s="34"/>
      <c r="BQ779" s="34"/>
      <c r="BR779" s="34"/>
      <c r="BS779" s="34"/>
      <c r="BT779" s="34"/>
      <c r="BU779" s="33"/>
      <c r="BV779" s="34"/>
      <c r="BW779" s="34"/>
      <c r="BX779" s="33"/>
      <c r="BY779" s="34"/>
      <c r="BZ779" s="36"/>
      <c r="CA779" s="34"/>
      <c r="CB779" s="34"/>
      <c r="CC779" s="32"/>
    </row>
    <row r="780" spans="1:81" ht="25" x14ac:dyDescent="0.35">
      <c r="A780" s="37" t="s">
        <v>1772</v>
      </c>
      <c r="B780" s="34">
        <v>18101</v>
      </c>
      <c r="C780" s="37" t="s">
        <v>1771</v>
      </c>
      <c r="D780" s="32">
        <v>28.6</v>
      </c>
      <c r="E780" s="32">
        <v>12.8</v>
      </c>
      <c r="F780" s="32">
        <v>0</v>
      </c>
      <c r="G780" s="32">
        <v>0</v>
      </c>
      <c r="H780" s="35">
        <v>959</v>
      </c>
      <c r="I780" s="35">
        <v>959</v>
      </c>
      <c r="J780" s="35">
        <v>229.20099999999999</v>
      </c>
      <c r="K780" s="32">
        <v>0</v>
      </c>
      <c r="L780" s="32">
        <v>0</v>
      </c>
      <c r="M780" s="32">
        <v>0</v>
      </c>
      <c r="N780" s="32">
        <v>0</v>
      </c>
      <c r="O780" s="31"/>
      <c r="P780" s="32">
        <v>0</v>
      </c>
      <c r="Q780" s="31"/>
      <c r="R780" s="36">
        <v>4.8000000000000001E-2</v>
      </c>
      <c r="S780" s="33">
        <v>0.68</v>
      </c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3">
        <v>4.76</v>
      </c>
      <c r="AX780" s="33">
        <v>6.09</v>
      </c>
      <c r="AY780" s="33">
        <v>0.6</v>
      </c>
      <c r="AZ780" s="36">
        <v>86.637</v>
      </c>
      <c r="BA780" s="33">
        <v>589.24</v>
      </c>
      <c r="BB780" s="34"/>
      <c r="BC780" s="34"/>
      <c r="BD780" s="33"/>
      <c r="BE780" s="34"/>
      <c r="BF780" s="34"/>
      <c r="BG780" s="34"/>
      <c r="BH780" s="34"/>
      <c r="BI780" s="33"/>
      <c r="BJ780" s="34"/>
      <c r="BK780" s="36"/>
      <c r="BL780" s="34"/>
      <c r="BM780" s="34"/>
      <c r="BN780" s="34"/>
      <c r="BO780" s="34"/>
      <c r="BP780" s="34"/>
      <c r="BQ780" s="34"/>
      <c r="BR780" s="34"/>
      <c r="BS780" s="34"/>
      <c r="BT780" s="34"/>
      <c r="BU780" s="33"/>
      <c r="BV780" s="34"/>
      <c r="BW780" s="34"/>
      <c r="BX780" s="33"/>
      <c r="BY780" s="34"/>
      <c r="BZ780" s="36"/>
      <c r="CA780" s="34"/>
      <c r="CB780" s="34"/>
      <c r="CC780" s="32"/>
    </row>
    <row r="781" spans="1:81" ht="25" x14ac:dyDescent="0.35">
      <c r="A781" s="37" t="s">
        <v>1770</v>
      </c>
      <c r="B781" s="34">
        <v>18101</v>
      </c>
      <c r="C781" s="37" t="s">
        <v>1769</v>
      </c>
      <c r="D781" s="32">
        <v>22.4</v>
      </c>
      <c r="E781" s="32">
        <v>10</v>
      </c>
      <c r="F781" s="32">
        <v>0</v>
      </c>
      <c r="G781" s="32">
        <v>0</v>
      </c>
      <c r="H781" s="35">
        <v>751</v>
      </c>
      <c r="I781" s="35">
        <v>751</v>
      </c>
      <c r="J781" s="35">
        <v>179.489</v>
      </c>
      <c r="K781" s="32">
        <v>0</v>
      </c>
      <c r="L781" s="32">
        <v>0</v>
      </c>
      <c r="M781" s="32">
        <v>0</v>
      </c>
      <c r="N781" s="32">
        <v>0</v>
      </c>
      <c r="O781" s="31"/>
      <c r="P781" s="32">
        <v>0</v>
      </c>
      <c r="Q781" s="31"/>
      <c r="R781" s="36">
        <v>0.19900000000000001</v>
      </c>
      <c r="S781" s="33">
        <v>3.45</v>
      </c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3">
        <v>4.09</v>
      </c>
      <c r="AX781" s="33">
        <v>4.49</v>
      </c>
      <c r="AY781" s="33">
        <v>0.42</v>
      </c>
      <c r="AZ781" s="36">
        <v>47.212000000000003</v>
      </c>
      <c r="BA781" s="33">
        <v>469.54</v>
      </c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3"/>
      <c r="BV781" s="34"/>
      <c r="BW781" s="34"/>
      <c r="BX781" s="33"/>
      <c r="BY781" s="34"/>
      <c r="BZ781" s="36"/>
      <c r="CA781" s="34"/>
      <c r="CB781" s="34"/>
      <c r="CC781" s="32"/>
    </row>
    <row r="782" spans="1:81" ht="25" x14ac:dyDescent="0.35">
      <c r="A782" s="37" t="s">
        <v>1768</v>
      </c>
      <c r="B782" s="34">
        <v>18101</v>
      </c>
      <c r="C782" s="37" t="s">
        <v>1767</v>
      </c>
      <c r="D782" s="32">
        <v>30.3</v>
      </c>
      <c r="E782" s="32">
        <v>9.4</v>
      </c>
      <c r="F782" s="32">
        <v>0</v>
      </c>
      <c r="G782" s="32">
        <v>0</v>
      </c>
      <c r="H782" s="35">
        <v>862</v>
      </c>
      <c r="I782" s="35">
        <v>862</v>
      </c>
      <c r="J782" s="35">
        <v>206.018</v>
      </c>
      <c r="K782" s="32">
        <v>0</v>
      </c>
      <c r="L782" s="32">
        <v>0</v>
      </c>
      <c r="M782" s="32">
        <v>0</v>
      </c>
      <c r="N782" s="32">
        <v>0</v>
      </c>
      <c r="O782" s="31"/>
      <c r="P782" s="32">
        <v>0</v>
      </c>
      <c r="Q782" s="31"/>
      <c r="R782" s="36">
        <v>8.0000000000000002E-3</v>
      </c>
      <c r="S782" s="33">
        <v>0.69</v>
      </c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3">
        <v>3.4</v>
      </c>
      <c r="AX782" s="33">
        <v>4.45</v>
      </c>
      <c r="AY782" s="33">
        <v>0.56000000000000005</v>
      </c>
      <c r="AZ782" s="36">
        <v>95.296000000000006</v>
      </c>
      <c r="BA782" s="33">
        <v>391.36</v>
      </c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3"/>
      <c r="BV782" s="34"/>
      <c r="BW782" s="34"/>
      <c r="BX782" s="33"/>
      <c r="BY782" s="34"/>
      <c r="BZ782" s="36"/>
      <c r="CA782" s="34"/>
      <c r="CB782" s="34"/>
      <c r="CC782" s="32"/>
    </row>
    <row r="783" spans="1:81" ht="25" x14ac:dyDescent="0.35">
      <c r="A783" s="37" t="s">
        <v>1766</v>
      </c>
      <c r="B783" s="34">
        <v>18101</v>
      </c>
      <c r="C783" s="37" t="s">
        <v>1765</v>
      </c>
      <c r="D783" s="32">
        <v>21.6</v>
      </c>
      <c r="E783" s="32">
        <v>13.9</v>
      </c>
      <c r="F783" s="32">
        <v>0</v>
      </c>
      <c r="G783" s="32">
        <v>0</v>
      </c>
      <c r="H783" s="35">
        <v>883</v>
      </c>
      <c r="I783" s="35">
        <v>883</v>
      </c>
      <c r="J783" s="35">
        <v>211.03699999999998</v>
      </c>
      <c r="K783" s="32">
        <v>0</v>
      </c>
      <c r="L783" s="32">
        <v>0</v>
      </c>
      <c r="M783" s="32">
        <v>0</v>
      </c>
      <c r="N783" s="32">
        <v>0</v>
      </c>
      <c r="O783" s="31"/>
      <c r="P783" s="32">
        <v>0</v>
      </c>
      <c r="Q783" s="31"/>
      <c r="R783" s="36">
        <v>0.188</v>
      </c>
      <c r="S783" s="33">
        <v>3.27</v>
      </c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3">
        <v>5.74</v>
      </c>
      <c r="AX783" s="33">
        <v>6.31</v>
      </c>
      <c r="AY783" s="33">
        <v>0.5</v>
      </c>
      <c r="AZ783" s="36">
        <v>45.2</v>
      </c>
      <c r="BA783" s="33">
        <v>663.71</v>
      </c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3"/>
      <c r="BV783" s="34"/>
      <c r="BW783" s="34"/>
      <c r="BX783" s="33"/>
      <c r="BY783" s="34"/>
      <c r="BZ783" s="36"/>
      <c r="CA783" s="34"/>
      <c r="CB783" s="34"/>
      <c r="CC783" s="32"/>
    </row>
    <row r="784" spans="1:81" ht="25" x14ac:dyDescent="0.35">
      <c r="A784" s="37" t="s">
        <v>1764</v>
      </c>
      <c r="B784" s="34">
        <v>18101</v>
      </c>
      <c r="C784" s="37" t="s">
        <v>1763</v>
      </c>
      <c r="D784" s="32">
        <v>29.4</v>
      </c>
      <c r="E784" s="32">
        <v>12.3</v>
      </c>
      <c r="F784" s="32">
        <v>0</v>
      </c>
      <c r="G784" s="32">
        <v>0</v>
      </c>
      <c r="H784" s="35">
        <v>953</v>
      </c>
      <c r="I784" s="35">
        <v>953</v>
      </c>
      <c r="J784" s="35">
        <v>227.767</v>
      </c>
      <c r="K784" s="32">
        <v>0</v>
      </c>
      <c r="L784" s="32">
        <v>0</v>
      </c>
      <c r="M784" s="32">
        <v>0</v>
      </c>
      <c r="N784" s="32">
        <v>0</v>
      </c>
      <c r="O784" s="31"/>
      <c r="P784" s="32">
        <v>0</v>
      </c>
      <c r="Q784" s="31"/>
      <c r="R784" s="36">
        <v>1.2E-2</v>
      </c>
      <c r="S784" s="33">
        <v>0.68</v>
      </c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3">
        <v>4.53</v>
      </c>
      <c r="AX784" s="33">
        <v>5.88</v>
      </c>
      <c r="AY784" s="33">
        <v>0.6</v>
      </c>
      <c r="AZ784" s="36">
        <v>91.637</v>
      </c>
      <c r="BA784" s="33">
        <v>548.12</v>
      </c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3"/>
      <c r="BV784" s="34"/>
      <c r="BW784" s="34"/>
      <c r="BX784" s="33"/>
      <c r="BY784" s="34"/>
      <c r="BZ784" s="36"/>
      <c r="CA784" s="34"/>
      <c r="CB784" s="34"/>
      <c r="CC784" s="32"/>
    </row>
    <row r="785" spans="1:81" x14ac:dyDescent="0.35">
      <c r="A785" s="37" t="s">
        <v>1762</v>
      </c>
      <c r="B785" s="34">
        <v>18101</v>
      </c>
      <c r="C785" s="37" t="s">
        <v>1761</v>
      </c>
      <c r="D785" s="32">
        <v>24.1</v>
      </c>
      <c r="E785" s="32">
        <v>2.2999999999999998</v>
      </c>
      <c r="F785" s="32">
        <v>0</v>
      </c>
      <c r="G785" s="32">
        <v>0</v>
      </c>
      <c r="H785" s="35">
        <v>495</v>
      </c>
      <c r="I785" s="35">
        <v>495</v>
      </c>
      <c r="J785" s="35">
        <v>118.30499999999999</v>
      </c>
      <c r="K785" s="32">
        <v>0</v>
      </c>
      <c r="L785" s="32">
        <v>0</v>
      </c>
      <c r="M785" s="32">
        <v>0</v>
      </c>
      <c r="N785" s="32">
        <v>0</v>
      </c>
      <c r="O785" s="31"/>
      <c r="P785" s="32">
        <v>0</v>
      </c>
      <c r="Q785" s="31"/>
      <c r="R785" s="36">
        <v>0.11</v>
      </c>
      <c r="S785" s="33">
        <v>3.8</v>
      </c>
      <c r="T785" s="33">
        <v>39.619999999999997</v>
      </c>
      <c r="U785" s="33">
        <v>42.56</v>
      </c>
      <c r="V785" s="34"/>
      <c r="W785" s="34"/>
      <c r="X785" s="34"/>
      <c r="Y785" s="32">
        <v>6.1</v>
      </c>
      <c r="Z785" s="32">
        <v>0.5</v>
      </c>
      <c r="AA785" s="34"/>
      <c r="AB785" s="32">
        <v>0.3</v>
      </c>
      <c r="AC785" s="34"/>
      <c r="AD785" s="34"/>
      <c r="AE785" s="34"/>
      <c r="AF785" s="32">
        <v>0.3</v>
      </c>
      <c r="AG785" s="34"/>
      <c r="AH785" s="34"/>
      <c r="AI785" s="34"/>
      <c r="AJ785" s="32">
        <v>0.6</v>
      </c>
      <c r="AK785" s="34"/>
      <c r="AL785" s="32">
        <v>2.9</v>
      </c>
      <c r="AM785" s="32">
        <v>0.7</v>
      </c>
      <c r="AN785" s="34"/>
      <c r="AO785" s="34"/>
      <c r="AP785" s="34"/>
      <c r="AQ785" s="32">
        <v>0.4</v>
      </c>
      <c r="AR785" s="32">
        <v>1.5</v>
      </c>
      <c r="AS785" s="34"/>
      <c r="AT785" s="32">
        <v>0.2</v>
      </c>
      <c r="AU785" s="33">
        <v>13.66</v>
      </c>
      <c r="AV785" s="36">
        <v>2.4969999999999999</v>
      </c>
      <c r="AW785" s="33">
        <v>0.83</v>
      </c>
      <c r="AX785" s="33">
        <v>0.9</v>
      </c>
      <c r="AY785" s="33">
        <v>0.28999999999999998</v>
      </c>
      <c r="AZ785" s="36">
        <v>52.606999999999999</v>
      </c>
      <c r="BA785" s="33">
        <v>87.56</v>
      </c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3"/>
      <c r="BV785" s="34"/>
      <c r="BW785" s="34"/>
      <c r="BX785" s="33"/>
      <c r="BY785" s="34"/>
      <c r="BZ785" s="36"/>
      <c r="CA785" s="34"/>
      <c r="CB785" s="34"/>
      <c r="CC785" s="32"/>
    </row>
    <row r="786" spans="1:81" ht="25" x14ac:dyDescent="0.35">
      <c r="A786" s="37" t="s">
        <v>1760</v>
      </c>
      <c r="B786" s="34">
        <v>18101</v>
      </c>
      <c r="C786" s="37" t="s">
        <v>1759</v>
      </c>
      <c r="D786" s="32">
        <v>26.9</v>
      </c>
      <c r="E786" s="32">
        <v>5.6</v>
      </c>
      <c r="F786" s="32">
        <v>0</v>
      </c>
      <c r="G786" s="32">
        <v>0</v>
      </c>
      <c r="H786" s="35">
        <v>664</v>
      </c>
      <c r="I786" s="35">
        <v>664</v>
      </c>
      <c r="J786" s="35">
        <v>158.696</v>
      </c>
      <c r="K786" s="32">
        <v>0</v>
      </c>
      <c r="L786" s="32">
        <v>0</v>
      </c>
      <c r="M786" s="32">
        <v>0</v>
      </c>
      <c r="N786" s="32">
        <v>0</v>
      </c>
      <c r="O786" s="31"/>
      <c r="P786" s="32">
        <v>0</v>
      </c>
      <c r="Q786" s="31"/>
      <c r="R786" s="36">
        <v>0.2</v>
      </c>
      <c r="S786" s="33">
        <v>0.7</v>
      </c>
      <c r="T786" s="33">
        <v>30.27</v>
      </c>
      <c r="U786" s="33">
        <v>52.13</v>
      </c>
      <c r="V786" s="34"/>
      <c r="W786" s="34"/>
      <c r="X786" s="34"/>
      <c r="Y786" s="32">
        <v>5.9</v>
      </c>
      <c r="Z786" s="32">
        <v>0.9</v>
      </c>
      <c r="AA786" s="34"/>
      <c r="AB786" s="32">
        <v>0.4</v>
      </c>
      <c r="AC786" s="34"/>
      <c r="AD786" s="34"/>
      <c r="AE786" s="34"/>
      <c r="AF786" s="32">
        <v>0.2</v>
      </c>
      <c r="AG786" s="34"/>
      <c r="AH786" s="34"/>
      <c r="AI786" s="34"/>
      <c r="AJ786" s="32">
        <v>0.8</v>
      </c>
      <c r="AK786" s="34"/>
      <c r="AL786" s="32">
        <v>3.1</v>
      </c>
      <c r="AM786" s="32">
        <v>1.2</v>
      </c>
      <c r="AN786" s="34"/>
      <c r="AO786" s="34"/>
      <c r="AP786" s="34"/>
      <c r="AQ786" s="32">
        <v>0.3</v>
      </c>
      <c r="AR786" s="32">
        <v>2</v>
      </c>
      <c r="AS786" s="34"/>
      <c r="AT786" s="32">
        <v>0.3</v>
      </c>
      <c r="AU786" s="33">
        <v>15.14</v>
      </c>
      <c r="AV786" s="36">
        <v>3.5139999999999998</v>
      </c>
      <c r="AW786" s="33">
        <v>1.55</v>
      </c>
      <c r="AX786" s="33">
        <v>2.67</v>
      </c>
      <c r="AY786" s="33">
        <v>0.78</v>
      </c>
      <c r="AZ786" s="36">
        <v>180.25399999999999</v>
      </c>
      <c r="BA786" s="33">
        <v>126.34</v>
      </c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3"/>
      <c r="BV786" s="34"/>
      <c r="BW786" s="34"/>
      <c r="BX786" s="33"/>
      <c r="BY786" s="34"/>
      <c r="BZ786" s="36"/>
      <c r="CA786" s="34"/>
      <c r="CB786" s="34"/>
      <c r="CC786" s="32"/>
    </row>
    <row r="787" spans="1:81" ht="25" x14ac:dyDescent="0.35">
      <c r="A787" s="37" t="s">
        <v>1758</v>
      </c>
      <c r="B787" s="34">
        <v>18101</v>
      </c>
      <c r="C787" s="37" t="s">
        <v>1757</v>
      </c>
      <c r="D787" s="32">
        <v>23.6</v>
      </c>
      <c r="E787" s="32">
        <v>4.5</v>
      </c>
      <c r="F787" s="32">
        <v>0</v>
      </c>
      <c r="G787" s="32">
        <v>0</v>
      </c>
      <c r="H787" s="35">
        <v>568</v>
      </c>
      <c r="I787" s="35">
        <v>568</v>
      </c>
      <c r="J787" s="35">
        <v>135.75199999999998</v>
      </c>
      <c r="K787" s="32">
        <v>0</v>
      </c>
      <c r="L787" s="32">
        <v>0</v>
      </c>
      <c r="M787" s="32">
        <v>0</v>
      </c>
      <c r="N787" s="32">
        <v>0</v>
      </c>
      <c r="O787" s="31"/>
      <c r="P787" s="32">
        <v>0</v>
      </c>
      <c r="Q787" s="31"/>
      <c r="R787" s="36">
        <v>0.108</v>
      </c>
      <c r="S787" s="33">
        <v>3.7</v>
      </c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3">
        <v>1.75</v>
      </c>
      <c r="AX787" s="33">
        <v>1.91</v>
      </c>
      <c r="AY787" s="33">
        <v>0.33</v>
      </c>
      <c r="AZ787" s="36">
        <v>51.438000000000002</v>
      </c>
      <c r="BA787" s="33">
        <v>195.22</v>
      </c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3"/>
      <c r="BV787" s="34"/>
      <c r="BW787" s="34"/>
      <c r="BX787" s="33"/>
      <c r="BY787" s="34"/>
      <c r="BZ787" s="36"/>
      <c r="CA787" s="34"/>
      <c r="CB787" s="34"/>
      <c r="CC787" s="32"/>
    </row>
    <row r="788" spans="1:81" ht="25" x14ac:dyDescent="0.35">
      <c r="A788" s="37" t="s">
        <v>1756</v>
      </c>
      <c r="B788" s="34">
        <v>18101</v>
      </c>
      <c r="C788" s="37" t="s">
        <v>1755</v>
      </c>
      <c r="D788" s="32">
        <v>26.6</v>
      </c>
      <c r="E788" s="32">
        <v>6.8</v>
      </c>
      <c r="F788" s="32">
        <v>0</v>
      </c>
      <c r="G788" s="32">
        <v>0</v>
      </c>
      <c r="H788" s="35">
        <v>704</v>
      </c>
      <c r="I788" s="35">
        <v>704</v>
      </c>
      <c r="J788" s="35">
        <v>168.256</v>
      </c>
      <c r="K788" s="32">
        <v>0</v>
      </c>
      <c r="L788" s="32">
        <v>0</v>
      </c>
      <c r="M788" s="32">
        <v>0</v>
      </c>
      <c r="N788" s="32">
        <v>0</v>
      </c>
      <c r="O788" s="31"/>
      <c r="P788" s="32">
        <v>0</v>
      </c>
      <c r="Q788" s="31"/>
      <c r="R788" s="36">
        <v>0.19700000000000001</v>
      </c>
      <c r="S788" s="33">
        <v>0.7</v>
      </c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3">
        <v>2.0299999999999998</v>
      </c>
      <c r="AX788" s="33">
        <v>3.26</v>
      </c>
      <c r="AY788" s="33">
        <v>0.79</v>
      </c>
      <c r="AZ788" s="36">
        <v>176.84899999999999</v>
      </c>
      <c r="BA788" s="33">
        <v>192.26</v>
      </c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3"/>
      <c r="BV788" s="34"/>
      <c r="BW788" s="34"/>
      <c r="BX788" s="33"/>
      <c r="BY788" s="34"/>
      <c r="BZ788" s="36"/>
      <c r="CA788" s="34"/>
      <c r="CB788" s="34"/>
      <c r="CC788" s="32"/>
    </row>
    <row r="789" spans="1:81" x14ac:dyDescent="0.35">
      <c r="A789" s="37" t="s">
        <v>1754</v>
      </c>
      <c r="B789" s="34">
        <v>18101</v>
      </c>
      <c r="C789" s="37" t="s">
        <v>1753</v>
      </c>
      <c r="D789" s="32">
        <v>22.8</v>
      </c>
      <c r="E789" s="32">
        <v>8.6999999999999993</v>
      </c>
      <c r="F789" s="32">
        <v>0</v>
      </c>
      <c r="G789" s="32">
        <v>0</v>
      </c>
      <c r="H789" s="35">
        <v>710</v>
      </c>
      <c r="I789" s="35">
        <v>710</v>
      </c>
      <c r="J789" s="35">
        <v>169.69</v>
      </c>
      <c r="K789" s="32">
        <v>0</v>
      </c>
      <c r="L789" s="32">
        <v>0</v>
      </c>
      <c r="M789" s="32">
        <v>0</v>
      </c>
      <c r="N789" s="32">
        <v>0</v>
      </c>
      <c r="O789" s="31"/>
      <c r="P789" s="32">
        <v>0</v>
      </c>
      <c r="Q789" s="31"/>
      <c r="R789" s="36">
        <v>0.10299999999999999</v>
      </c>
      <c r="S789" s="33">
        <v>3.5</v>
      </c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3">
        <v>3.54</v>
      </c>
      <c r="AX789" s="33">
        <v>3.89</v>
      </c>
      <c r="AY789" s="33">
        <v>0.41</v>
      </c>
      <c r="AZ789" s="36">
        <v>49.143000000000001</v>
      </c>
      <c r="BA789" s="33">
        <v>406.73</v>
      </c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3"/>
      <c r="BV789" s="34"/>
      <c r="BW789" s="34"/>
      <c r="BX789" s="33"/>
      <c r="BY789" s="34"/>
      <c r="BZ789" s="36"/>
      <c r="CA789" s="34"/>
      <c r="CB789" s="34"/>
      <c r="CC789" s="32"/>
    </row>
    <row r="790" spans="1:81" ht="25" x14ac:dyDescent="0.35">
      <c r="A790" s="37" t="s">
        <v>1752</v>
      </c>
      <c r="B790" s="34">
        <v>18101</v>
      </c>
      <c r="C790" s="37" t="s">
        <v>1751</v>
      </c>
      <c r="D790" s="32">
        <v>26</v>
      </c>
      <c r="E790" s="32">
        <v>9.6</v>
      </c>
      <c r="F790" s="32">
        <v>0</v>
      </c>
      <c r="G790" s="32">
        <v>0</v>
      </c>
      <c r="H790" s="35">
        <v>797</v>
      </c>
      <c r="I790" s="35">
        <v>797</v>
      </c>
      <c r="J790" s="35">
        <v>190.483</v>
      </c>
      <c r="K790" s="32">
        <v>0</v>
      </c>
      <c r="L790" s="32">
        <v>0</v>
      </c>
      <c r="M790" s="32">
        <v>0</v>
      </c>
      <c r="N790" s="32">
        <v>0</v>
      </c>
      <c r="O790" s="31"/>
      <c r="P790" s="32">
        <v>0</v>
      </c>
      <c r="Q790" s="31"/>
      <c r="R790" s="36">
        <v>0.19</v>
      </c>
      <c r="S790" s="33">
        <v>0.69</v>
      </c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3">
        <v>3.16</v>
      </c>
      <c r="AX790" s="33">
        <v>4.6399999999999997</v>
      </c>
      <c r="AY790" s="33">
        <v>0.81</v>
      </c>
      <c r="AZ790" s="36">
        <v>168.744</v>
      </c>
      <c r="BA790" s="33">
        <v>349.15</v>
      </c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3"/>
      <c r="BV790" s="34"/>
      <c r="BW790" s="34"/>
      <c r="BX790" s="33"/>
      <c r="BY790" s="34"/>
      <c r="BZ790" s="36"/>
      <c r="CA790" s="34"/>
      <c r="CB790" s="34"/>
      <c r="CC790" s="32"/>
    </row>
    <row r="791" spans="1:81" x14ac:dyDescent="0.35">
      <c r="A791" s="37" t="s">
        <v>1750</v>
      </c>
      <c r="B791" s="34">
        <v>18101</v>
      </c>
      <c r="C791" s="37" t="s">
        <v>1749</v>
      </c>
      <c r="D791" s="32">
        <v>24.1</v>
      </c>
      <c r="E791" s="32">
        <v>1.9</v>
      </c>
      <c r="F791" s="32">
        <v>0</v>
      </c>
      <c r="G791" s="32">
        <v>0</v>
      </c>
      <c r="H791" s="35">
        <v>480</v>
      </c>
      <c r="I791" s="35">
        <v>480</v>
      </c>
      <c r="J791" s="35">
        <v>114.72</v>
      </c>
      <c r="K791" s="32">
        <v>0</v>
      </c>
      <c r="L791" s="32">
        <v>0</v>
      </c>
      <c r="M791" s="32">
        <v>0</v>
      </c>
      <c r="N791" s="32">
        <v>0</v>
      </c>
      <c r="O791" s="31"/>
      <c r="P791" s="32">
        <v>0</v>
      </c>
      <c r="Q791" s="31"/>
      <c r="R791" s="36">
        <v>0.22</v>
      </c>
      <c r="S791" s="33">
        <v>3.8</v>
      </c>
      <c r="T791" s="33">
        <v>41.02</v>
      </c>
      <c r="U791" s="33">
        <v>43.5</v>
      </c>
      <c r="V791" s="34"/>
      <c r="W791" s="34"/>
      <c r="X791" s="34"/>
      <c r="Y791" s="32">
        <v>5.4</v>
      </c>
      <c r="Z791" s="32">
        <v>1.1000000000000001</v>
      </c>
      <c r="AA791" s="34"/>
      <c r="AB791" s="32">
        <v>0.3</v>
      </c>
      <c r="AC791" s="34"/>
      <c r="AD791" s="34"/>
      <c r="AE791" s="34"/>
      <c r="AF791" s="32">
        <v>0.1</v>
      </c>
      <c r="AG791" s="34"/>
      <c r="AH791" s="34"/>
      <c r="AI791" s="34"/>
      <c r="AJ791" s="32">
        <v>0.4</v>
      </c>
      <c r="AK791" s="34"/>
      <c r="AL791" s="32">
        <v>1.7</v>
      </c>
      <c r="AM791" s="32">
        <v>0.7</v>
      </c>
      <c r="AN791" s="34"/>
      <c r="AO791" s="34"/>
      <c r="AP791" s="34"/>
      <c r="AQ791" s="32">
        <v>0.2</v>
      </c>
      <c r="AR791" s="32">
        <v>1.1000000000000001</v>
      </c>
      <c r="AS791" s="34"/>
      <c r="AT791" s="32">
        <v>0.2</v>
      </c>
      <c r="AU791" s="33">
        <v>11.19</v>
      </c>
      <c r="AV791" s="36">
        <v>1.986</v>
      </c>
      <c r="AW791" s="33">
        <v>0.71</v>
      </c>
      <c r="AX791" s="33">
        <v>0.76</v>
      </c>
      <c r="AY791" s="33">
        <v>0.19</v>
      </c>
      <c r="AZ791" s="36">
        <v>34.564</v>
      </c>
      <c r="BA791" s="33">
        <v>74.66</v>
      </c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</row>
    <row r="792" spans="1:81" ht="25" x14ac:dyDescent="0.35">
      <c r="A792" s="37" t="s">
        <v>1748</v>
      </c>
      <c r="B792" s="34">
        <v>18101</v>
      </c>
      <c r="C792" s="37" t="s">
        <v>1747</v>
      </c>
      <c r="D792" s="32">
        <v>30.5</v>
      </c>
      <c r="E792" s="32">
        <v>3.8</v>
      </c>
      <c r="F792" s="32">
        <v>0</v>
      </c>
      <c r="G792" s="32">
        <v>0</v>
      </c>
      <c r="H792" s="35">
        <v>659</v>
      </c>
      <c r="I792" s="35">
        <v>659</v>
      </c>
      <c r="J792" s="35">
        <v>157.501</v>
      </c>
      <c r="K792" s="32">
        <v>0</v>
      </c>
      <c r="L792" s="32">
        <v>0</v>
      </c>
      <c r="M792" s="32">
        <v>0</v>
      </c>
      <c r="N792" s="32">
        <v>0</v>
      </c>
      <c r="O792" s="31"/>
      <c r="P792" s="32">
        <v>0</v>
      </c>
      <c r="Q792" s="31"/>
      <c r="R792" s="36">
        <v>0</v>
      </c>
      <c r="S792" s="33">
        <v>0.7</v>
      </c>
      <c r="T792" s="33">
        <v>35.72</v>
      </c>
      <c r="U792" s="33">
        <v>49.42</v>
      </c>
      <c r="V792" s="34"/>
      <c r="W792" s="34"/>
      <c r="X792" s="34"/>
      <c r="Y792" s="32">
        <v>5.0999999999999996</v>
      </c>
      <c r="Z792" s="32">
        <v>0.8</v>
      </c>
      <c r="AA792" s="34"/>
      <c r="AB792" s="32">
        <v>0.3</v>
      </c>
      <c r="AC792" s="34"/>
      <c r="AD792" s="34"/>
      <c r="AE792" s="34"/>
      <c r="AF792" s="32">
        <v>0.2</v>
      </c>
      <c r="AG792" s="34"/>
      <c r="AH792" s="34"/>
      <c r="AI792" s="34"/>
      <c r="AJ792" s="32">
        <v>0.6</v>
      </c>
      <c r="AK792" s="34"/>
      <c r="AL792" s="32">
        <v>2.1</v>
      </c>
      <c r="AM792" s="32">
        <v>0.7</v>
      </c>
      <c r="AN792" s="34"/>
      <c r="AO792" s="34"/>
      <c r="AP792" s="34"/>
      <c r="AQ792" s="32">
        <v>0.3</v>
      </c>
      <c r="AR792" s="32">
        <v>1.6</v>
      </c>
      <c r="AS792" s="34"/>
      <c r="AT792" s="32">
        <v>0.2</v>
      </c>
      <c r="AU792" s="33">
        <v>11.86</v>
      </c>
      <c r="AV792" s="36">
        <v>2.4860000000000002</v>
      </c>
      <c r="AW792" s="33">
        <v>1.24</v>
      </c>
      <c r="AX792" s="33">
        <v>1.72</v>
      </c>
      <c r="AY792" s="33">
        <v>0.41</v>
      </c>
      <c r="AZ792" s="36">
        <v>86.533000000000001</v>
      </c>
      <c r="BA792" s="33">
        <v>104.7</v>
      </c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</row>
    <row r="793" spans="1:81" x14ac:dyDescent="0.35">
      <c r="A793" s="37" t="s">
        <v>1746</v>
      </c>
      <c r="B793" s="34">
        <v>18101</v>
      </c>
      <c r="C793" s="37" t="s">
        <v>1745</v>
      </c>
      <c r="D793" s="32">
        <v>23.4</v>
      </c>
      <c r="E793" s="32">
        <v>5.4</v>
      </c>
      <c r="F793" s="32">
        <v>0</v>
      </c>
      <c r="G793" s="32">
        <v>0</v>
      </c>
      <c r="H793" s="35">
        <v>599</v>
      </c>
      <c r="I793" s="35">
        <v>599</v>
      </c>
      <c r="J793" s="35">
        <v>143.161</v>
      </c>
      <c r="K793" s="32">
        <v>0</v>
      </c>
      <c r="L793" s="32">
        <v>0</v>
      </c>
      <c r="M793" s="32">
        <v>0</v>
      </c>
      <c r="N793" s="32">
        <v>0</v>
      </c>
      <c r="O793" s="31"/>
      <c r="P793" s="32">
        <v>0</v>
      </c>
      <c r="Q793" s="31"/>
      <c r="R793" s="36">
        <v>0.21</v>
      </c>
      <c r="S793" s="33">
        <v>3.63</v>
      </c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3">
        <v>2.21</v>
      </c>
      <c r="AX793" s="33">
        <v>2.41</v>
      </c>
      <c r="AY793" s="33">
        <v>0.27</v>
      </c>
      <c r="AZ793" s="36">
        <v>33.74</v>
      </c>
      <c r="BA793" s="33">
        <v>250.86</v>
      </c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</row>
    <row r="794" spans="1:81" ht="25" x14ac:dyDescent="0.35">
      <c r="A794" s="37" t="s">
        <v>1744</v>
      </c>
      <c r="B794" s="34">
        <v>18101</v>
      </c>
      <c r="C794" s="37" t="s">
        <v>1743</v>
      </c>
      <c r="D794" s="32">
        <v>29.7</v>
      </c>
      <c r="E794" s="32">
        <v>6.5</v>
      </c>
      <c r="F794" s="32">
        <v>0</v>
      </c>
      <c r="G794" s="32">
        <v>0</v>
      </c>
      <c r="H794" s="35">
        <v>746</v>
      </c>
      <c r="I794" s="35">
        <v>746</v>
      </c>
      <c r="J794" s="35">
        <v>178.29399999999998</v>
      </c>
      <c r="K794" s="32">
        <v>0</v>
      </c>
      <c r="L794" s="32">
        <v>0</v>
      </c>
      <c r="M794" s="32">
        <v>0</v>
      </c>
      <c r="N794" s="32">
        <v>0</v>
      </c>
      <c r="O794" s="31"/>
      <c r="P794" s="32">
        <v>0</v>
      </c>
      <c r="Q794" s="31"/>
      <c r="R794" s="36">
        <v>4.0000000000000001E-3</v>
      </c>
      <c r="S794" s="33">
        <v>0.69</v>
      </c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3">
        <v>2.31</v>
      </c>
      <c r="AX794" s="33">
        <v>3.06</v>
      </c>
      <c r="AY794" s="33">
        <v>0.46</v>
      </c>
      <c r="AZ794" s="36">
        <v>83.918999999999997</v>
      </c>
      <c r="BA794" s="33">
        <v>251.31</v>
      </c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</row>
    <row r="795" spans="1:81" x14ac:dyDescent="0.35">
      <c r="A795" s="37" t="s">
        <v>1742</v>
      </c>
      <c r="B795" s="34">
        <v>18101</v>
      </c>
      <c r="C795" s="37" t="s">
        <v>1741</v>
      </c>
      <c r="D795" s="32">
        <v>21.4</v>
      </c>
      <c r="E795" s="32">
        <v>15.3</v>
      </c>
      <c r="F795" s="32">
        <v>0</v>
      </c>
      <c r="G795" s="32">
        <v>0</v>
      </c>
      <c r="H795" s="35">
        <v>930</v>
      </c>
      <c r="I795" s="35">
        <v>930</v>
      </c>
      <c r="J795" s="35">
        <v>222.26999999999998</v>
      </c>
      <c r="K795" s="32">
        <v>0</v>
      </c>
      <c r="L795" s="32">
        <v>0</v>
      </c>
      <c r="M795" s="32">
        <v>0</v>
      </c>
      <c r="N795" s="32">
        <v>0</v>
      </c>
      <c r="O795" s="31"/>
      <c r="P795" s="32">
        <v>0</v>
      </c>
      <c r="Q795" s="31"/>
      <c r="R795" s="36">
        <v>0.182</v>
      </c>
      <c r="S795" s="33">
        <v>3.17</v>
      </c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3">
        <v>6.33</v>
      </c>
      <c r="AX795" s="33">
        <v>6.98</v>
      </c>
      <c r="AY795" s="33">
        <v>0.47</v>
      </c>
      <c r="AZ795" s="36">
        <v>31.46</v>
      </c>
      <c r="BA795" s="33">
        <v>737.9</v>
      </c>
      <c r="BB795" s="34"/>
      <c r="BC795" s="34"/>
      <c r="BD795" s="33"/>
      <c r="BE795" s="34"/>
      <c r="BF795" s="34"/>
      <c r="BG795" s="34"/>
      <c r="BH795" s="34"/>
      <c r="BI795" s="33"/>
      <c r="BJ795" s="34"/>
      <c r="BK795" s="36"/>
      <c r="BL795" s="34"/>
      <c r="BM795" s="34"/>
      <c r="BN795" s="34"/>
      <c r="BO795" s="34"/>
      <c r="BP795" s="34"/>
      <c r="BQ795" s="34"/>
      <c r="BR795" s="34"/>
      <c r="BS795" s="34"/>
      <c r="BT795" s="34"/>
      <c r="BU795" s="33"/>
      <c r="BV795" s="34"/>
      <c r="BW795" s="34"/>
      <c r="BX795" s="33"/>
      <c r="BY795" s="34"/>
      <c r="BZ795" s="36"/>
      <c r="CA795" s="34"/>
      <c r="CB795" s="34"/>
      <c r="CC795" s="32"/>
    </row>
    <row r="796" spans="1:81" ht="25" x14ac:dyDescent="0.35">
      <c r="A796" s="37" t="s">
        <v>1740</v>
      </c>
      <c r="B796" s="34">
        <v>18101</v>
      </c>
      <c r="C796" s="37" t="s">
        <v>1739</v>
      </c>
      <c r="D796" s="32">
        <v>27.3</v>
      </c>
      <c r="E796" s="32">
        <v>14.7</v>
      </c>
      <c r="F796" s="32">
        <v>0</v>
      </c>
      <c r="G796" s="32">
        <v>0</v>
      </c>
      <c r="H796" s="35">
        <v>1007</v>
      </c>
      <c r="I796" s="35">
        <v>1007</v>
      </c>
      <c r="J796" s="35">
        <v>240.673</v>
      </c>
      <c r="K796" s="32">
        <v>0</v>
      </c>
      <c r="L796" s="32">
        <v>0</v>
      </c>
      <c r="M796" s="32">
        <v>0</v>
      </c>
      <c r="N796" s="32">
        <v>0</v>
      </c>
      <c r="O796" s="31"/>
      <c r="P796" s="32">
        <v>0</v>
      </c>
      <c r="Q796" s="31"/>
      <c r="R796" s="36">
        <v>1.7000000000000001E-2</v>
      </c>
      <c r="S796" s="33">
        <v>0.68</v>
      </c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3">
        <v>5.51</v>
      </c>
      <c r="AX796" s="33">
        <v>7.08</v>
      </c>
      <c r="AY796" s="33">
        <v>0.57999999999999996</v>
      </c>
      <c r="AZ796" s="36">
        <v>76.043999999999997</v>
      </c>
      <c r="BA796" s="33">
        <v>693.1</v>
      </c>
      <c r="BB796" s="34"/>
      <c r="BC796" s="34"/>
      <c r="BD796" s="33"/>
      <c r="BE796" s="34"/>
      <c r="BF796" s="34"/>
      <c r="BG796" s="34"/>
      <c r="BH796" s="34"/>
      <c r="BI796" s="33"/>
      <c r="BJ796" s="34"/>
      <c r="BK796" s="36"/>
      <c r="BL796" s="34"/>
      <c r="BM796" s="34"/>
      <c r="BN796" s="34"/>
      <c r="BO796" s="34"/>
      <c r="BP796" s="34"/>
      <c r="BQ796" s="34"/>
      <c r="BR796" s="34"/>
      <c r="BS796" s="34"/>
      <c r="BT796" s="34"/>
      <c r="BU796" s="33"/>
      <c r="BV796" s="34"/>
      <c r="BW796" s="34"/>
      <c r="BX796" s="33"/>
      <c r="BY796" s="34"/>
      <c r="BZ796" s="36"/>
      <c r="CA796" s="34"/>
      <c r="CB796" s="34"/>
      <c r="CC796" s="32"/>
    </row>
    <row r="797" spans="1:81" x14ac:dyDescent="0.35">
      <c r="A797" s="37" t="s">
        <v>1738</v>
      </c>
      <c r="B797" s="34">
        <v>18101</v>
      </c>
      <c r="C797" s="37" t="s">
        <v>1737</v>
      </c>
      <c r="D797" s="32">
        <v>27.2</v>
      </c>
      <c r="E797" s="32">
        <v>2</v>
      </c>
      <c r="F797" s="32">
        <v>0</v>
      </c>
      <c r="G797" s="32">
        <v>0</v>
      </c>
      <c r="H797" s="35">
        <v>536</v>
      </c>
      <c r="I797" s="35">
        <v>536</v>
      </c>
      <c r="J797" s="35">
        <v>128.10399999999998</v>
      </c>
      <c r="K797" s="32">
        <v>0</v>
      </c>
      <c r="L797" s="32">
        <v>0</v>
      </c>
      <c r="M797" s="32">
        <v>0</v>
      </c>
      <c r="N797" s="32">
        <v>0</v>
      </c>
      <c r="O797" s="31"/>
      <c r="P797" s="32">
        <v>0</v>
      </c>
      <c r="Q797" s="31"/>
      <c r="R797" s="36">
        <v>0.11</v>
      </c>
      <c r="S797" s="33">
        <v>3.8</v>
      </c>
      <c r="T797" s="33">
        <v>38.92</v>
      </c>
      <c r="U797" s="33">
        <v>42.33</v>
      </c>
      <c r="V797" s="34"/>
      <c r="W797" s="34"/>
      <c r="X797" s="34"/>
      <c r="Y797" s="32">
        <v>6.1</v>
      </c>
      <c r="Z797" s="32">
        <v>1.4</v>
      </c>
      <c r="AA797" s="34"/>
      <c r="AB797" s="32">
        <v>0.3</v>
      </c>
      <c r="AC797" s="34"/>
      <c r="AD797" s="34"/>
      <c r="AE797" s="34"/>
      <c r="AF797" s="32">
        <v>0.2</v>
      </c>
      <c r="AG797" s="34"/>
      <c r="AH797" s="34"/>
      <c r="AI797" s="34"/>
      <c r="AJ797" s="32">
        <v>0.7</v>
      </c>
      <c r="AK797" s="34"/>
      <c r="AL797" s="32">
        <v>2.8</v>
      </c>
      <c r="AM797" s="32">
        <v>1.1000000000000001</v>
      </c>
      <c r="AN797" s="34"/>
      <c r="AO797" s="34"/>
      <c r="AP797" s="34"/>
      <c r="AQ797" s="32">
        <v>0.3</v>
      </c>
      <c r="AR797" s="32">
        <v>1.8</v>
      </c>
      <c r="AS797" s="34"/>
      <c r="AT797" s="32">
        <v>0.2</v>
      </c>
      <c r="AU797" s="33">
        <v>14.98</v>
      </c>
      <c r="AV797" s="36">
        <v>3.149</v>
      </c>
      <c r="AW797" s="33">
        <v>0.71</v>
      </c>
      <c r="AX797" s="33">
        <v>0.78</v>
      </c>
      <c r="AY797" s="33">
        <v>0.27</v>
      </c>
      <c r="AZ797" s="36">
        <v>57.69</v>
      </c>
      <c r="BA797" s="33">
        <v>68.959999999999994</v>
      </c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3"/>
      <c r="BV797" s="34"/>
      <c r="BW797" s="34"/>
      <c r="BX797" s="33"/>
      <c r="BY797" s="34"/>
      <c r="BZ797" s="36"/>
      <c r="CA797" s="34"/>
      <c r="CB797" s="34"/>
      <c r="CC797" s="32"/>
    </row>
    <row r="798" spans="1:81" ht="25" x14ac:dyDescent="0.35">
      <c r="A798" s="37" t="s">
        <v>1736</v>
      </c>
      <c r="B798" s="34">
        <v>18101</v>
      </c>
      <c r="C798" s="37" t="s">
        <v>1735</v>
      </c>
      <c r="D798" s="32">
        <v>30.9</v>
      </c>
      <c r="E798" s="32">
        <v>3.2</v>
      </c>
      <c r="F798" s="32">
        <v>0</v>
      </c>
      <c r="G798" s="32">
        <v>0</v>
      </c>
      <c r="H798" s="35">
        <v>644</v>
      </c>
      <c r="I798" s="35">
        <v>644</v>
      </c>
      <c r="J798" s="35">
        <v>153.916</v>
      </c>
      <c r="K798" s="32">
        <v>0</v>
      </c>
      <c r="L798" s="32">
        <v>0</v>
      </c>
      <c r="M798" s="32">
        <v>0</v>
      </c>
      <c r="N798" s="32">
        <v>0</v>
      </c>
      <c r="O798" s="31"/>
      <c r="P798" s="32">
        <v>0</v>
      </c>
      <c r="Q798" s="31"/>
      <c r="R798" s="36">
        <v>0.08</v>
      </c>
      <c r="S798" s="33">
        <v>0.7</v>
      </c>
      <c r="T798" s="33">
        <v>34.94</v>
      </c>
      <c r="U798" s="33">
        <v>48.67</v>
      </c>
      <c r="V798" s="34"/>
      <c r="W798" s="34"/>
      <c r="X798" s="34"/>
      <c r="Y798" s="32">
        <v>5.2</v>
      </c>
      <c r="Z798" s="32">
        <v>1.1000000000000001</v>
      </c>
      <c r="AA798" s="34"/>
      <c r="AB798" s="32">
        <v>0.3</v>
      </c>
      <c r="AC798" s="34"/>
      <c r="AD798" s="34"/>
      <c r="AE798" s="34"/>
      <c r="AF798" s="32">
        <v>0.2</v>
      </c>
      <c r="AG798" s="34"/>
      <c r="AH798" s="34"/>
      <c r="AI798" s="34"/>
      <c r="AJ798" s="32">
        <v>0.6</v>
      </c>
      <c r="AK798" s="34"/>
      <c r="AL798" s="32">
        <v>2.4</v>
      </c>
      <c r="AM798" s="32">
        <v>1.2</v>
      </c>
      <c r="AN798" s="34"/>
      <c r="AO798" s="34"/>
      <c r="AP798" s="34"/>
      <c r="AQ798" s="32">
        <v>0.3</v>
      </c>
      <c r="AR798" s="32">
        <v>1.8</v>
      </c>
      <c r="AS798" s="34"/>
      <c r="AT798" s="32">
        <v>0.3</v>
      </c>
      <c r="AU798" s="33">
        <v>13.36</v>
      </c>
      <c r="AV798" s="36">
        <v>3.17</v>
      </c>
      <c r="AW798" s="33">
        <v>1.02</v>
      </c>
      <c r="AX798" s="33">
        <v>1.43</v>
      </c>
      <c r="AY798" s="33">
        <v>0.39</v>
      </c>
      <c r="AZ798" s="36">
        <v>92.918999999999997</v>
      </c>
      <c r="BA798" s="33">
        <v>89.08</v>
      </c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3"/>
      <c r="BV798" s="34"/>
      <c r="BW798" s="34"/>
      <c r="BX798" s="33"/>
      <c r="BY798" s="34"/>
      <c r="BZ798" s="36"/>
      <c r="CA798" s="34"/>
      <c r="CB798" s="34"/>
      <c r="CC798" s="32"/>
    </row>
    <row r="799" spans="1:81" ht="25" x14ac:dyDescent="0.35">
      <c r="A799" s="37" t="s">
        <v>1734</v>
      </c>
      <c r="B799" s="34">
        <v>18101</v>
      </c>
      <c r="C799" s="37" t="s">
        <v>1733</v>
      </c>
      <c r="D799" s="32">
        <v>37.5</v>
      </c>
      <c r="E799" s="32">
        <v>2.8</v>
      </c>
      <c r="F799" s="32">
        <v>0</v>
      </c>
      <c r="G799" s="32">
        <v>0</v>
      </c>
      <c r="H799" s="35">
        <v>740</v>
      </c>
      <c r="I799" s="35">
        <v>740</v>
      </c>
      <c r="J799" s="35">
        <v>176.85999999999999</v>
      </c>
      <c r="K799" s="32">
        <v>0</v>
      </c>
      <c r="L799" s="32">
        <v>0</v>
      </c>
      <c r="M799" s="32">
        <v>0</v>
      </c>
      <c r="N799" s="32">
        <v>0</v>
      </c>
      <c r="O799" s="31"/>
      <c r="P799" s="32">
        <v>0</v>
      </c>
      <c r="Q799" s="31"/>
      <c r="R799" s="36">
        <v>0.129</v>
      </c>
      <c r="S799" s="33">
        <v>4.72</v>
      </c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3">
        <v>0.98</v>
      </c>
      <c r="AX799" s="33">
        <v>1.07</v>
      </c>
      <c r="AY799" s="33">
        <v>0.38</v>
      </c>
      <c r="AZ799" s="36">
        <v>79.572000000000003</v>
      </c>
      <c r="BA799" s="33">
        <v>95.11</v>
      </c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3"/>
      <c r="BV799" s="34"/>
      <c r="BW799" s="34"/>
      <c r="BX799" s="33"/>
      <c r="BY799" s="34"/>
      <c r="BZ799" s="36"/>
      <c r="CA799" s="34"/>
      <c r="CB799" s="34"/>
      <c r="CC799" s="32"/>
    </row>
    <row r="800" spans="1:81" x14ac:dyDescent="0.35">
      <c r="A800" s="37" t="s">
        <v>1732</v>
      </c>
      <c r="B800" s="34">
        <v>18101</v>
      </c>
      <c r="C800" s="37" t="s">
        <v>1731</v>
      </c>
      <c r="D800" s="32">
        <v>27</v>
      </c>
      <c r="E800" s="32">
        <v>2.7</v>
      </c>
      <c r="F800" s="32">
        <v>0</v>
      </c>
      <c r="G800" s="32">
        <v>0</v>
      </c>
      <c r="H800" s="35">
        <v>559</v>
      </c>
      <c r="I800" s="35">
        <v>559</v>
      </c>
      <c r="J800" s="35">
        <v>133.601</v>
      </c>
      <c r="K800" s="32">
        <v>0</v>
      </c>
      <c r="L800" s="32">
        <v>0</v>
      </c>
      <c r="M800" s="32">
        <v>0</v>
      </c>
      <c r="N800" s="32">
        <v>0</v>
      </c>
      <c r="O800" s="31"/>
      <c r="P800" s="32">
        <v>0</v>
      </c>
      <c r="Q800" s="31"/>
      <c r="R800" s="36">
        <v>0.109</v>
      </c>
      <c r="S800" s="33">
        <v>3.77</v>
      </c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3">
        <v>1.01</v>
      </c>
      <c r="AX800" s="33">
        <v>1.1000000000000001</v>
      </c>
      <c r="AY800" s="33">
        <v>0.28999999999999998</v>
      </c>
      <c r="AZ800" s="36">
        <v>57.25</v>
      </c>
      <c r="BA800" s="33">
        <v>104.09</v>
      </c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3"/>
      <c r="BV800" s="34"/>
      <c r="BW800" s="34"/>
      <c r="BX800" s="33"/>
      <c r="BY800" s="34"/>
      <c r="BZ800" s="36"/>
      <c r="CA800" s="34"/>
      <c r="CB800" s="34"/>
      <c r="CC800" s="32"/>
    </row>
    <row r="801" spans="1:81" ht="25" x14ac:dyDescent="0.35">
      <c r="A801" s="37" t="s">
        <v>1730</v>
      </c>
      <c r="B801" s="34">
        <v>18101</v>
      </c>
      <c r="C801" s="37" t="s">
        <v>1729</v>
      </c>
      <c r="D801" s="32">
        <v>30.8</v>
      </c>
      <c r="E801" s="32">
        <v>3.6</v>
      </c>
      <c r="F801" s="32">
        <v>0</v>
      </c>
      <c r="G801" s="32">
        <v>0</v>
      </c>
      <c r="H801" s="35">
        <v>657</v>
      </c>
      <c r="I801" s="35">
        <v>657</v>
      </c>
      <c r="J801" s="35">
        <v>157.023</v>
      </c>
      <c r="K801" s="32">
        <v>0</v>
      </c>
      <c r="L801" s="32">
        <v>0</v>
      </c>
      <c r="M801" s="32">
        <v>0</v>
      </c>
      <c r="N801" s="32">
        <v>0</v>
      </c>
      <c r="O801" s="31"/>
      <c r="P801" s="32">
        <v>0</v>
      </c>
      <c r="Q801" s="31"/>
      <c r="R801" s="36">
        <v>0.08</v>
      </c>
      <c r="S801" s="33">
        <v>0.7</v>
      </c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3">
        <v>1.19</v>
      </c>
      <c r="AX801" s="33">
        <v>1.63</v>
      </c>
      <c r="AY801" s="33">
        <v>0.4</v>
      </c>
      <c r="AZ801" s="36">
        <v>92.468000000000004</v>
      </c>
      <c r="BA801" s="33">
        <v>111.63</v>
      </c>
      <c r="BB801" s="34"/>
      <c r="BC801" s="34"/>
      <c r="BD801" s="33"/>
      <c r="BE801" s="34"/>
      <c r="BF801" s="34"/>
      <c r="BG801" s="34"/>
      <c r="BH801" s="34"/>
      <c r="BI801" s="33"/>
      <c r="BJ801" s="34"/>
      <c r="BK801" s="36"/>
      <c r="BL801" s="34"/>
      <c r="BM801" s="34"/>
      <c r="BN801" s="34"/>
      <c r="BO801" s="34"/>
      <c r="BP801" s="34"/>
      <c r="BQ801" s="34"/>
      <c r="BR801" s="34"/>
      <c r="BS801" s="34"/>
      <c r="BT801" s="34"/>
      <c r="BU801" s="33"/>
      <c r="BV801" s="34"/>
      <c r="BW801" s="34"/>
      <c r="BX801" s="33"/>
      <c r="BY801" s="34"/>
      <c r="BZ801" s="36"/>
      <c r="CA801" s="34"/>
      <c r="CB801" s="34"/>
      <c r="CC801" s="32"/>
    </row>
    <row r="802" spans="1:81" ht="25" x14ac:dyDescent="0.35">
      <c r="A802" s="37" t="s">
        <v>1728</v>
      </c>
      <c r="B802" s="34">
        <v>18101</v>
      </c>
      <c r="C802" s="37" t="s">
        <v>1727</v>
      </c>
      <c r="D802" s="32">
        <v>37.299999999999997</v>
      </c>
      <c r="E802" s="32">
        <v>3.2</v>
      </c>
      <c r="F802" s="32">
        <v>0</v>
      </c>
      <c r="G802" s="32">
        <v>0</v>
      </c>
      <c r="H802" s="35">
        <v>752</v>
      </c>
      <c r="I802" s="35">
        <v>752</v>
      </c>
      <c r="J802" s="35">
        <v>179.72799999999998</v>
      </c>
      <c r="K802" s="32">
        <v>0</v>
      </c>
      <c r="L802" s="32">
        <v>0</v>
      </c>
      <c r="M802" s="32">
        <v>0</v>
      </c>
      <c r="N802" s="32">
        <v>0</v>
      </c>
      <c r="O802" s="31"/>
      <c r="P802" s="32">
        <v>0</v>
      </c>
      <c r="Q802" s="31"/>
      <c r="R802" s="36">
        <v>0.128</v>
      </c>
      <c r="S802" s="33">
        <v>4.68</v>
      </c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3">
        <v>1.1499999999999999</v>
      </c>
      <c r="AX802" s="33">
        <v>1.28</v>
      </c>
      <c r="AY802" s="33">
        <v>0.38</v>
      </c>
      <c r="AZ802" s="36">
        <v>79.227999999999994</v>
      </c>
      <c r="BA802" s="33">
        <v>117.61</v>
      </c>
      <c r="BB802" s="34"/>
      <c r="BC802" s="34"/>
      <c r="BD802" s="33"/>
      <c r="BE802" s="34"/>
      <c r="BF802" s="34"/>
      <c r="BG802" s="34"/>
      <c r="BH802" s="34"/>
      <c r="BI802" s="33"/>
      <c r="BJ802" s="34"/>
      <c r="BK802" s="36"/>
      <c r="BL802" s="34"/>
      <c r="BM802" s="34"/>
      <c r="BN802" s="34"/>
      <c r="BO802" s="34"/>
      <c r="BP802" s="34"/>
      <c r="BQ802" s="34"/>
      <c r="BR802" s="34"/>
      <c r="BS802" s="34"/>
      <c r="BT802" s="34"/>
      <c r="BU802" s="33"/>
      <c r="BV802" s="34"/>
      <c r="BW802" s="34"/>
      <c r="BX802" s="33"/>
      <c r="BY802" s="34"/>
      <c r="BZ802" s="36"/>
      <c r="CA802" s="34"/>
      <c r="CB802" s="34"/>
      <c r="CC802" s="32"/>
    </row>
    <row r="803" spans="1:81" ht="25" x14ac:dyDescent="0.35">
      <c r="A803" s="37" t="s">
        <v>1726</v>
      </c>
      <c r="B803" s="34">
        <v>18101</v>
      </c>
      <c r="C803" s="37" t="s">
        <v>1725</v>
      </c>
      <c r="D803" s="32">
        <v>23.3</v>
      </c>
      <c r="E803" s="32">
        <v>2.2999999999999998</v>
      </c>
      <c r="F803" s="32">
        <v>0</v>
      </c>
      <c r="G803" s="32">
        <v>0</v>
      </c>
      <c r="H803" s="35">
        <v>480</v>
      </c>
      <c r="I803" s="35">
        <v>480</v>
      </c>
      <c r="J803" s="35">
        <v>114.72</v>
      </c>
      <c r="K803" s="32">
        <v>0</v>
      </c>
      <c r="L803" s="32">
        <v>0</v>
      </c>
      <c r="M803" s="32">
        <v>0</v>
      </c>
      <c r="N803" s="32">
        <v>0</v>
      </c>
      <c r="O803" s="31"/>
      <c r="P803" s="32">
        <v>0</v>
      </c>
      <c r="Q803" s="31"/>
      <c r="R803" s="36">
        <v>0.21</v>
      </c>
      <c r="S803" s="33">
        <v>3.8</v>
      </c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3">
        <v>0.83</v>
      </c>
      <c r="AX803" s="33">
        <v>0.89</v>
      </c>
      <c r="AY803" s="33">
        <v>0.28000000000000003</v>
      </c>
      <c r="AZ803" s="36">
        <v>63.256999999999998</v>
      </c>
      <c r="BA803" s="33">
        <v>82.36</v>
      </c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3"/>
      <c r="BV803" s="34"/>
      <c r="BW803" s="34"/>
      <c r="BX803" s="33"/>
      <c r="BY803" s="34"/>
      <c r="BZ803" s="36"/>
      <c r="CA803" s="34"/>
      <c r="CB803" s="34"/>
      <c r="CC803" s="32"/>
    </row>
    <row r="804" spans="1:81" ht="25" x14ac:dyDescent="0.35">
      <c r="A804" s="37" t="s">
        <v>1724</v>
      </c>
      <c r="B804" s="34">
        <v>18101</v>
      </c>
      <c r="C804" s="37" t="s">
        <v>1723</v>
      </c>
      <c r="D804" s="32">
        <v>30.6</v>
      </c>
      <c r="E804" s="32">
        <v>3.4</v>
      </c>
      <c r="F804" s="32">
        <v>0</v>
      </c>
      <c r="G804" s="32">
        <v>0</v>
      </c>
      <c r="H804" s="35">
        <v>643</v>
      </c>
      <c r="I804" s="35">
        <v>643</v>
      </c>
      <c r="J804" s="35">
        <v>153.67699999999999</v>
      </c>
      <c r="K804" s="32">
        <v>0</v>
      </c>
      <c r="L804" s="32">
        <v>0</v>
      </c>
      <c r="M804" s="32">
        <v>0</v>
      </c>
      <c r="N804" s="32">
        <v>0</v>
      </c>
      <c r="O804" s="31"/>
      <c r="P804" s="32">
        <v>0</v>
      </c>
      <c r="Q804" s="31"/>
      <c r="R804" s="36">
        <v>0</v>
      </c>
      <c r="S804" s="33">
        <v>0.7</v>
      </c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3">
        <v>1.1100000000000001</v>
      </c>
      <c r="AX804" s="33">
        <v>1.5</v>
      </c>
      <c r="AY804" s="33">
        <v>0.38</v>
      </c>
      <c r="AZ804" s="36">
        <v>72.268000000000001</v>
      </c>
      <c r="BA804" s="33">
        <v>84.51</v>
      </c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3"/>
      <c r="BV804" s="34"/>
      <c r="BW804" s="34"/>
      <c r="BX804" s="33"/>
      <c r="BY804" s="34"/>
      <c r="BZ804" s="36"/>
      <c r="CA804" s="34"/>
      <c r="CB804" s="34"/>
      <c r="CC804" s="32"/>
    </row>
    <row r="805" spans="1:81" ht="25" x14ac:dyDescent="0.35">
      <c r="A805" s="37" t="s">
        <v>1722</v>
      </c>
      <c r="B805" s="34">
        <v>18101</v>
      </c>
      <c r="C805" s="37" t="s">
        <v>1721</v>
      </c>
      <c r="D805" s="32">
        <v>22.2</v>
      </c>
      <c r="E805" s="32">
        <v>7.8</v>
      </c>
      <c r="F805" s="32">
        <v>0</v>
      </c>
      <c r="G805" s="32">
        <v>0</v>
      </c>
      <c r="H805" s="35">
        <v>668</v>
      </c>
      <c r="I805" s="35">
        <v>668</v>
      </c>
      <c r="J805" s="35">
        <v>159.65199999999999</v>
      </c>
      <c r="K805" s="32">
        <v>0</v>
      </c>
      <c r="L805" s="32">
        <v>0</v>
      </c>
      <c r="M805" s="32">
        <v>0</v>
      </c>
      <c r="N805" s="32">
        <v>0</v>
      </c>
      <c r="O805" s="31"/>
      <c r="P805" s="32">
        <v>0</v>
      </c>
      <c r="Q805" s="31"/>
      <c r="R805" s="36">
        <v>0.19500000000000001</v>
      </c>
      <c r="S805" s="33">
        <v>3.54</v>
      </c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3">
        <v>3.17</v>
      </c>
      <c r="AX805" s="33">
        <v>3.49</v>
      </c>
      <c r="AY805" s="33">
        <v>0.39</v>
      </c>
      <c r="AZ805" s="36">
        <v>60.146000000000001</v>
      </c>
      <c r="BA805" s="33">
        <v>358.91</v>
      </c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3"/>
      <c r="BV805" s="34"/>
      <c r="BW805" s="34"/>
      <c r="BX805" s="33"/>
      <c r="BY805" s="34"/>
      <c r="BZ805" s="36"/>
      <c r="CA805" s="34"/>
      <c r="CB805" s="34"/>
      <c r="CC805" s="32"/>
    </row>
    <row r="806" spans="1:81" ht="25" x14ac:dyDescent="0.35">
      <c r="A806" s="37" t="s">
        <v>1720</v>
      </c>
      <c r="B806" s="34">
        <v>18101</v>
      </c>
      <c r="C806" s="37" t="s">
        <v>1719</v>
      </c>
      <c r="D806" s="32">
        <v>29.3</v>
      </c>
      <c r="E806" s="32">
        <v>7.9</v>
      </c>
      <c r="F806" s="32">
        <v>0</v>
      </c>
      <c r="G806" s="32">
        <v>0</v>
      </c>
      <c r="H806" s="35">
        <v>789</v>
      </c>
      <c r="I806" s="35">
        <v>789</v>
      </c>
      <c r="J806" s="35">
        <v>188.571</v>
      </c>
      <c r="K806" s="32">
        <v>0</v>
      </c>
      <c r="L806" s="32">
        <v>0</v>
      </c>
      <c r="M806" s="32">
        <v>0</v>
      </c>
      <c r="N806" s="32">
        <v>0</v>
      </c>
      <c r="O806" s="31"/>
      <c r="P806" s="32">
        <v>0</v>
      </c>
      <c r="Q806" s="31"/>
      <c r="R806" s="36">
        <v>7.0000000000000001E-3</v>
      </c>
      <c r="S806" s="33">
        <v>0.69</v>
      </c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3">
        <v>2.88</v>
      </c>
      <c r="AX806" s="33">
        <v>3.72</v>
      </c>
      <c r="AY806" s="33">
        <v>0.45</v>
      </c>
      <c r="AZ806" s="36">
        <v>68.709999999999994</v>
      </c>
      <c r="BA806" s="33">
        <v>328.36</v>
      </c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3"/>
      <c r="BV806" s="34"/>
      <c r="BW806" s="34"/>
      <c r="BX806" s="33"/>
      <c r="BY806" s="34"/>
      <c r="BZ806" s="36"/>
      <c r="CA806" s="34"/>
      <c r="CB806" s="34"/>
      <c r="CC806" s="32"/>
    </row>
    <row r="807" spans="1:81" ht="25" x14ac:dyDescent="0.35">
      <c r="A807" s="37" t="s">
        <v>1718</v>
      </c>
      <c r="B807" s="34">
        <v>18101</v>
      </c>
      <c r="C807" s="37" t="s">
        <v>1717</v>
      </c>
      <c r="D807" s="32">
        <v>21.2</v>
      </c>
      <c r="E807" s="32">
        <v>13.2</v>
      </c>
      <c r="F807" s="32">
        <v>0</v>
      </c>
      <c r="G807" s="32">
        <v>0</v>
      </c>
      <c r="H807" s="35">
        <v>848</v>
      </c>
      <c r="I807" s="35">
        <v>848</v>
      </c>
      <c r="J807" s="35">
        <v>202.672</v>
      </c>
      <c r="K807" s="32">
        <v>0</v>
      </c>
      <c r="L807" s="32">
        <v>0</v>
      </c>
      <c r="M807" s="32">
        <v>0</v>
      </c>
      <c r="N807" s="32">
        <v>0</v>
      </c>
      <c r="O807" s="31"/>
      <c r="P807" s="32">
        <v>0</v>
      </c>
      <c r="Q807" s="31"/>
      <c r="R807" s="36">
        <v>0.18</v>
      </c>
      <c r="S807" s="33">
        <v>3.28</v>
      </c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3">
        <v>5.42</v>
      </c>
      <c r="AX807" s="33">
        <v>5.97</v>
      </c>
      <c r="AY807" s="33">
        <v>0.49</v>
      </c>
      <c r="AZ807" s="36">
        <v>57.293999999999997</v>
      </c>
      <c r="BA807" s="33">
        <v>624.17999999999995</v>
      </c>
      <c r="BB807" s="34"/>
      <c r="BC807" s="34"/>
      <c r="BD807" s="33"/>
      <c r="BE807" s="34"/>
      <c r="BF807" s="34"/>
      <c r="BG807" s="34"/>
      <c r="BH807" s="34"/>
      <c r="BI807" s="33"/>
      <c r="BJ807" s="34"/>
      <c r="BK807" s="36"/>
      <c r="BL807" s="34"/>
      <c r="BM807" s="34"/>
      <c r="BN807" s="34"/>
      <c r="BO807" s="34"/>
      <c r="BP807" s="34"/>
      <c r="BQ807" s="34"/>
      <c r="BR807" s="34"/>
      <c r="BS807" s="34"/>
      <c r="BT807" s="34"/>
      <c r="BU807" s="33"/>
      <c r="BV807" s="34"/>
      <c r="BW807" s="34"/>
      <c r="BX807" s="33"/>
      <c r="BY807" s="34"/>
      <c r="BZ807" s="36"/>
      <c r="CA807" s="34"/>
      <c r="CB807" s="34"/>
      <c r="CC807" s="32"/>
    </row>
    <row r="808" spans="1:81" ht="25" x14ac:dyDescent="0.35">
      <c r="A808" s="37" t="s">
        <v>1716</v>
      </c>
      <c r="B808" s="34">
        <v>18101</v>
      </c>
      <c r="C808" s="37" t="s">
        <v>1715</v>
      </c>
      <c r="D808" s="32">
        <v>28.4</v>
      </c>
      <c r="E808" s="32">
        <v>10.9</v>
      </c>
      <c r="F808" s="32">
        <v>0</v>
      </c>
      <c r="G808" s="32">
        <v>0</v>
      </c>
      <c r="H808" s="35">
        <v>888</v>
      </c>
      <c r="I808" s="35">
        <v>888</v>
      </c>
      <c r="J808" s="35">
        <v>212.232</v>
      </c>
      <c r="K808" s="32">
        <v>0</v>
      </c>
      <c r="L808" s="32">
        <v>0</v>
      </c>
      <c r="M808" s="32">
        <v>0</v>
      </c>
      <c r="N808" s="32">
        <v>0</v>
      </c>
      <c r="O808" s="31"/>
      <c r="P808" s="32">
        <v>0</v>
      </c>
      <c r="Q808" s="31"/>
      <c r="R808" s="36">
        <v>1.2E-2</v>
      </c>
      <c r="S808" s="33">
        <v>0.68</v>
      </c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3">
        <v>4.08</v>
      </c>
      <c r="AX808" s="33">
        <v>5.24</v>
      </c>
      <c r="AY808" s="33">
        <v>0.5</v>
      </c>
      <c r="AZ808" s="36">
        <v>66.186999999999998</v>
      </c>
      <c r="BA808" s="33">
        <v>494.5</v>
      </c>
      <c r="BB808" s="34"/>
      <c r="BC808" s="34"/>
      <c r="BD808" s="33"/>
      <c r="BE808" s="34"/>
      <c r="BF808" s="34"/>
      <c r="BG808" s="34"/>
      <c r="BH808" s="34"/>
      <c r="BI808" s="33"/>
      <c r="BJ808" s="34"/>
      <c r="BK808" s="36"/>
      <c r="BL808" s="34"/>
      <c r="BM808" s="34"/>
      <c r="BN808" s="34"/>
      <c r="BO808" s="34"/>
      <c r="BP808" s="34"/>
      <c r="BQ808" s="34"/>
      <c r="BR808" s="34"/>
      <c r="BS808" s="34"/>
      <c r="BT808" s="34"/>
      <c r="BU808" s="33"/>
      <c r="BV808" s="34"/>
      <c r="BW808" s="34"/>
      <c r="BX808" s="33"/>
      <c r="BY808" s="34"/>
      <c r="BZ808" s="36"/>
      <c r="CA808" s="34"/>
      <c r="CB808" s="34"/>
      <c r="CC808" s="32"/>
    </row>
    <row r="809" spans="1:81" ht="25" x14ac:dyDescent="0.35">
      <c r="A809" s="37" t="s">
        <v>1714</v>
      </c>
      <c r="B809" s="34">
        <v>18101</v>
      </c>
      <c r="C809" s="37" t="s">
        <v>1713</v>
      </c>
      <c r="D809" s="32">
        <v>24.4</v>
      </c>
      <c r="E809" s="32">
        <v>2</v>
      </c>
      <c r="F809" s="32">
        <v>0</v>
      </c>
      <c r="G809" s="32">
        <v>0</v>
      </c>
      <c r="H809" s="35">
        <v>487</v>
      </c>
      <c r="I809" s="35">
        <v>487</v>
      </c>
      <c r="J809" s="35">
        <v>116.393</v>
      </c>
      <c r="K809" s="32">
        <v>0</v>
      </c>
      <c r="L809" s="32">
        <v>0</v>
      </c>
      <c r="M809" s="32">
        <v>0</v>
      </c>
      <c r="N809" s="32">
        <v>0</v>
      </c>
      <c r="O809" s="31"/>
      <c r="P809" s="32">
        <v>0</v>
      </c>
      <c r="Q809" s="31"/>
      <c r="R809" s="36">
        <v>0.22</v>
      </c>
      <c r="S809" s="33">
        <v>3.8</v>
      </c>
      <c r="T809" s="33">
        <v>41.02</v>
      </c>
      <c r="U809" s="33">
        <v>43.5</v>
      </c>
      <c r="V809" s="34"/>
      <c r="W809" s="34"/>
      <c r="X809" s="34"/>
      <c r="Y809" s="32">
        <v>5.4</v>
      </c>
      <c r="Z809" s="32">
        <v>1.1000000000000001</v>
      </c>
      <c r="AA809" s="34"/>
      <c r="AB809" s="32">
        <v>0.3</v>
      </c>
      <c r="AC809" s="34"/>
      <c r="AD809" s="34"/>
      <c r="AE809" s="34"/>
      <c r="AF809" s="32">
        <v>0.1</v>
      </c>
      <c r="AG809" s="34"/>
      <c r="AH809" s="34"/>
      <c r="AI809" s="34"/>
      <c r="AJ809" s="32">
        <v>0.4</v>
      </c>
      <c r="AK809" s="34"/>
      <c r="AL809" s="32">
        <v>1.7</v>
      </c>
      <c r="AM809" s="32">
        <v>0.7</v>
      </c>
      <c r="AN809" s="34"/>
      <c r="AO809" s="34"/>
      <c r="AP809" s="34"/>
      <c r="AQ809" s="32">
        <v>0.2</v>
      </c>
      <c r="AR809" s="32">
        <v>1.1000000000000001</v>
      </c>
      <c r="AS809" s="34"/>
      <c r="AT809" s="32">
        <v>0.2</v>
      </c>
      <c r="AU809" s="33">
        <v>11.19</v>
      </c>
      <c r="AV809" s="36">
        <v>1.986</v>
      </c>
      <c r="AW809" s="33">
        <v>0.74</v>
      </c>
      <c r="AX809" s="33">
        <v>0.78</v>
      </c>
      <c r="AY809" s="33">
        <v>0.2</v>
      </c>
      <c r="AZ809" s="36">
        <v>35.655999999999999</v>
      </c>
      <c r="BA809" s="33">
        <v>77.02</v>
      </c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3"/>
      <c r="BV809" s="34"/>
      <c r="BW809" s="34"/>
      <c r="BX809" s="33"/>
      <c r="BY809" s="34"/>
      <c r="BZ809" s="36"/>
      <c r="CA809" s="34"/>
      <c r="CB809" s="34"/>
      <c r="CC809" s="32"/>
    </row>
    <row r="810" spans="1:81" ht="25" x14ac:dyDescent="0.35">
      <c r="A810" s="37" t="s">
        <v>1712</v>
      </c>
      <c r="B810" s="34">
        <v>18101</v>
      </c>
      <c r="C810" s="37" t="s">
        <v>1711</v>
      </c>
      <c r="D810" s="32">
        <v>29.2</v>
      </c>
      <c r="E810" s="32">
        <v>3.8</v>
      </c>
      <c r="F810" s="32">
        <v>0</v>
      </c>
      <c r="G810" s="32">
        <v>0</v>
      </c>
      <c r="H810" s="35">
        <v>637</v>
      </c>
      <c r="I810" s="35">
        <v>637</v>
      </c>
      <c r="J810" s="35">
        <v>152.24299999999999</v>
      </c>
      <c r="K810" s="32">
        <v>0</v>
      </c>
      <c r="L810" s="32">
        <v>0</v>
      </c>
      <c r="M810" s="32">
        <v>0</v>
      </c>
      <c r="N810" s="32">
        <v>0</v>
      </c>
      <c r="O810" s="31"/>
      <c r="P810" s="32">
        <v>0</v>
      </c>
      <c r="Q810" s="31"/>
      <c r="R810" s="36">
        <v>0</v>
      </c>
      <c r="S810" s="33">
        <v>0.7</v>
      </c>
      <c r="T810" s="33">
        <v>35.72</v>
      </c>
      <c r="U810" s="33">
        <v>49.42</v>
      </c>
      <c r="V810" s="34"/>
      <c r="W810" s="34"/>
      <c r="X810" s="34"/>
      <c r="Y810" s="32">
        <v>5.0999999999999996</v>
      </c>
      <c r="Z810" s="32">
        <v>0.8</v>
      </c>
      <c r="AA810" s="34"/>
      <c r="AB810" s="32">
        <v>0.3</v>
      </c>
      <c r="AC810" s="34"/>
      <c r="AD810" s="34"/>
      <c r="AE810" s="34"/>
      <c r="AF810" s="32">
        <v>0.2</v>
      </c>
      <c r="AG810" s="34"/>
      <c r="AH810" s="34"/>
      <c r="AI810" s="34"/>
      <c r="AJ810" s="32">
        <v>0.6</v>
      </c>
      <c r="AK810" s="34"/>
      <c r="AL810" s="32">
        <v>2.1</v>
      </c>
      <c r="AM810" s="32">
        <v>0.7</v>
      </c>
      <c r="AN810" s="34"/>
      <c r="AO810" s="34"/>
      <c r="AP810" s="34"/>
      <c r="AQ810" s="32">
        <v>0.3</v>
      </c>
      <c r="AR810" s="32">
        <v>1.6</v>
      </c>
      <c r="AS810" s="34"/>
      <c r="AT810" s="32">
        <v>0.2</v>
      </c>
      <c r="AU810" s="33">
        <v>11.86</v>
      </c>
      <c r="AV810" s="36">
        <v>2.4860000000000002</v>
      </c>
      <c r="AW810" s="33">
        <v>1.25</v>
      </c>
      <c r="AX810" s="33">
        <v>1.72</v>
      </c>
      <c r="AY810" s="33">
        <v>0.41</v>
      </c>
      <c r="AZ810" s="36">
        <v>86.76</v>
      </c>
      <c r="BA810" s="33">
        <v>104.98</v>
      </c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3"/>
      <c r="BV810" s="34"/>
      <c r="BW810" s="34"/>
      <c r="BX810" s="33"/>
      <c r="BY810" s="34"/>
      <c r="BZ810" s="36"/>
      <c r="CA810" s="34"/>
      <c r="CB810" s="34"/>
      <c r="CC810" s="32"/>
    </row>
    <row r="811" spans="1:81" ht="25" x14ac:dyDescent="0.35">
      <c r="A811" s="37" t="s">
        <v>1710</v>
      </c>
      <c r="B811" s="34">
        <v>18101</v>
      </c>
      <c r="C811" s="37" t="s">
        <v>1709</v>
      </c>
      <c r="D811" s="32">
        <v>22.8</v>
      </c>
      <c r="E811" s="32">
        <v>9.4</v>
      </c>
      <c r="F811" s="32">
        <v>0</v>
      </c>
      <c r="G811" s="32">
        <v>0</v>
      </c>
      <c r="H811" s="35">
        <v>738</v>
      </c>
      <c r="I811" s="35">
        <v>738</v>
      </c>
      <c r="J811" s="35">
        <v>176.38200000000001</v>
      </c>
      <c r="K811" s="32">
        <v>0</v>
      </c>
      <c r="L811" s="32">
        <v>0</v>
      </c>
      <c r="M811" s="32">
        <v>0</v>
      </c>
      <c r="N811" s="32">
        <v>0</v>
      </c>
      <c r="O811" s="31"/>
      <c r="P811" s="32">
        <v>0</v>
      </c>
      <c r="Q811" s="31"/>
      <c r="R811" s="36">
        <v>0.19800000000000001</v>
      </c>
      <c r="S811" s="33">
        <v>3.45</v>
      </c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3">
        <v>3.88</v>
      </c>
      <c r="AX811" s="33">
        <v>4.26</v>
      </c>
      <c r="AY811" s="33">
        <v>0.35</v>
      </c>
      <c r="AZ811" s="36">
        <v>33.779000000000003</v>
      </c>
      <c r="BA811" s="33">
        <v>448.27</v>
      </c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3"/>
      <c r="BV811" s="34"/>
      <c r="BW811" s="34"/>
      <c r="BX811" s="33"/>
      <c r="BY811" s="34"/>
      <c r="BZ811" s="36"/>
      <c r="CA811" s="34"/>
      <c r="CB811" s="34"/>
      <c r="CC811" s="32"/>
    </row>
    <row r="812" spans="1:81" ht="25" x14ac:dyDescent="0.35">
      <c r="A812" s="37" t="s">
        <v>1708</v>
      </c>
      <c r="B812" s="34">
        <v>18101</v>
      </c>
      <c r="C812" s="37" t="s">
        <v>1707</v>
      </c>
      <c r="D812" s="32">
        <v>27.5</v>
      </c>
      <c r="E812" s="32">
        <v>10</v>
      </c>
      <c r="F812" s="32">
        <v>0</v>
      </c>
      <c r="G812" s="32">
        <v>0</v>
      </c>
      <c r="H812" s="35">
        <v>837</v>
      </c>
      <c r="I812" s="35">
        <v>837</v>
      </c>
      <c r="J812" s="35">
        <v>200.04299999999998</v>
      </c>
      <c r="K812" s="32">
        <v>0</v>
      </c>
      <c r="L812" s="32">
        <v>0</v>
      </c>
      <c r="M812" s="32">
        <v>0</v>
      </c>
      <c r="N812" s="32">
        <v>0</v>
      </c>
      <c r="O812" s="31"/>
      <c r="P812" s="32">
        <v>0</v>
      </c>
      <c r="Q812" s="31"/>
      <c r="R812" s="36">
        <v>0.01</v>
      </c>
      <c r="S812" s="33">
        <v>0.69</v>
      </c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3">
        <v>3.66</v>
      </c>
      <c r="AX812" s="33">
        <v>4.76</v>
      </c>
      <c r="AY812" s="33">
        <v>0.51</v>
      </c>
      <c r="AZ812" s="36">
        <v>80.796999999999997</v>
      </c>
      <c r="BA812" s="33">
        <v>437.97</v>
      </c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3"/>
      <c r="BV812" s="34"/>
      <c r="BW812" s="34"/>
      <c r="BX812" s="33"/>
      <c r="BY812" s="34"/>
      <c r="BZ812" s="36"/>
      <c r="CA812" s="34"/>
      <c r="CB812" s="34"/>
      <c r="CC812" s="32"/>
    </row>
    <row r="813" spans="1:81" ht="25" x14ac:dyDescent="0.35">
      <c r="A813" s="37" t="s">
        <v>1706</v>
      </c>
      <c r="B813" s="34">
        <v>18101</v>
      </c>
      <c r="C813" s="37" t="s">
        <v>1705</v>
      </c>
      <c r="D813" s="32">
        <v>21.3</v>
      </c>
      <c r="E813" s="32">
        <v>16.899999999999999</v>
      </c>
      <c r="F813" s="32">
        <v>0</v>
      </c>
      <c r="G813" s="32">
        <v>0</v>
      </c>
      <c r="H813" s="35">
        <v>988</v>
      </c>
      <c r="I813" s="35">
        <v>988</v>
      </c>
      <c r="J813" s="35">
        <v>236.13199999999998</v>
      </c>
      <c r="K813" s="32">
        <v>0</v>
      </c>
      <c r="L813" s="32">
        <v>0</v>
      </c>
      <c r="M813" s="32">
        <v>0</v>
      </c>
      <c r="N813" s="32">
        <v>0</v>
      </c>
      <c r="O813" s="31"/>
      <c r="P813" s="32">
        <v>0</v>
      </c>
      <c r="Q813" s="31"/>
      <c r="R813" s="36">
        <v>0.17699999999999999</v>
      </c>
      <c r="S813" s="33">
        <v>3.09</v>
      </c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3">
        <v>7.02</v>
      </c>
      <c r="AX813" s="33">
        <v>7.74</v>
      </c>
      <c r="AY813" s="33">
        <v>0.5</v>
      </c>
      <c r="AZ813" s="36">
        <v>31.908000000000001</v>
      </c>
      <c r="BA813" s="33">
        <v>818.34</v>
      </c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</row>
    <row r="814" spans="1:81" ht="25" x14ac:dyDescent="0.35">
      <c r="A814" s="37" t="s">
        <v>1704</v>
      </c>
      <c r="B814" s="34">
        <v>18101</v>
      </c>
      <c r="C814" s="37" t="s">
        <v>1703</v>
      </c>
      <c r="D814" s="32">
        <v>26.3</v>
      </c>
      <c r="E814" s="32">
        <v>14.5</v>
      </c>
      <c r="F814" s="32">
        <v>0</v>
      </c>
      <c r="G814" s="32">
        <v>0</v>
      </c>
      <c r="H814" s="35">
        <v>984</v>
      </c>
      <c r="I814" s="35">
        <v>984</v>
      </c>
      <c r="J814" s="35">
        <v>235.17599999999999</v>
      </c>
      <c r="K814" s="32">
        <v>0</v>
      </c>
      <c r="L814" s="32">
        <v>0</v>
      </c>
      <c r="M814" s="32">
        <v>0</v>
      </c>
      <c r="N814" s="32">
        <v>0</v>
      </c>
      <c r="O814" s="31"/>
      <c r="P814" s="32">
        <v>0</v>
      </c>
      <c r="Q814" s="31"/>
      <c r="R814" s="36">
        <v>1.6E-2</v>
      </c>
      <c r="S814" s="33">
        <v>0.68</v>
      </c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3">
        <v>5.44</v>
      </c>
      <c r="AX814" s="33">
        <v>7</v>
      </c>
      <c r="AY814" s="33">
        <v>0.57999999999999996</v>
      </c>
      <c r="AZ814" s="36">
        <v>76.399000000000001</v>
      </c>
      <c r="BA814" s="33">
        <v>683.5</v>
      </c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</row>
    <row r="815" spans="1:81" x14ac:dyDescent="0.35">
      <c r="A815" s="37" t="s">
        <v>1702</v>
      </c>
      <c r="B815" s="34">
        <v>18101</v>
      </c>
      <c r="C815" s="37" t="s">
        <v>1701</v>
      </c>
      <c r="D815" s="32">
        <v>22.3</v>
      </c>
      <c r="E815" s="32">
        <v>3</v>
      </c>
      <c r="F815" s="32">
        <v>0</v>
      </c>
      <c r="G815" s="32">
        <v>0</v>
      </c>
      <c r="H815" s="35">
        <v>490</v>
      </c>
      <c r="I815" s="35">
        <v>490</v>
      </c>
      <c r="J815" s="35">
        <v>117.11</v>
      </c>
      <c r="K815" s="32">
        <v>0</v>
      </c>
      <c r="L815" s="32">
        <v>0</v>
      </c>
      <c r="M815" s="32">
        <v>0</v>
      </c>
      <c r="N815" s="32">
        <v>0</v>
      </c>
      <c r="O815" s="31"/>
      <c r="P815" s="32">
        <v>0</v>
      </c>
      <c r="Q815" s="31"/>
      <c r="R815" s="36">
        <v>0.11</v>
      </c>
      <c r="S815" s="33">
        <v>3.8</v>
      </c>
      <c r="T815" s="33">
        <v>39.619999999999997</v>
      </c>
      <c r="U815" s="33">
        <v>42.56</v>
      </c>
      <c r="V815" s="34"/>
      <c r="W815" s="34"/>
      <c r="X815" s="34"/>
      <c r="Y815" s="32">
        <v>6.1</v>
      </c>
      <c r="Z815" s="32">
        <v>0.5</v>
      </c>
      <c r="AA815" s="34"/>
      <c r="AB815" s="32">
        <v>0.3</v>
      </c>
      <c r="AC815" s="34"/>
      <c r="AD815" s="34"/>
      <c r="AE815" s="34"/>
      <c r="AF815" s="32">
        <v>0.3</v>
      </c>
      <c r="AG815" s="34"/>
      <c r="AH815" s="34"/>
      <c r="AI815" s="34"/>
      <c r="AJ815" s="32">
        <v>0.6</v>
      </c>
      <c r="AK815" s="34"/>
      <c r="AL815" s="32">
        <v>2.9</v>
      </c>
      <c r="AM815" s="32">
        <v>0.7</v>
      </c>
      <c r="AN815" s="34"/>
      <c r="AO815" s="34"/>
      <c r="AP815" s="34"/>
      <c r="AQ815" s="32">
        <v>0.4</v>
      </c>
      <c r="AR815" s="32">
        <v>1.5</v>
      </c>
      <c r="AS815" s="34"/>
      <c r="AT815" s="32">
        <v>0.2</v>
      </c>
      <c r="AU815" s="33">
        <v>13.66</v>
      </c>
      <c r="AV815" s="36">
        <v>2.4969999999999999</v>
      </c>
      <c r="AW815" s="33">
        <v>1.0900000000000001</v>
      </c>
      <c r="AX815" s="33">
        <v>1.17</v>
      </c>
      <c r="AY815" s="33">
        <v>0.38</v>
      </c>
      <c r="AZ815" s="36">
        <v>68.617999999999995</v>
      </c>
      <c r="BA815" s="33">
        <v>114.21</v>
      </c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</row>
    <row r="816" spans="1:81" ht="25" x14ac:dyDescent="0.35">
      <c r="A816" s="37" t="s">
        <v>1700</v>
      </c>
      <c r="B816" s="34">
        <v>18101</v>
      </c>
      <c r="C816" s="37" t="s">
        <v>1699</v>
      </c>
      <c r="D816" s="32">
        <v>32.700000000000003</v>
      </c>
      <c r="E816" s="32">
        <v>2.8</v>
      </c>
      <c r="F816" s="32">
        <v>0</v>
      </c>
      <c r="G816" s="32">
        <v>0</v>
      </c>
      <c r="H816" s="35">
        <v>660</v>
      </c>
      <c r="I816" s="35">
        <v>660</v>
      </c>
      <c r="J816" s="35">
        <v>157.73999999999998</v>
      </c>
      <c r="K816" s="32">
        <v>0</v>
      </c>
      <c r="L816" s="32">
        <v>0</v>
      </c>
      <c r="M816" s="32">
        <v>0</v>
      </c>
      <c r="N816" s="32">
        <v>0</v>
      </c>
      <c r="O816" s="31"/>
      <c r="P816" s="32">
        <v>0</v>
      </c>
      <c r="Q816" s="31"/>
      <c r="R816" s="36">
        <v>0.2</v>
      </c>
      <c r="S816" s="33">
        <v>0.7</v>
      </c>
      <c r="T816" s="33">
        <v>30.27</v>
      </c>
      <c r="U816" s="33">
        <v>52.13</v>
      </c>
      <c r="V816" s="34"/>
      <c r="W816" s="34"/>
      <c r="X816" s="34"/>
      <c r="Y816" s="32">
        <v>5.9</v>
      </c>
      <c r="Z816" s="32">
        <v>0.9</v>
      </c>
      <c r="AA816" s="34"/>
      <c r="AB816" s="32">
        <v>0.4</v>
      </c>
      <c r="AC816" s="34"/>
      <c r="AD816" s="34"/>
      <c r="AE816" s="34"/>
      <c r="AF816" s="32">
        <v>0.2</v>
      </c>
      <c r="AG816" s="34"/>
      <c r="AH816" s="34"/>
      <c r="AI816" s="34"/>
      <c r="AJ816" s="32">
        <v>0.8</v>
      </c>
      <c r="AK816" s="34"/>
      <c r="AL816" s="32">
        <v>3.1</v>
      </c>
      <c r="AM816" s="32">
        <v>1.2</v>
      </c>
      <c r="AN816" s="34"/>
      <c r="AO816" s="34"/>
      <c r="AP816" s="34"/>
      <c r="AQ816" s="32">
        <v>0.3</v>
      </c>
      <c r="AR816" s="32">
        <v>2</v>
      </c>
      <c r="AS816" s="34"/>
      <c r="AT816" s="32">
        <v>0.3</v>
      </c>
      <c r="AU816" s="33">
        <v>15.14</v>
      </c>
      <c r="AV816" s="36">
        <v>3.5139999999999998</v>
      </c>
      <c r="AW816" s="33">
        <v>0.78</v>
      </c>
      <c r="AX816" s="33">
        <v>1.34</v>
      </c>
      <c r="AY816" s="33">
        <v>0.39</v>
      </c>
      <c r="AZ816" s="36">
        <v>90.126999999999995</v>
      </c>
      <c r="BA816" s="33">
        <v>63.17</v>
      </c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</row>
    <row r="817" spans="1:81" x14ac:dyDescent="0.35">
      <c r="A817" s="37" t="s">
        <v>1698</v>
      </c>
      <c r="B817" s="34">
        <v>18101</v>
      </c>
      <c r="C817" s="37" t="s">
        <v>1697</v>
      </c>
      <c r="D817" s="32">
        <v>22</v>
      </c>
      <c r="E817" s="32">
        <v>5</v>
      </c>
      <c r="F817" s="32">
        <v>0</v>
      </c>
      <c r="G817" s="32">
        <v>0</v>
      </c>
      <c r="H817" s="35">
        <v>558</v>
      </c>
      <c r="I817" s="35">
        <v>558</v>
      </c>
      <c r="J817" s="35">
        <v>133.36199999999999</v>
      </c>
      <c r="K817" s="32">
        <v>0</v>
      </c>
      <c r="L817" s="32">
        <v>0</v>
      </c>
      <c r="M817" s="32">
        <v>0</v>
      </c>
      <c r="N817" s="32">
        <v>0</v>
      </c>
      <c r="O817" s="31"/>
      <c r="P817" s="32">
        <v>0</v>
      </c>
      <c r="Q817" s="31"/>
      <c r="R817" s="36">
        <v>0.108</v>
      </c>
      <c r="S817" s="33">
        <v>3.7</v>
      </c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3">
        <v>1.93</v>
      </c>
      <c r="AX817" s="33">
        <v>2.1</v>
      </c>
      <c r="AY817" s="33">
        <v>0.41</v>
      </c>
      <c r="AZ817" s="36">
        <v>66.980999999999995</v>
      </c>
      <c r="BA817" s="33">
        <v>213.62</v>
      </c>
      <c r="BB817" s="34"/>
      <c r="BC817" s="34"/>
      <c r="BD817" s="33"/>
      <c r="BE817" s="34"/>
      <c r="BF817" s="34"/>
      <c r="BG817" s="34"/>
      <c r="BH817" s="34"/>
      <c r="BI817" s="33"/>
      <c r="BJ817" s="34"/>
      <c r="BK817" s="36"/>
      <c r="BL817" s="34"/>
      <c r="BM817" s="34"/>
      <c r="BN817" s="34"/>
      <c r="BO817" s="34"/>
      <c r="BP817" s="34"/>
      <c r="BQ817" s="34"/>
      <c r="BR817" s="34"/>
      <c r="BS817" s="34"/>
      <c r="BT817" s="34"/>
      <c r="BU817" s="33"/>
      <c r="BV817" s="34"/>
      <c r="BW817" s="34"/>
      <c r="BX817" s="33"/>
      <c r="BY817" s="34"/>
      <c r="BZ817" s="36"/>
      <c r="CA817" s="34"/>
      <c r="CB817" s="34"/>
      <c r="CC817" s="32"/>
    </row>
    <row r="818" spans="1:81" ht="25" x14ac:dyDescent="0.35">
      <c r="A818" s="37" t="s">
        <v>1696</v>
      </c>
      <c r="B818" s="34">
        <v>18101</v>
      </c>
      <c r="C818" s="37" t="s">
        <v>1695</v>
      </c>
      <c r="D818" s="32">
        <v>32.1</v>
      </c>
      <c r="E818" s="32">
        <v>4.7</v>
      </c>
      <c r="F818" s="32">
        <v>0</v>
      </c>
      <c r="G818" s="32">
        <v>0</v>
      </c>
      <c r="H818" s="35">
        <v>719</v>
      </c>
      <c r="I818" s="35">
        <v>719</v>
      </c>
      <c r="J818" s="35">
        <v>171.84099999999998</v>
      </c>
      <c r="K818" s="32">
        <v>0</v>
      </c>
      <c r="L818" s="32">
        <v>0</v>
      </c>
      <c r="M818" s="32">
        <v>0</v>
      </c>
      <c r="N818" s="32">
        <v>0</v>
      </c>
      <c r="O818" s="31"/>
      <c r="P818" s="32">
        <v>0</v>
      </c>
      <c r="Q818" s="31"/>
      <c r="R818" s="36">
        <v>0.19600000000000001</v>
      </c>
      <c r="S818" s="33">
        <v>0.7</v>
      </c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3">
        <v>1.52</v>
      </c>
      <c r="AX818" s="33">
        <v>2.2599999999999998</v>
      </c>
      <c r="AY818" s="33">
        <v>0.42</v>
      </c>
      <c r="AZ818" s="36">
        <v>88.209000000000003</v>
      </c>
      <c r="BA818" s="33">
        <v>165.01</v>
      </c>
      <c r="BB818" s="34"/>
      <c r="BC818" s="34"/>
      <c r="BD818" s="33"/>
      <c r="BE818" s="34"/>
      <c r="BF818" s="34"/>
      <c r="BG818" s="34"/>
      <c r="BH818" s="34"/>
      <c r="BI818" s="33"/>
      <c r="BJ818" s="34"/>
      <c r="BK818" s="36"/>
      <c r="BL818" s="34"/>
      <c r="BM818" s="34"/>
      <c r="BN818" s="34"/>
      <c r="BO818" s="34"/>
      <c r="BP818" s="34"/>
      <c r="BQ818" s="34"/>
      <c r="BR818" s="34"/>
      <c r="BS818" s="34"/>
      <c r="BT818" s="34"/>
      <c r="BU818" s="33"/>
      <c r="BV818" s="34"/>
      <c r="BW818" s="34"/>
      <c r="BX818" s="33"/>
      <c r="BY818" s="34"/>
      <c r="BZ818" s="36"/>
      <c r="CA818" s="34"/>
      <c r="CB818" s="34"/>
      <c r="CC818" s="32"/>
    </row>
    <row r="819" spans="1:81" x14ac:dyDescent="0.35">
      <c r="A819" s="37" t="s">
        <v>1694</v>
      </c>
      <c r="B819" s="34">
        <v>18101</v>
      </c>
      <c r="C819" s="37" t="s">
        <v>1693</v>
      </c>
      <c r="D819" s="32">
        <v>21.3</v>
      </c>
      <c r="E819" s="32">
        <v>8.6</v>
      </c>
      <c r="F819" s="32">
        <v>0</v>
      </c>
      <c r="G819" s="32">
        <v>0</v>
      </c>
      <c r="H819" s="35">
        <v>681</v>
      </c>
      <c r="I819" s="35">
        <v>681</v>
      </c>
      <c r="J819" s="35">
        <v>162.75899999999999</v>
      </c>
      <c r="K819" s="32">
        <v>0</v>
      </c>
      <c r="L819" s="32">
        <v>0</v>
      </c>
      <c r="M819" s="32">
        <v>0</v>
      </c>
      <c r="N819" s="32">
        <v>0</v>
      </c>
      <c r="O819" s="31"/>
      <c r="P819" s="32">
        <v>0</v>
      </c>
      <c r="Q819" s="31"/>
      <c r="R819" s="36">
        <v>0.104</v>
      </c>
      <c r="S819" s="33">
        <v>3.53</v>
      </c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3">
        <v>3.45</v>
      </c>
      <c r="AX819" s="33">
        <v>3.79</v>
      </c>
      <c r="AY819" s="33">
        <v>0.47</v>
      </c>
      <c r="AZ819" s="36">
        <v>64.015000000000001</v>
      </c>
      <c r="BA819" s="33">
        <v>393.85</v>
      </c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3"/>
      <c r="BV819" s="34"/>
      <c r="BW819" s="34"/>
      <c r="BX819" s="33"/>
      <c r="BY819" s="34"/>
      <c r="BZ819" s="36"/>
      <c r="CA819" s="34"/>
      <c r="CB819" s="34"/>
      <c r="CC819" s="32"/>
    </row>
    <row r="820" spans="1:81" ht="25" x14ac:dyDescent="0.35">
      <c r="A820" s="37" t="s">
        <v>1692</v>
      </c>
      <c r="B820" s="34">
        <v>18101</v>
      </c>
      <c r="C820" s="37" t="s">
        <v>1691</v>
      </c>
      <c r="D820" s="32">
        <v>31.3</v>
      </c>
      <c r="E820" s="32">
        <v>7.1</v>
      </c>
      <c r="F820" s="32">
        <v>0</v>
      </c>
      <c r="G820" s="32">
        <v>0</v>
      </c>
      <c r="H820" s="35">
        <v>793</v>
      </c>
      <c r="I820" s="35">
        <v>793</v>
      </c>
      <c r="J820" s="35">
        <v>189.52699999999999</v>
      </c>
      <c r="K820" s="32">
        <v>0</v>
      </c>
      <c r="L820" s="32">
        <v>0</v>
      </c>
      <c r="M820" s="32">
        <v>0</v>
      </c>
      <c r="N820" s="32">
        <v>0</v>
      </c>
      <c r="O820" s="31"/>
      <c r="P820" s="32">
        <v>0</v>
      </c>
      <c r="Q820" s="31"/>
      <c r="R820" s="36">
        <v>0.19</v>
      </c>
      <c r="S820" s="33">
        <v>0.69</v>
      </c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3">
        <v>2.46</v>
      </c>
      <c r="AX820" s="33">
        <v>3.43</v>
      </c>
      <c r="AY820" s="33">
        <v>0.46</v>
      </c>
      <c r="AZ820" s="36">
        <v>85.799000000000007</v>
      </c>
      <c r="BA820" s="33">
        <v>293.02999999999997</v>
      </c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3"/>
      <c r="BV820" s="34"/>
      <c r="BW820" s="34"/>
      <c r="BX820" s="33"/>
      <c r="BY820" s="34"/>
      <c r="BZ820" s="36"/>
      <c r="CA820" s="34"/>
      <c r="CB820" s="34"/>
      <c r="CC820" s="32"/>
    </row>
    <row r="821" spans="1:81" x14ac:dyDescent="0.35">
      <c r="A821" s="37" t="s">
        <v>1690</v>
      </c>
      <c r="B821" s="39" t="s">
        <v>1687</v>
      </c>
      <c r="C821" s="37" t="s">
        <v>1689</v>
      </c>
      <c r="D821" s="32">
        <v>19.399999999999999</v>
      </c>
      <c r="E821" s="32">
        <v>29</v>
      </c>
      <c r="F821" s="32">
        <v>0</v>
      </c>
      <c r="G821" s="32">
        <v>0</v>
      </c>
      <c r="H821" s="35">
        <v>1403</v>
      </c>
      <c r="I821" s="35">
        <v>1403</v>
      </c>
      <c r="J821" s="35">
        <v>335.31700000000001</v>
      </c>
      <c r="K821" s="32">
        <v>0</v>
      </c>
      <c r="L821" s="32">
        <v>0</v>
      </c>
      <c r="M821" s="32">
        <v>0</v>
      </c>
      <c r="N821" s="32">
        <v>0</v>
      </c>
      <c r="O821" s="31"/>
      <c r="P821" s="32">
        <v>0</v>
      </c>
      <c r="Q821" s="31"/>
      <c r="R821" s="36">
        <v>0.3</v>
      </c>
      <c r="S821" s="33">
        <v>1</v>
      </c>
      <c r="T821" s="33">
        <v>50.63</v>
      </c>
      <c r="U821" s="33">
        <v>37.56</v>
      </c>
      <c r="V821" s="34"/>
      <c r="W821" s="34"/>
      <c r="X821" s="34"/>
      <c r="Y821" s="32">
        <v>1.2</v>
      </c>
      <c r="Z821" s="32">
        <v>0.8</v>
      </c>
      <c r="AA821" s="34"/>
      <c r="AB821" s="32">
        <v>0.2</v>
      </c>
      <c r="AC821" s="34"/>
      <c r="AD821" s="34"/>
      <c r="AE821" s="34"/>
      <c r="AF821" s="32">
        <v>0</v>
      </c>
      <c r="AG821" s="34"/>
      <c r="AH821" s="34"/>
      <c r="AI821" s="34"/>
      <c r="AJ821" s="32">
        <v>0</v>
      </c>
      <c r="AK821" s="34"/>
      <c r="AL821" s="32">
        <v>0</v>
      </c>
      <c r="AM821" s="32">
        <v>0</v>
      </c>
      <c r="AN821" s="34"/>
      <c r="AO821" s="34"/>
      <c r="AP821" s="34"/>
      <c r="AQ821" s="32">
        <v>0</v>
      </c>
      <c r="AR821" s="32">
        <v>0.2</v>
      </c>
      <c r="AS821" s="34"/>
      <c r="AT821" s="32">
        <v>0</v>
      </c>
      <c r="AU821" s="33">
        <v>2.36</v>
      </c>
      <c r="AV821" s="36">
        <v>0.16400000000000001</v>
      </c>
      <c r="AW821" s="33">
        <v>13.99</v>
      </c>
      <c r="AX821" s="33">
        <v>10.38</v>
      </c>
      <c r="AY821" s="33">
        <v>0.65</v>
      </c>
      <c r="AZ821" s="36">
        <v>45.325000000000003</v>
      </c>
      <c r="BA821" s="33">
        <v>2610.31</v>
      </c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3"/>
      <c r="BV821" s="34"/>
      <c r="BW821" s="34"/>
      <c r="BX821" s="33"/>
      <c r="BY821" s="34"/>
      <c r="BZ821" s="36"/>
      <c r="CA821" s="34"/>
      <c r="CB821" s="34"/>
      <c r="CC821" s="32"/>
    </row>
    <row r="822" spans="1:81" x14ac:dyDescent="0.35">
      <c r="A822" s="37" t="s">
        <v>1688</v>
      </c>
      <c r="B822" s="39" t="s">
        <v>1687</v>
      </c>
      <c r="C822" s="37" t="s">
        <v>1686</v>
      </c>
      <c r="D822" s="32">
        <v>20.7</v>
      </c>
      <c r="E822" s="32">
        <v>33</v>
      </c>
      <c r="F822" s="32">
        <v>0</v>
      </c>
      <c r="G822" s="32">
        <v>0</v>
      </c>
      <c r="H822" s="35">
        <v>1573</v>
      </c>
      <c r="I822" s="35">
        <v>1573</v>
      </c>
      <c r="J822" s="35">
        <v>375.947</v>
      </c>
      <c r="K822" s="32">
        <v>0</v>
      </c>
      <c r="L822" s="32">
        <v>0</v>
      </c>
      <c r="M822" s="32">
        <v>0</v>
      </c>
      <c r="N822" s="32">
        <v>0</v>
      </c>
      <c r="O822" s="31"/>
      <c r="P822" s="32">
        <v>0</v>
      </c>
      <c r="Q822" s="31"/>
      <c r="R822" s="36">
        <v>0.1</v>
      </c>
      <c r="S822" s="33">
        <v>0.6</v>
      </c>
      <c r="T822" s="33">
        <v>54.18</v>
      </c>
      <c r="U822" s="33">
        <v>35.229999999999997</v>
      </c>
      <c r="V822" s="34"/>
      <c r="W822" s="34"/>
      <c r="X822" s="34"/>
      <c r="Y822" s="32">
        <v>1.5</v>
      </c>
      <c r="Z822" s="32">
        <v>0.7</v>
      </c>
      <c r="AA822" s="34"/>
      <c r="AB822" s="32">
        <v>0.3</v>
      </c>
      <c r="AC822" s="34"/>
      <c r="AD822" s="34"/>
      <c r="AE822" s="34"/>
      <c r="AF822" s="32">
        <v>0</v>
      </c>
      <c r="AG822" s="34"/>
      <c r="AH822" s="34"/>
      <c r="AI822" s="34"/>
      <c r="AJ822" s="32">
        <v>0</v>
      </c>
      <c r="AK822" s="34"/>
      <c r="AL822" s="32">
        <v>0</v>
      </c>
      <c r="AM822" s="32">
        <v>0</v>
      </c>
      <c r="AN822" s="34"/>
      <c r="AO822" s="34"/>
      <c r="AP822" s="34"/>
      <c r="AQ822" s="32">
        <v>0</v>
      </c>
      <c r="AR822" s="32">
        <v>0.3</v>
      </c>
      <c r="AS822" s="34"/>
      <c r="AT822" s="32">
        <v>0</v>
      </c>
      <c r="AU822" s="33">
        <v>2.87</v>
      </c>
      <c r="AV822" s="36">
        <v>0.34</v>
      </c>
      <c r="AW822" s="33">
        <v>17.04</v>
      </c>
      <c r="AX822" s="33">
        <v>11.08</v>
      </c>
      <c r="AY822" s="33">
        <v>0.9</v>
      </c>
      <c r="AZ822" s="36">
        <v>106.92700000000001</v>
      </c>
      <c r="BA822" s="33">
        <v>2429.12</v>
      </c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3"/>
      <c r="BV822" s="34"/>
      <c r="BW822" s="34"/>
      <c r="BX822" s="33"/>
      <c r="BY822" s="34"/>
      <c r="BZ822" s="36"/>
      <c r="CA822" s="34"/>
      <c r="CB822" s="34"/>
      <c r="CC822" s="32"/>
    </row>
    <row r="823" spans="1:81" x14ac:dyDescent="0.35">
      <c r="A823" s="37" t="s">
        <v>1685</v>
      </c>
      <c r="B823" s="34">
        <v>18104</v>
      </c>
      <c r="C823" s="37" t="s">
        <v>1684</v>
      </c>
      <c r="D823" s="32">
        <v>25.2</v>
      </c>
      <c r="E823" s="32">
        <v>1.8</v>
      </c>
      <c r="F823" s="32">
        <v>0</v>
      </c>
      <c r="G823" s="32">
        <v>0</v>
      </c>
      <c r="H823" s="35">
        <v>492</v>
      </c>
      <c r="I823" s="35">
        <v>492</v>
      </c>
      <c r="J823" s="35">
        <v>117.58799999999999</v>
      </c>
      <c r="K823" s="32">
        <v>0</v>
      </c>
      <c r="L823" s="32">
        <v>0</v>
      </c>
      <c r="M823" s="32">
        <v>0</v>
      </c>
      <c r="N823" s="32">
        <v>0</v>
      </c>
      <c r="O823" s="31"/>
      <c r="P823" s="32">
        <v>0</v>
      </c>
      <c r="Q823" s="31"/>
      <c r="R823" s="36">
        <v>0.2</v>
      </c>
      <c r="S823" s="33">
        <v>3.8</v>
      </c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3">
        <v>0.61</v>
      </c>
      <c r="AX823" s="33">
        <v>0.64</v>
      </c>
      <c r="AY823" s="33">
        <v>0.28999999999999998</v>
      </c>
      <c r="AZ823" s="36">
        <v>70.436000000000007</v>
      </c>
      <c r="BA823" s="33">
        <v>55.5</v>
      </c>
      <c r="BB823" s="34"/>
      <c r="BC823" s="34"/>
      <c r="BD823" s="33"/>
      <c r="BE823" s="34"/>
      <c r="BF823" s="34"/>
      <c r="BG823" s="34"/>
      <c r="BH823" s="34"/>
      <c r="BI823" s="33"/>
      <c r="BJ823" s="34"/>
      <c r="BK823" s="36"/>
      <c r="BL823" s="34"/>
      <c r="BM823" s="34"/>
      <c r="BN823" s="34"/>
      <c r="BO823" s="34"/>
      <c r="BP823" s="34"/>
      <c r="BQ823" s="34"/>
      <c r="BR823" s="34"/>
      <c r="BS823" s="34"/>
      <c r="BT823" s="34"/>
      <c r="BU823" s="33"/>
      <c r="BV823" s="34"/>
      <c r="BW823" s="34"/>
      <c r="BX823" s="33"/>
      <c r="BY823" s="34"/>
      <c r="BZ823" s="36"/>
      <c r="CA823" s="34"/>
      <c r="CB823" s="34"/>
      <c r="CC823" s="32"/>
    </row>
    <row r="824" spans="1:81" ht="25" x14ac:dyDescent="0.35">
      <c r="A824" s="37" t="s">
        <v>1683</v>
      </c>
      <c r="B824" s="34">
        <v>18104</v>
      </c>
      <c r="C824" s="37" t="s">
        <v>1682</v>
      </c>
      <c r="D824" s="32">
        <v>31</v>
      </c>
      <c r="E824" s="32">
        <v>2.9</v>
      </c>
      <c r="F824" s="32">
        <v>0</v>
      </c>
      <c r="G824" s="32">
        <v>0</v>
      </c>
      <c r="H824" s="35">
        <v>633</v>
      </c>
      <c r="I824" s="35">
        <v>633</v>
      </c>
      <c r="J824" s="35">
        <v>151.28700000000001</v>
      </c>
      <c r="K824" s="32">
        <v>0</v>
      </c>
      <c r="L824" s="32">
        <v>0</v>
      </c>
      <c r="M824" s="32">
        <v>0</v>
      </c>
      <c r="N824" s="32">
        <v>0</v>
      </c>
      <c r="O824" s="31"/>
      <c r="P824" s="32">
        <v>0</v>
      </c>
      <c r="Q824" s="31"/>
      <c r="R824" s="36">
        <v>0.2</v>
      </c>
      <c r="S824" s="33">
        <v>0.7</v>
      </c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3">
        <v>1.0900000000000001</v>
      </c>
      <c r="AX824" s="33">
        <v>0.94</v>
      </c>
      <c r="AY824" s="33">
        <v>0.5</v>
      </c>
      <c r="AZ824" s="36">
        <v>119.166</v>
      </c>
      <c r="BA824" s="33">
        <v>122.67</v>
      </c>
      <c r="BB824" s="34"/>
      <c r="BC824" s="34"/>
      <c r="BD824" s="33"/>
      <c r="BE824" s="34"/>
      <c r="BF824" s="34"/>
      <c r="BG824" s="34"/>
      <c r="BH824" s="34"/>
      <c r="BI824" s="33"/>
      <c r="BJ824" s="34"/>
      <c r="BK824" s="36"/>
      <c r="BL824" s="34"/>
      <c r="BM824" s="34"/>
      <c r="BN824" s="34"/>
      <c r="BO824" s="34"/>
      <c r="BP824" s="34"/>
      <c r="BQ824" s="34"/>
      <c r="BR824" s="34"/>
      <c r="BS824" s="34"/>
      <c r="BT824" s="34"/>
      <c r="BU824" s="33"/>
      <c r="BV824" s="34"/>
      <c r="BW824" s="34"/>
      <c r="BX824" s="33"/>
      <c r="BY824" s="34"/>
      <c r="BZ824" s="36"/>
      <c r="CA824" s="34"/>
      <c r="CB824" s="34"/>
      <c r="CC824" s="32"/>
    </row>
    <row r="825" spans="1:81" ht="25" x14ac:dyDescent="0.35">
      <c r="A825" s="37" t="s">
        <v>1681</v>
      </c>
      <c r="B825" s="34">
        <v>18104</v>
      </c>
      <c r="C825" s="37" t="s">
        <v>1680</v>
      </c>
      <c r="D825" s="32">
        <v>25</v>
      </c>
      <c r="E825" s="32">
        <v>2.2000000000000002</v>
      </c>
      <c r="F825" s="32">
        <v>0</v>
      </c>
      <c r="G825" s="32">
        <v>0</v>
      </c>
      <c r="H825" s="35">
        <v>508</v>
      </c>
      <c r="I825" s="35">
        <v>508</v>
      </c>
      <c r="J825" s="35">
        <v>121.41199999999999</v>
      </c>
      <c r="K825" s="32">
        <v>0</v>
      </c>
      <c r="L825" s="32">
        <v>0</v>
      </c>
      <c r="M825" s="32">
        <v>0</v>
      </c>
      <c r="N825" s="32">
        <v>0</v>
      </c>
      <c r="O825" s="31"/>
      <c r="P825" s="32">
        <v>0</v>
      </c>
      <c r="Q825" s="31"/>
      <c r="R825" s="36">
        <v>0.20200000000000001</v>
      </c>
      <c r="S825" s="33">
        <v>3.75</v>
      </c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3">
        <v>0.85</v>
      </c>
      <c r="AX825" s="33">
        <v>0.81</v>
      </c>
      <c r="AY825" s="33">
        <v>0.3</v>
      </c>
      <c r="AZ825" s="36">
        <v>69.997</v>
      </c>
      <c r="BA825" s="33">
        <v>100.72</v>
      </c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3"/>
      <c r="BV825" s="34"/>
      <c r="BW825" s="34"/>
      <c r="BX825" s="33"/>
      <c r="BY825" s="34"/>
      <c r="BZ825" s="36"/>
      <c r="CA825" s="34"/>
      <c r="CB825" s="34"/>
      <c r="CC825" s="32"/>
    </row>
    <row r="826" spans="1:81" ht="25" x14ac:dyDescent="0.35">
      <c r="A826" s="37" t="s">
        <v>1679</v>
      </c>
      <c r="B826" s="34">
        <v>18104</v>
      </c>
      <c r="C826" s="37" t="s">
        <v>1678</v>
      </c>
      <c r="D826" s="32">
        <v>30.7</v>
      </c>
      <c r="E826" s="32">
        <v>3.5</v>
      </c>
      <c r="F826" s="32">
        <v>0</v>
      </c>
      <c r="G826" s="32">
        <v>0</v>
      </c>
      <c r="H826" s="35">
        <v>651</v>
      </c>
      <c r="I826" s="35">
        <v>651</v>
      </c>
      <c r="J826" s="35">
        <v>155.589</v>
      </c>
      <c r="K826" s="32">
        <v>0</v>
      </c>
      <c r="L826" s="32">
        <v>0</v>
      </c>
      <c r="M826" s="32">
        <v>0</v>
      </c>
      <c r="N826" s="32">
        <v>0</v>
      </c>
      <c r="O826" s="31"/>
      <c r="P826" s="32">
        <v>0</v>
      </c>
      <c r="Q826" s="31"/>
      <c r="R826" s="36">
        <v>0.19800000000000001</v>
      </c>
      <c r="S826" s="33">
        <v>0.7</v>
      </c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3">
        <v>1.4</v>
      </c>
      <c r="AX826" s="33">
        <v>1.1299999999999999</v>
      </c>
      <c r="AY826" s="33">
        <v>0.51</v>
      </c>
      <c r="AZ826" s="36">
        <v>118.896</v>
      </c>
      <c r="BA826" s="33">
        <v>166.69</v>
      </c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3"/>
      <c r="BV826" s="34"/>
      <c r="BW826" s="34"/>
      <c r="BX826" s="33"/>
      <c r="BY826" s="34"/>
      <c r="BZ826" s="36"/>
      <c r="CA826" s="34"/>
      <c r="CB826" s="34"/>
      <c r="CC826" s="32"/>
    </row>
    <row r="827" spans="1:81" x14ac:dyDescent="0.35">
      <c r="A827" s="37" t="s">
        <v>1677</v>
      </c>
      <c r="B827" s="34">
        <v>18104</v>
      </c>
      <c r="C827" s="37" t="s">
        <v>1676</v>
      </c>
      <c r="D827" s="32">
        <v>24.6</v>
      </c>
      <c r="E827" s="32">
        <v>1.1000000000000001</v>
      </c>
      <c r="F827" s="32">
        <v>0</v>
      </c>
      <c r="G827" s="32">
        <v>0</v>
      </c>
      <c r="H827" s="35">
        <v>459</v>
      </c>
      <c r="I827" s="35">
        <v>459</v>
      </c>
      <c r="J827" s="35">
        <v>109.70099999999999</v>
      </c>
      <c r="K827" s="32">
        <v>0</v>
      </c>
      <c r="L827" s="32">
        <v>0</v>
      </c>
      <c r="M827" s="32">
        <v>0</v>
      </c>
      <c r="N827" s="32">
        <v>0</v>
      </c>
      <c r="O827" s="31"/>
      <c r="P827" s="32">
        <v>0</v>
      </c>
      <c r="Q827" s="31"/>
      <c r="R827" s="36">
        <v>0.2</v>
      </c>
      <c r="S827" s="33">
        <v>3.8</v>
      </c>
      <c r="T827" s="33">
        <v>39.520000000000003</v>
      </c>
      <c r="U827" s="33">
        <v>34.47</v>
      </c>
      <c r="V827" s="34"/>
      <c r="W827" s="34"/>
      <c r="X827" s="34"/>
      <c r="Y827" s="32">
        <v>6.2</v>
      </c>
      <c r="Z827" s="32">
        <v>1.8</v>
      </c>
      <c r="AA827" s="34"/>
      <c r="AB827" s="32">
        <v>0.2</v>
      </c>
      <c r="AC827" s="34"/>
      <c r="AD827" s="34"/>
      <c r="AE827" s="34"/>
      <c r="AF827" s="32">
        <v>0.5</v>
      </c>
      <c r="AG827" s="34"/>
      <c r="AH827" s="34"/>
      <c r="AI827" s="34"/>
      <c r="AJ827" s="32">
        <v>1</v>
      </c>
      <c r="AK827" s="34"/>
      <c r="AL827" s="32">
        <v>5.0999999999999996</v>
      </c>
      <c r="AM827" s="32">
        <v>3</v>
      </c>
      <c r="AN827" s="34"/>
      <c r="AO827" s="34"/>
      <c r="AP827" s="34"/>
      <c r="AQ827" s="32">
        <v>0.3</v>
      </c>
      <c r="AR827" s="32">
        <v>3.2</v>
      </c>
      <c r="AS827" s="34"/>
      <c r="AT827" s="32">
        <v>0.7</v>
      </c>
      <c r="AU827" s="33">
        <v>22.07</v>
      </c>
      <c r="AV827" s="36">
        <v>6.87</v>
      </c>
      <c r="AW827" s="33">
        <v>0.4</v>
      </c>
      <c r="AX827" s="33">
        <v>0.35</v>
      </c>
      <c r="AY827" s="33">
        <v>0.22</v>
      </c>
      <c r="AZ827" s="36">
        <v>69.221999999999994</v>
      </c>
      <c r="BA827" s="33">
        <v>34.42</v>
      </c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3"/>
      <c r="BV827" s="34"/>
      <c r="BW827" s="34"/>
      <c r="BX827" s="33"/>
      <c r="BY827" s="34"/>
      <c r="BZ827" s="36"/>
      <c r="CA827" s="34"/>
      <c r="CB827" s="34"/>
      <c r="CC827" s="32"/>
    </row>
    <row r="828" spans="1:81" ht="25" x14ac:dyDescent="0.35">
      <c r="A828" s="37" t="s">
        <v>1675</v>
      </c>
      <c r="B828" s="34">
        <v>18104</v>
      </c>
      <c r="C828" s="37" t="s">
        <v>1674</v>
      </c>
      <c r="D828" s="32">
        <v>28.1</v>
      </c>
      <c r="E828" s="32">
        <v>2</v>
      </c>
      <c r="F828" s="32">
        <v>0</v>
      </c>
      <c r="G828" s="32">
        <v>0</v>
      </c>
      <c r="H828" s="35">
        <v>552</v>
      </c>
      <c r="I828" s="35">
        <v>552</v>
      </c>
      <c r="J828" s="35">
        <v>131.928</v>
      </c>
      <c r="K828" s="32">
        <v>0</v>
      </c>
      <c r="L828" s="32">
        <v>0</v>
      </c>
      <c r="M828" s="32">
        <v>0</v>
      </c>
      <c r="N828" s="32">
        <v>0</v>
      </c>
      <c r="O828" s="31"/>
      <c r="P828" s="32">
        <v>0</v>
      </c>
      <c r="Q828" s="31"/>
      <c r="R828" s="36">
        <v>0.2</v>
      </c>
      <c r="S828" s="33">
        <v>0.7</v>
      </c>
      <c r="T828" s="33">
        <v>46.07</v>
      </c>
      <c r="U828" s="33">
        <v>35.44</v>
      </c>
      <c r="V828" s="34"/>
      <c r="W828" s="34"/>
      <c r="X828" s="34"/>
      <c r="Y828" s="32">
        <v>5</v>
      </c>
      <c r="Z828" s="32">
        <v>1.1000000000000001</v>
      </c>
      <c r="AA828" s="34"/>
      <c r="AB828" s="32">
        <v>0.4</v>
      </c>
      <c r="AC828" s="34"/>
      <c r="AD828" s="34"/>
      <c r="AE828" s="34"/>
      <c r="AF828" s="32">
        <v>0.4</v>
      </c>
      <c r="AG828" s="34"/>
      <c r="AH828" s="34"/>
      <c r="AI828" s="34"/>
      <c r="AJ828" s="32">
        <v>0.8</v>
      </c>
      <c r="AK828" s="34"/>
      <c r="AL828" s="32">
        <v>3.7</v>
      </c>
      <c r="AM828" s="32">
        <v>1.7</v>
      </c>
      <c r="AN828" s="34"/>
      <c r="AO828" s="34"/>
      <c r="AP828" s="34"/>
      <c r="AQ828" s="32">
        <v>0.3</v>
      </c>
      <c r="AR828" s="32">
        <v>2.4</v>
      </c>
      <c r="AS828" s="34"/>
      <c r="AT828" s="32">
        <v>0.5</v>
      </c>
      <c r="AU828" s="33">
        <v>16.239999999999998</v>
      </c>
      <c r="AV828" s="36">
        <v>4.5789999999999997</v>
      </c>
      <c r="AW828" s="33">
        <v>0.84</v>
      </c>
      <c r="AX828" s="33">
        <v>0.65</v>
      </c>
      <c r="AY828" s="33">
        <v>0.3</v>
      </c>
      <c r="AZ828" s="36">
        <v>83.887</v>
      </c>
      <c r="BA828" s="33">
        <v>43.53</v>
      </c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3"/>
      <c r="BV828" s="34"/>
      <c r="BW828" s="34"/>
      <c r="BX828" s="33"/>
      <c r="BY828" s="34"/>
      <c r="BZ828" s="36"/>
      <c r="CA828" s="34"/>
      <c r="CB828" s="34"/>
      <c r="CC828" s="32"/>
    </row>
    <row r="829" spans="1:81" ht="25" x14ac:dyDescent="0.35">
      <c r="A829" s="37" t="s">
        <v>1673</v>
      </c>
      <c r="B829" s="34">
        <v>18104</v>
      </c>
      <c r="C829" s="37" t="s">
        <v>1672</v>
      </c>
      <c r="D829" s="32">
        <v>24.3</v>
      </c>
      <c r="E829" s="32">
        <v>2.7</v>
      </c>
      <c r="F829" s="32">
        <v>0</v>
      </c>
      <c r="G829" s="32">
        <v>0</v>
      </c>
      <c r="H829" s="35">
        <v>512</v>
      </c>
      <c r="I829" s="35">
        <v>512</v>
      </c>
      <c r="J829" s="35">
        <v>122.36799999999999</v>
      </c>
      <c r="K829" s="32">
        <v>0</v>
      </c>
      <c r="L829" s="32">
        <v>0</v>
      </c>
      <c r="M829" s="32">
        <v>0</v>
      </c>
      <c r="N829" s="32">
        <v>0</v>
      </c>
      <c r="O829" s="31"/>
      <c r="P829" s="32">
        <v>0</v>
      </c>
      <c r="Q829" s="31"/>
      <c r="R829" s="36">
        <v>0.20599999999999999</v>
      </c>
      <c r="S829" s="33">
        <v>3.64</v>
      </c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3">
        <v>1.17</v>
      </c>
      <c r="AX829" s="33">
        <v>0.92</v>
      </c>
      <c r="AY829" s="33">
        <v>0.25</v>
      </c>
      <c r="AZ829" s="36">
        <v>67.87</v>
      </c>
      <c r="BA829" s="33">
        <v>180.22</v>
      </c>
      <c r="BB829" s="34"/>
      <c r="BC829" s="34"/>
      <c r="BD829" s="33"/>
      <c r="BE829" s="34"/>
      <c r="BF829" s="34"/>
      <c r="BG829" s="34"/>
      <c r="BH829" s="34"/>
      <c r="BI829" s="33"/>
      <c r="BJ829" s="34"/>
      <c r="BK829" s="36"/>
      <c r="BL829" s="34"/>
      <c r="BM829" s="34"/>
      <c r="BN829" s="34"/>
      <c r="BO829" s="34"/>
      <c r="BP829" s="34"/>
      <c r="BQ829" s="34"/>
      <c r="BR829" s="34"/>
      <c r="BS829" s="34"/>
      <c r="BT829" s="34"/>
      <c r="BU829" s="33"/>
      <c r="BV829" s="34"/>
      <c r="BW829" s="34"/>
      <c r="BX829" s="33"/>
      <c r="BY829" s="34"/>
      <c r="BZ829" s="36"/>
      <c r="CA829" s="34"/>
      <c r="CB829" s="34"/>
      <c r="CC829" s="32"/>
    </row>
    <row r="830" spans="1:81" ht="25" x14ac:dyDescent="0.35">
      <c r="A830" s="37" t="s">
        <v>1671</v>
      </c>
      <c r="B830" s="34">
        <v>18104</v>
      </c>
      <c r="C830" s="37" t="s">
        <v>1670</v>
      </c>
      <c r="D830" s="32">
        <v>27.6</v>
      </c>
      <c r="E830" s="32">
        <v>4.2</v>
      </c>
      <c r="F830" s="32">
        <v>0</v>
      </c>
      <c r="G830" s="32">
        <v>0</v>
      </c>
      <c r="H830" s="35">
        <v>625</v>
      </c>
      <c r="I830" s="35">
        <v>625</v>
      </c>
      <c r="J830" s="35">
        <v>149.375</v>
      </c>
      <c r="K830" s="32">
        <v>0</v>
      </c>
      <c r="L830" s="32">
        <v>0</v>
      </c>
      <c r="M830" s="32">
        <v>0</v>
      </c>
      <c r="N830" s="32">
        <v>0</v>
      </c>
      <c r="O830" s="31"/>
      <c r="P830" s="32">
        <v>0</v>
      </c>
      <c r="Q830" s="31"/>
      <c r="R830" s="36">
        <v>0.193</v>
      </c>
      <c r="S830" s="33">
        <v>0.69</v>
      </c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3">
        <v>2.0099999999999998</v>
      </c>
      <c r="AX830" s="33">
        <v>1.4</v>
      </c>
      <c r="AY830" s="33">
        <v>0.34</v>
      </c>
      <c r="AZ830" s="36">
        <v>85.546000000000006</v>
      </c>
      <c r="BA830" s="33">
        <v>215.29</v>
      </c>
      <c r="BB830" s="34"/>
      <c r="BC830" s="34"/>
      <c r="BD830" s="33"/>
      <c r="BE830" s="34"/>
      <c r="BF830" s="34"/>
      <c r="BG830" s="34"/>
      <c r="BH830" s="34"/>
      <c r="BI830" s="33"/>
      <c r="BJ830" s="34"/>
      <c r="BK830" s="36"/>
      <c r="BL830" s="34"/>
      <c r="BM830" s="34"/>
      <c r="BN830" s="34"/>
      <c r="BO830" s="34"/>
      <c r="BP830" s="34"/>
      <c r="BQ830" s="34"/>
      <c r="BR830" s="34"/>
      <c r="BS830" s="34"/>
      <c r="BT830" s="34"/>
      <c r="BU830" s="33"/>
      <c r="BV830" s="34"/>
      <c r="BW830" s="34"/>
      <c r="BX830" s="33"/>
      <c r="BY830" s="34"/>
      <c r="BZ830" s="36"/>
      <c r="CA830" s="34"/>
      <c r="CB830" s="34"/>
      <c r="CC830" s="32"/>
    </row>
    <row r="831" spans="1:81" x14ac:dyDescent="0.35">
      <c r="A831" s="37" t="s">
        <v>1669</v>
      </c>
      <c r="B831" s="34">
        <v>18104</v>
      </c>
      <c r="C831" s="37" t="s">
        <v>1668</v>
      </c>
      <c r="D831" s="32">
        <v>24.2</v>
      </c>
      <c r="E831" s="32">
        <v>3</v>
      </c>
      <c r="F831" s="32">
        <v>0</v>
      </c>
      <c r="G831" s="32">
        <v>0</v>
      </c>
      <c r="H831" s="35">
        <v>523</v>
      </c>
      <c r="I831" s="35">
        <v>523</v>
      </c>
      <c r="J831" s="35">
        <v>124.997</v>
      </c>
      <c r="K831" s="32">
        <v>0</v>
      </c>
      <c r="L831" s="32">
        <v>0</v>
      </c>
      <c r="M831" s="32">
        <v>0</v>
      </c>
      <c r="N831" s="32">
        <v>0</v>
      </c>
      <c r="O831" s="31"/>
      <c r="P831" s="32">
        <v>0</v>
      </c>
      <c r="Q831" s="31"/>
      <c r="R831" s="36">
        <v>0.20699999999999999</v>
      </c>
      <c r="S831" s="33">
        <v>3.61</v>
      </c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3">
        <v>1.32</v>
      </c>
      <c r="AX831" s="33">
        <v>1.03</v>
      </c>
      <c r="AY831" s="33">
        <v>0.25</v>
      </c>
      <c r="AZ831" s="36">
        <v>67.594999999999999</v>
      </c>
      <c r="BA831" s="33">
        <v>209.84</v>
      </c>
      <c r="BB831" s="34"/>
      <c r="BC831" s="34"/>
      <c r="BD831" s="33"/>
      <c r="BE831" s="34"/>
      <c r="BF831" s="34"/>
      <c r="BG831" s="34"/>
      <c r="BH831" s="34"/>
      <c r="BI831" s="33"/>
      <c r="BJ831" s="34"/>
      <c r="BK831" s="36"/>
      <c r="BL831" s="34"/>
      <c r="BM831" s="34"/>
      <c r="BN831" s="34"/>
      <c r="BO831" s="34"/>
      <c r="BP831" s="34"/>
      <c r="BQ831" s="34"/>
      <c r="BR831" s="34"/>
      <c r="BS831" s="34"/>
      <c r="BT831" s="34"/>
      <c r="BU831" s="33"/>
      <c r="BV831" s="34"/>
      <c r="BW831" s="34"/>
      <c r="BX831" s="33"/>
      <c r="BY831" s="34"/>
      <c r="BZ831" s="36"/>
      <c r="CA831" s="34"/>
      <c r="CB831" s="34"/>
      <c r="CC831" s="32"/>
    </row>
    <row r="832" spans="1:81" ht="25" x14ac:dyDescent="0.35">
      <c r="A832" s="37" t="s">
        <v>1667</v>
      </c>
      <c r="B832" s="34">
        <v>18104</v>
      </c>
      <c r="C832" s="37" t="s">
        <v>1666</v>
      </c>
      <c r="D832" s="32">
        <v>27.5</v>
      </c>
      <c r="E832" s="32">
        <v>4.4000000000000004</v>
      </c>
      <c r="F832" s="32">
        <v>0</v>
      </c>
      <c r="G832" s="32">
        <v>0</v>
      </c>
      <c r="H832" s="35">
        <v>632</v>
      </c>
      <c r="I832" s="35">
        <v>632</v>
      </c>
      <c r="J832" s="35">
        <v>151.048</v>
      </c>
      <c r="K832" s="32">
        <v>0</v>
      </c>
      <c r="L832" s="32">
        <v>0</v>
      </c>
      <c r="M832" s="32">
        <v>0</v>
      </c>
      <c r="N832" s="32">
        <v>0</v>
      </c>
      <c r="O832" s="31"/>
      <c r="P832" s="32">
        <v>0</v>
      </c>
      <c r="Q832" s="31"/>
      <c r="R832" s="36">
        <v>0.192</v>
      </c>
      <c r="S832" s="33">
        <v>0.69</v>
      </c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3">
        <v>2.12</v>
      </c>
      <c r="AX832" s="33">
        <v>1.47</v>
      </c>
      <c r="AY832" s="33">
        <v>0.34</v>
      </c>
      <c r="AZ832" s="36">
        <v>85.706999999999994</v>
      </c>
      <c r="BA832" s="33">
        <v>231.99</v>
      </c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3"/>
      <c r="BV832" s="34"/>
      <c r="BW832" s="34"/>
      <c r="BX832" s="33"/>
      <c r="BY832" s="34"/>
      <c r="BZ832" s="36"/>
      <c r="CA832" s="34"/>
      <c r="CB832" s="34"/>
      <c r="CC832" s="32"/>
    </row>
    <row r="833" spans="1:81" x14ac:dyDescent="0.35">
      <c r="A833" s="37" t="s">
        <v>1665</v>
      </c>
      <c r="B833" s="34">
        <v>18104</v>
      </c>
      <c r="C833" s="37" t="s">
        <v>1664</v>
      </c>
      <c r="D833" s="32">
        <v>23.1</v>
      </c>
      <c r="E833" s="32">
        <v>1.5</v>
      </c>
      <c r="F833" s="32">
        <v>0</v>
      </c>
      <c r="G833" s="32">
        <v>0</v>
      </c>
      <c r="H833" s="35">
        <v>448</v>
      </c>
      <c r="I833" s="35">
        <v>448</v>
      </c>
      <c r="J833" s="35">
        <v>107.072</v>
      </c>
      <c r="K833" s="32">
        <v>0</v>
      </c>
      <c r="L833" s="32">
        <v>0</v>
      </c>
      <c r="M833" s="32">
        <v>0</v>
      </c>
      <c r="N833" s="32">
        <v>0</v>
      </c>
      <c r="O833" s="31"/>
      <c r="P833" s="32">
        <v>0</v>
      </c>
      <c r="Q833" s="31"/>
      <c r="R833" s="36">
        <v>0.2</v>
      </c>
      <c r="S833" s="33">
        <v>3.8</v>
      </c>
      <c r="T833" s="33">
        <v>38.229999999999997</v>
      </c>
      <c r="U833" s="33">
        <v>39.93</v>
      </c>
      <c r="V833" s="34"/>
      <c r="W833" s="34"/>
      <c r="X833" s="34"/>
      <c r="Y833" s="32">
        <v>6.6</v>
      </c>
      <c r="Z833" s="32">
        <v>1.4</v>
      </c>
      <c r="AA833" s="34"/>
      <c r="AB833" s="32">
        <v>0.3</v>
      </c>
      <c r="AC833" s="34"/>
      <c r="AD833" s="34"/>
      <c r="AE833" s="34"/>
      <c r="AF833" s="32">
        <v>0.4</v>
      </c>
      <c r="AG833" s="34"/>
      <c r="AH833" s="34"/>
      <c r="AI833" s="34"/>
      <c r="AJ833" s="32">
        <v>1</v>
      </c>
      <c r="AK833" s="34"/>
      <c r="AL833" s="32">
        <v>4</v>
      </c>
      <c r="AM833" s="32">
        <v>1.6</v>
      </c>
      <c r="AN833" s="34"/>
      <c r="AO833" s="34"/>
      <c r="AP833" s="34"/>
      <c r="AQ833" s="32">
        <v>0.3</v>
      </c>
      <c r="AR833" s="32">
        <v>2.2999999999999998</v>
      </c>
      <c r="AS833" s="34"/>
      <c r="AT833" s="32">
        <v>0.5</v>
      </c>
      <c r="AU833" s="33">
        <v>18.350000000000001</v>
      </c>
      <c r="AV833" s="36">
        <v>4.3940000000000001</v>
      </c>
      <c r="AW833" s="33">
        <v>0.52</v>
      </c>
      <c r="AX833" s="33">
        <v>0.55000000000000004</v>
      </c>
      <c r="AY833" s="33">
        <v>0.25</v>
      </c>
      <c r="AZ833" s="36">
        <v>60.374000000000002</v>
      </c>
      <c r="BA833" s="33">
        <v>47.57</v>
      </c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3"/>
      <c r="BV833" s="34"/>
      <c r="BW833" s="34"/>
      <c r="BX833" s="33"/>
      <c r="BY833" s="34"/>
      <c r="BZ833" s="36"/>
      <c r="CA833" s="34"/>
      <c r="CB833" s="34"/>
      <c r="CC833" s="32"/>
    </row>
    <row r="834" spans="1:81" x14ac:dyDescent="0.35">
      <c r="A834" s="37" t="s">
        <v>1663</v>
      </c>
      <c r="B834" s="34">
        <v>18104</v>
      </c>
      <c r="C834" s="37" t="s">
        <v>1662</v>
      </c>
      <c r="D834" s="32">
        <v>31.9</v>
      </c>
      <c r="E834" s="32">
        <v>3</v>
      </c>
      <c r="F834" s="32">
        <v>0</v>
      </c>
      <c r="G834" s="32">
        <v>0</v>
      </c>
      <c r="H834" s="35">
        <v>653</v>
      </c>
      <c r="I834" s="35">
        <v>653</v>
      </c>
      <c r="J834" s="35">
        <v>156.06700000000001</v>
      </c>
      <c r="K834" s="32">
        <v>0</v>
      </c>
      <c r="L834" s="32">
        <v>0</v>
      </c>
      <c r="M834" s="32">
        <v>0</v>
      </c>
      <c r="N834" s="32">
        <v>0</v>
      </c>
      <c r="O834" s="31"/>
      <c r="P834" s="32">
        <v>0</v>
      </c>
      <c r="Q834" s="31"/>
      <c r="R834" s="36">
        <v>0.2</v>
      </c>
      <c r="S834" s="33">
        <v>0.7</v>
      </c>
      <c r="T834" s="33">
        <v>41.21</v>
      </c>
      <c r="U834" s="33">
        <v>35.369999999999997</v>
      </c>
      <c r="V834" s="34"/>
      <c r="W834" s="34"/>
      <c r="X834" s="34"/>
      <c r="Y834" s="32">
        <v>6.9</v>
      </c>
      <c r="Z834" s="32">
        <v>1.4</v>
      </c>
      <c r="AA834" s="34"/>
      <c r="AB834" s="32">
        <v>0.3</v>
      </c>
      <c r="AC834" s="34"/>
      <c r="AD834" s="34"/>
      <c r="AE834" s="34"/>
      <c r="AF834" s="32">
        <v>0.4</v>
      </c>
      <c r="AG834" s="34"/>
      <c r="AH834" s="34"/>
      <c r="AI834" s="34"/>
      <c r="AJ834" s="32">
        <v>1</v>
      </c>
      <c r="AK834" s="34"/>
      <c r="AL834" s="32">
        <v>3.9</v>
      </c>
      <c r="AM834" s="32">
        <v>1.5</v>
      </c>
      <c r="AN834" s="34"/>
      <c r="AO834" s="34"/>
      <c r="AP834" s="34"/>
      <c r="AQ834" s="32">
        <v>0.4</v>
      </c>
      <c r="AR834" s="32">
        <v>2.4</v>
      </c>
      <c r="AS834" s="34"/>
      <c r="AT834" s="32">
        <v>0.6</v>
      </c>
      <c r="AU834" s="33">
        <v>18.829999999999998</v>
      </c>
      <c r="AV834" s="36">
        <v>4.4859999999999998</v>
      </c>
      <c r="AW834" s="33">
        <v>1.1299999999999999</v>
      </c>
      <c r="AX834" s="33">
        <v>0.97</v>
      </c>
      <c r="AY834" s="33">
        <v>0.52</v>
      </c>
      <c r="AZ834" s="36">
        <v>123.27500000000001</v>
      </c>
      <c r="BA834" s="33">
        <v>126.9</v>
      </c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3"/>
      <c r="BV834" s="34"/>
      <c r="BW834" s="34"/>
      <c r="BX834" s="33"/>
      <c r="BY834" s="34"/>
      <c r="BZ834" s="36"/>
      <c r="CA834" s="34"/>
      <c r="CB834" s="34"/>
      <c r="CC834" s="32"/>
    </row>
    <row r="835" spans="1:81" x14ac:dyDescent="0.35">
      <c r="A835" s="37" t="s">
        <v>1661</v>
      </c>
      <c r="B835" s="34">
        <v>18104</v>
      </c>
      <c r="C835" s="37" t="s">
        <v>1660</v>
      </c>
      <c r="D835" s="32">
        <v>23</v>
      </c>
      <c r="E835" s="32">
        <v>2</v>
      </c>
      <c r="F835" s="32">
        <v>0</v>
      </c>
      <c r="G835" s="32">
        <v>0</v>
      </c>
      <c r="H835" s="35">
        <v>466</v>
      </c>
      <c r="I835" s="35">
        <v>466</v>
      </c>
      <c r="J835" s="35">
        <v>111.374</v>
      </c>
      <c r="K835" s="32">
        <v>0</v>
      </c>
      <c r="L835" s="32">
        <v>0</v>
      </c>
      <c r="M835" s="32">
        <v>0</v>
      </c>
      <c r="N835" s="32">
        <v>0</v>
      </c>
      <c r="O835" s="31"/>
      <c r="P835" s="32">
        <v>0</v>
      </c>
      <c r="Q835" s="31"/>
      <c r="R835" s="36">
        <v>0.20200000000000001</v>
      </c>
      <c r="S835" s="33">
        <v>3.75</v>
      </c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3">
        <v>0.77</v>
      </c>
      <c r="AX835" s="33">
        <v>0.73</v>
      </c>
      <c r="AY835" s="33">
        <v>0.26</v>
      </c>
      <c r="AZ835" s="36">
        <v>60.097999999999999</v>
      </c>
      <c r="BA835" s="33">
        <v>94.47</v>
      </c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3"/>
      <c r="BV835" s="34"/>
      <c r="BW835" s="34"/>
      <c r="BX835" s="33"/>
      <c r="BY835" s="34"/>
      <c r="BZ835" s="36"/>
      <c r="CA835" s="34"/>
      <c r="CB835" s="34"/>
      <c r="CC835" s="32"/>
    </row>
    <row r="836" spans="1:81" ht="25" x14ac:dyDescent="0.35">
      <c r="A836" s="37" t="s">
        <v>1659</v>
      </c>
      <c r="B836" s="34">
        <v>18104</v>
      </c>
      <c r="C836" s="37" t="s">
        <v>1658</v>
      </c>
      <c r="D836" s="32">
        <v>31.6</v>
      </c>
      <c r="E836" s="32">
        <v>3.8</v>
      </c>
      <c r="F836" s="32">
        <v>0</v>
      </c>
      <c r="G836" s="32">
        <v>0</v>
      </c>
      <c r="H836" s="35">
        <v>679</v>
      </c>
      <c r="I836" s="35">
        <v>679</v>
      </c>
      <c r="J836" s="35">
        <v>162.28100000000001</v>
      </c>
      <c r="K836" s="32">
        <v>0</v>
      </c>
      <c r="L836" s="32">
        <v>0</v>
      </c>
      <c r="M836" s="32">
        <v>0</v>
      </c>
      <c r="N836" s="32">
        <v>0</v>
      </c>
      <c r="O836" s="31"/>
      <c r="P836" s="32">
        <v>0</v>
      </c>
      <c r="Q836" s="31"/>
      <c r="R836" s="36">
        <v>0.19700000000000001</v>
      </c>
      <c r="S836" s="33">
        <v>0.7</v>
      </c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3">
        <v>1.58</v>
      </c>
      <c r="AX836" s="33">
        <v>1.25</v>
      </c>
      <c r="AY836" s="33">
        <v>0.53</v>
      </c>
      <c r="AZ836" s="36">
        <v>122.819</v>
      </c>
      <c r="BA836" s="33">
        <v>191.13</v>
      </c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3"/>
      <c r="BV836" s="34"/>
      <c r="BW836" s="34"/>
      <c r="BX836" s="33"/>
      <c r="BY836" s="34"/>
      <c r="BZ836" s="36"/>
      <c r="CA836" s="34"/>
      <c r="CB836" s="34"/>
      <c r="CC836" s="32"/>
    </row>
    <row r="837" spans="1:81" x14ac:dyDescent="0.35">
      <c r="A837" s="37" t="s">
        <v>1657</v>
      </c>
      <c r="B837" s="34">
        <v>18104</v>
      </c>
      <c r="C837" s="37" t="s">
        <v>1656</v>
      </c>
      <c r="D837" s="32">
        <v>24.4</v>
      </c>
      <c r="E837" s="32">
        <v>1.5</v>
      </c>
      <c r="F837" s="32">
        <v>0</v>
      </c>
      <c r="G837" s="32">
        <v>0</v>
      </c>
      <c r="H837" s="35">
        <v>470</v>
      </c>
      <c r="I837" s="35">
        <v>470</v>
      </c>
      <c r="J837" s="35">
        <v>112.33</v>
      </c>
      <c r="K837" s="32">
        <v>0</v>
      </c>
      <c r="L837" s="32">
        <v>0</v>
      </c>
      <c r="M837" s="32">
        <v>0</v>
      </c>
      <c r="N837" s="32">
        <v>0</v>
      </c>
      <c r="O837" s="31"/>
      <c r="P837" s="32">
        <v>0</v>
      </c>
      <c r="Q837" s="31"/>
      <c r="R837" s="36">
        <v>0.2</v>
      </c>
      <c r="S837" s="33">
        <v>3.8</v>
      </c>
      <c r="T837" s="33">
        <v>31.78</v>
      </c>
      <c r="U837" s="33">
        <v>37.76</v>
      </c>
      <c r="V837" s="34"/>
      <c r="W837" s="34"/>
      <c r="X837" s="34"/>
      <c r="Y837" s="32">
        <v>8.4</v>
      </c>
      <c r="Z837" s="32">
        <v>2.2999999999999998</v>
      </c>
      <c r="AA837" s="34"/>
      <c r="AB837" s="32">
        <v>0.3</v>
      </c>
      <c r="AC837" s="34"/>
      <c r="AD837" s="34"/>
      <c r="AE837" s="34"/>
      <c r="AF837" s="32">
        <v>0.5</v>
      </c>
      <c r="AG837" s="34"/>
      <c r="AH837" s="34"/>
      <c r="AI837" s="34"/>
      <c r="AJ837" s="32">
        <v>1.3</v>
      </c>
      <c r="AK837" s="34"/>
      <c r="AL837" s="32">
        <v>6.4</v>
      </c>
      <c r="AM837" s="32">
        <v>3.4</v>
      </c>
      <c r="AN837" s="34"/>
      <c r="AO837" s="34"/>
      <c r="AP837" s="34"/>
      <c r="AQ837" s="32">
        <v>0.3</v>
      </c>
      <c r="AR837" s="32">
        <v>3.6</v>
      </c>
      <c r="AS837" s="34"/>
      <c r="AT837" s="32">
        <v>0.8</v>
      </c>
      <c r="AU837" s="33">
        <v>27.48</v>
      </c>
      <c r="AV837" s="36">
        <v>7.8090000000000002</v>
      </c>
      <c r="AW837" s="33">
        <v>0.44</v>
      </c>
      <c r="AX837" s="33">
        <v>0.52</v>
      </c>
      <c r="AY837" s="33">
        <v>0.38</v>
      </c>
      <c r="AZ837" s="36">
        <v>107.29600000000001</v>
      </c>
      <c r="BA837" s="33">
        <v>43.14</v>
      </c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3"/>
      <c r="BV837" s="34"/>
      <c r="BW837" s="34"/>
      <c r="BX837" s="33"/>
      <c r="BY837" s="34"/>
      <c r="BZ837" s="36"/>
      <c r="CA837" s="34"/>
      <c r="CB837" s="34"/>
      <c r="CC837" s="32"/>
    </row>
    <row r="838" spans="1:81" ht="25" x14ac:dyDescent="0.35">
      <c r="A838" s="37" t="s">
        <v>1655</v>
      </c>
      <c r="B838" s="34">
        <v>18104</v>
      </c>
      <c r="C838" s="37" t="s">
        <v>1654</v>
      </c>
      <c r="D838" s="32">
        <v>34.4</v>
      </c>
      <c r="E838" s="32">
        <v>1.9</v>
      </c>
      <c r="F838" s="32">
        <v>0</v>
      </c>
      <c r="G838" s="32">
        <v>0</v>
      </c>
      <c r="H838" s="35">
        <v>655</v>
      </c>
      <c r="I838" s="35">
        <v>655</v>
      </c>
      <c r="J838" s="35">
        <v>156.54499999999999</v>
      </c>
      <c r="K838" s="32">
        <v>0</v>
      </c>
      <c r="L838" s="32">
        <v>0</v>
      </c>
      <c r="M838" s="32">
        <v>0</v>
      </c>
      <c r="N838" s="32">
        <v>0</v>
      </c>
      <c r="O838" s="31"/>
      <c r="P838" s="32">
        <v>0</v>
      </c>
      <c r="Q838" s="31"/>
      <c r="R838" s="36">
        <v>0.2</v>
      </c>
      <c r="S838" s="33">
        <v>0.7</v>
      </c>
      <c r="T838" s="33">
        <v>30.68</v>
      </c>
      <c r="U838" s="33">
        <v>43.98</v>
      </c>
      <c r="V838" s="34"/>
      <c r="W838" s="34"/>
      <c r="X838" s="34"/>
      <c r="Y838" s="32">
        <v>6.4</v>
      </c>
      <c r="Z838" s="32">
        <v>2</v>
      </c>
      <c r="AA838" s="34"/>
      <c r="AB838" s="32">
        <v>0.4</v>
      </c>
      <c r="AC838" s="34"/>
      <c r="AD838" s="34"/>
      <c r="AE838" s="34"/>
      <c r="AF838" s="32">
        <v>0.3</v>
      </c>
      <c r="AG838" s="34"/>
      <c r="AH838" s="34"/>
      <c r="AI838" s="34"/>
      <c r="AJ838" s="32">
        <v>1</v>
      </c>
      <c r="AK838" s="34"/>
      <c r="AL838" s="32">
        <v>4</v>
      </c>
      <c r="AM838" s="32">
        <v>2.7</v>
      </c>
      <c r="AN838" s="34"/>
      <c r="AO838" s="34"/>
      <c r="AP838" s="34"/>
      <c r="AQ838" s="32">
        <v>0.3</v>
      </c>
      <c r="AR838" s="32">
        <v>2.6</v>
      </c>
      <c r="AS838" s="34"/>
      <c r="AT838" s="32">
        <v>0.6</v>
      </c>
      <c r="AU838" s="33">
        <v>20.25</v>
      </c>
      <c r="AV838" s="36">
        <v>5.9690000000000003</v>
      </c>
      <c r="AW838" s="33">
        <v>0.53</v>
      </c>
      <c r="AX838" s="33">
        <v>0.76</v>
      </c>
      <c r="AY838" s="33">
        <v>0.35</v>
      </c>
      <c r="AZ838" s="36">
        <v>103.884</v>
      </c>
      <c r="BA838" s="33">
        <v>85.44</v>
      </c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3"/>
      <c r="BV838" s="34"/>
      <c r="BW838" s="34"/>
      <c r="BX838" s="33"/>
      <c r="BY838" s="34"/>
      <c r="BZ838" s="36"/>
      <c r="CA838" s="34"/>
      <c r="CB838" s="34"/>
      <c r="CC838" s="32"/>
    </row>
    <row r="839" spans="1:81" ht="25" x14ac:dyDescent="0.35">
      <c r="A839" s="37" t="s">
        <v>1653</v>
      </c>
      <c r="B839" s="34">
        <v>18104</v>
      </c>
      <c r="C839" s="37" t="s">
        <v>1652</v>
      </c>
      <c r="D839" s="32">
        <v>24.3</v>
      </c>
      <c r="E839" s="32">
        <v>1.8</v>
      </c>
      <c r="F839" s="32">
        <v>0</v>
      </c>
      <c r="G839" s="32">
        <v>0</v>
      </c>
      <c r="H839" s="35">
        <v>482</v>
      </c>
      <c r="I839" s="35">
        <v>482</v>
      </c>
      <c r="J839" s="35">
        <v>115.19799999999999</v>
      </c>
      <c r="K839" s="32">
        <v>0</v>
      </c>
      <c r="L839" s="32">
        <v>0</v>
      </c>
      <c r="M839" s="32">
        <v>0</v>
      </c>
      <c r="N839" s="32">
        <v>0</v>
      </c>
      <c r="O839" s="31"/>
      <c r="P839" s="32">
        <v>0</v>
      </c>
      <c r="Q839" s="31"/>
      <c r="R839" s="36">
        <v>0.20100000000000001</v>
      </c>
      <c r="S839" s="33">
        <v>3.76</v>
      </c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3">
        <v>0.61</v>
      </c>
      <c r="AX839" s="33">
        <v>0.64</v>
      </c>
      <c r="AY839" s="33">
        <v>0.38</v>
      </c>
      <c r="AZ839" s="36">
        <v>106.509</v>
      </c>
      <c r="BA839" s="33">
        <v>75.75</v>
      </c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3"/>
      <c r="BV839" s="34"/>
      <c r="BW839" s="34"/>
      <c r="BX839" s="33"/>
      <c r="BY839" s="34"/>
      <c r="BZ839" s="36"/>
      <c r="CA839" s="34"/>
      <c r="CB839" s="34"/>
      <c r="CC839" s="32"/>
    </row>
    <row r="840" spans="1:81" ht="25" x14ac:dyDescent="0.35">
      <c r="A840" s="37" t="s">
        <v>1651</v>
      </c>
      <c r="B840" s="34">
        <v>18104</v>
      </c>
      <c r="C840" s="37" t="s">
        <v>1650</v>
      </c>
      <c r="D840" s="32">
        <v>34.1</v>
      </c>
      <c r="E840" s="32">
        <v>2.6</v>
      </c>
      <c r="F840" s="32">
        <v>0</v>
      </c>
      <c r="G840" s="32">
        <v>0</v>
      </c>
      <c r="H840" s="35">
        <v>675</v>
      </c>
      <c r="I840" s="35">
        <v>675</v>
      </c>
      <c r="J840" s="35">
        <v>161.32499999999999</v>
      </c>
      <c r="K840" s="32">
        <v>0</v>
      </c>
      <c r="L840" s="32">
        <v>0</v>
      </c>
      <c r="M840" s="32">
        <v>0</v>
      </c>
      <c r="N840" s="32">
        <v>0</v>
      </c>
      <c r="O840" s="31"/>
      <c r="P840" s="32">
        <v>0</v>
      </c>
      <c r="Q840" s="31"/>
      <c r="R840" s="36">
        <v>0.19800000000000001</v>
      </c>
      <c r="S840" s="33">
        <v>0.7</v>
      </c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3">
        <v>0.89</v>
      </c>
      <c r="AX840" s="33">
        <v>0.99</v>
      </c>
      <c r="AY840" s="33">
        <v>0.36</v>
      </c>
      <c r="AZ840" s="36">
        <v>103.95099999999999</v>
      </c>
      <c r="BA840" s="33">
        <v>136.53</v>
      </c>
      <c r="BB840" s="34"/>
      <c r="BC840" s="34"/>
      <c r="BD840" s="33"/>
      <c r="BE840" s="34"/>
      <c r="BF840" s="34"/>
      <c r="BG840" s="34"/>
      <c r="BH840" s="34"/>
      <c r="BI840" s="33"/>
      <c r="BJ840" s="34"/>
      <c r="BK840" s="36"/>
      <c r="BL840" s="34"/>
      <c r="BM840" s="34"/>
      <c r="BN840" s="34"/>
      <c r="BO840" s="34"/>
      <c r="BP840" s="34"/>
      <c r="BQ840" s="34"/>
      <c r="BR840" s="34"/>
      <c r="BS840" s="34"/>
      <c r="BT840" s="34"/>
      <c r="BU840" s="33"/>
      <c r="BV840" s="34"/>
      <c r="BW840" s="34"/>
      <c r="BX840" s="33"/>
      <c r="BY840" s="34"/>
      <c r="BZ840" s="36"/>
      <c r="CA840" s="34"/>
      <c r="CB840" s="34"/>
      <c r="CC840" s="32"/>
    </row>
    <row r="841" spans="1:81" x14ac:dyDescent="0.35">
      <c r="A841" s="37" t="s">
        <v>1649</v>
      </c>
      <c r="B841" s="34">
        <v>18104</v>
      </c>
      <c r="C841" s="37" t="s">
        <v>1648</v>
      </c>
      <c r="D841" s="32">
        <v>27.2</v>
      </c>
      <c r="E841" s="32">
        <v>2</v>
      </c>
      <c r="F841" s="32">
        <v>0</v>
      </c>
      <c r="G841" s="32">
        <v>0</v>
      </c>
      <c r="H841" s="35">
        <v>536</v>
      </c>
      <c r="I841" s="35">
        <v>536</v>
      </c>
      <c r="J841" s="35">
        <v>128.10399999999998</v>
      </c>
      <c r="K841" s="32">
        <v>0</v>
      </c>
      <c r="L841" s="32">
        <v>0</v>
      </c>
      <c r="M841" s="32">
        <v>0</v>
      </c>
      <c r="N841" s="32">
        <v>0</v>
      </c>
      <c r="O841" s="31"/>
      <c r="P841" s="32">
        <v>0</v>
      </c>
      <c r="Q841" s="31"/>
      <c r="R841" s="36">
        <v>0.2</v>
      </c>
      <c r="S841" s="33">
        <v>3.8</v>
      </c>
      <c r="T841" s="33">
        <v>38.229999999999997</v>
      </c>
      <c r="U841" s="33">
        <v>39.93</v>
      </c>
      <c r="V841" s="34"/>
      <c r="W841" s="34"/>
      <c r="X841" s="34"/>
      <c r="Y841" s="32">
        <v>6.6</v>
      </c>
      <c r="Z841" s="32">
        <v>1.4</v>
      </c>
      <c r="AA841" s="34"/>
      <c r="AB841" s="32">
        <v>0.3</v>
      </c>
      <c r="AC841" s="34"/>
      <c r="AD841" s="34"/>
      <c r="AE841" s="34"/>
      <c r="AF841" s="32">
        <v>0.4</v>
      </c>
      <c r="AG841" s="34"/>
      <c r="AH841" s="34"/>
      <c r="AI841" s="34"/>
      <c r="AJ841" s="32">
        <v>1</v>
      </c>
      <c r="AK841" s="34"/>
      <c r="AL841" s="32">
        <v>4</v>
      </c>
      <c r="AM841" s="32">
        <v>1.6</v>
      </c>
      <c r="AN841" s="34"/>
      <c r="AO841" s="34"/>
      <c r="AP841" s="34"/>
      <c r="AQ841" s="32">
        <v>0.3</v>
      </c>
      <c r="AR841" s="32">
        <v>2.2999999999999998</v>
      </c>
      <c r="AS841" s="34"/>
      <c r="AT841" s="32">
        <v>0.5</v>
      </c>
      <c r="AU841" s="33">
        <v>18.350000000000001</v>
      </c>
      <c r="AV841" s="36">
        <v>4.3940000000000001</v>
      </c>
      <c r="AW841" s="33">
        <v>0.7</v>
      </c>
      <c r="AX841" s="33">
        <v>0.73</v>
      </c>
      <c r="AY841" s="33">
        <v>0.34</v>
      </c>
      <c r="AZ841" s="36">
        <v>80.498000000000005</v>
      </c>
      <c r="BA841" s="33">
        <v>63.42</v>
      </c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3"/>
      <c r="BV841" s="34"/>
      <c r="BW841" s="34"/>
      <c r="BX841" s="33"/>
      <c r="BY841" s="34"/>
      <c r="BZ841" s="36"/>
      <c r="CA841" s="34"/>
      <c r="CB841" s="34"/>
      <c r="CC841" s="32"/>
    </row>
    <row r="842" spans="1:81" ht="25" x14ac:dyDescent="0.35">
      <c r="A842" s="37" t="s">
        <v>1647</v>
      </c>
      <c r="B842" s="34">
        <v>18104</v>
      </c>
      <c r="C842" s="37" t="s">
        <v>1646</v>
      </c>
      <c r="D842" s="32">
        <v>30</v>
      </c>
      <c r="E842" s="32">
        <v>2.8</v>
      </c>
      <c r="F842" s="32">
        <v>0</v>
      </c>
      <c r="G842" s="32">
        <v>0</v>
      </c>
      <c r="H842" s="35">
        <v>614</v>
      </c>
      <c r="I842" s="35">
        <v>614</v>
      </c>
      <c r="J842" s="35">
        <v>146.74599999999998</v>
      </c>
      <c r="K842" s="32">
        <v>0</v>
      </c>
      <c r="L842" s="32">
        <v>0</v>
      </c>
      <c r="M842" s="32">
        <v>0</v>
      </c>
      <c r="N842" s="32">
        <v>0</v>
      </c>
      <c r="O842" s="31"/>
      <c r="P842" s="32">
        <v>0</v>
      </c>
      <c r="Q842" s="31"/>
      <c r="R842" s="36">
        <v>0.2</v>
      </c>
      <c r="S842" s="33">
        <v>0.7</v>
      </c>
      <c r="T842" s="33">
        <v>41.21</v>
      </c>
      <c r="U842" s="33">
        <v>35.369999999999997</v>
      </c>
      <c r="V842" s="34"/>
      <c r="W842" s="34"/>
      <c r="X842" s="34"/>
      <c r="Y842" s="32">
        <v>6.9</v>
      </c>
      <c r="Z842" s="32">
        <v>1.4</v>
      </c>
      <c r="AA842" s="34"/>
      <c r="AB842" s="32">
        <v>0.3</v>
      </c>
      <c r="AC842" s="34"/>
      <c r="AD842" s="34"/>
      <c r="AE842" s="34"/>
      <c r="AF842" s="32">
        <v>0.4</v>
      </c>
      <c r="AG842" s="34"/>
      <c r="AH842" s="34"/>
      <c r="AI842" s="34"/>
      <c r="AJ842" s="32">
        <v>1</v>
      </c>
      <c r="AK842" s="34"/>
      <c r="AL842" s="32">
        <v>3.9</v>
      </c>
      <c r="AM842" s="32">
        <v>1.5</v>
      </c>
      <c r="AN842" s="34"/>
      <c r="AO842" s="34"/>
      <c r="AP842" s="34"/>
      <c r="AQ842" s="32">
        <v>0.4</v>
      </c>
      <c r="AR842" s="32">
        <v>2.4</v>
      </c>
      <c r="AS842" s="34"/>
      <c r="AT842" s="32">
        <v>0.6</v>
      </c>
      <c r="AU842" s="33">
        <v>18.829999999999998</v>
      </c>
      <c r="AV842" s="36">
        <v>4.4859999999999998</v>
      </c>
      <c r="AW842" s="33">
        <v>1.06</v>
      </c>
      <c r="AX842" s="33">
        <v>0.91</v>
      </c>
      <c r="AY842" s="33">
        <v>0.48</v>
      </c>
      <c r="AZ842" s="36">
        <v>115.057</v>
      </c>
      <c r="BA842" s="33">
        <v>118.44</v>
      </c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3"/>
      <c r="BV842" s="34"/>
      <c r="BW842" s="34"/>
      <c r="BX842" s="33"/>
      <c r="BY842" s="34"/>
      <c r="BZ842" s="36"/>
      <c r="CA842" s="34"/>
      <c r="CB842" s="34"/>
      <c r="CC842" s="32"/>
    </row>
    <row r="843" spans="1:81" x14ac:dyDescent="0.35">
      <c r="A843" s="37" t="s">
        <v>1645</v>
      </c>
      <c r="B843" s="34">
        <v>18104</v>
      </c>
      <c r="C843" s="37" t="s">
        <v>1644</v>
      </c>
      <c r="D843" s="32">
        <v>27.1</v>
      </c>
      <c r="E843" s="32">
        <v>2.5</v>
      </c>
      <c r="F843" s="32">
        <v>0</v>
      </c>
      <c r="G843" s="32">
        <v>0</v>
      </c>
      <c r="H843" s="35">
        <v>551</v>
      </c>
      <c r="I843" s="35">
        <v>551</v>
      </c>
      <c r="J843" s="35">
        <v>131.68899999999999</v>
      </c>
      <c r="K843" s="32">
        <v>0</v>
      </c>
      <c r="L843" s="32">
        <v>0</v>
      </c>
      <c r="M843" s="32">
        <v>0</v>
      </c>
      <c r="N843" s="32">
        <v>0</v>
      </c>
      <c r="O843" s="31"/>
      <c r="P843" s="32">
        <v>0</v>
      </c>
      <c r="Q843" s="31"/>
      <c r="R843" s="36">
        <v>0.20200000000000001</v>
      </c>
      <c r="S843" s="33">
        <v>3.75</v>
      </c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3">
        <v>0.93</v>
      </c>
      <c r="AX843" s="33">
        <v>0.9</v>
      </c>
      <c r="AY843" s="33">
        <v>0.34</v>
      </c>
      <c r="AZ843" s="36">
        <v>79.897000000000006</v>
      </c>
      <c r="BA843" s="33">
        <v>106.98</v>
      </c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3"/>
      <c r="BV843" s="34"/>
      <c r="BW843" s="34"/>
      <c r="BX843" s="33"/>
      <c r="BY843" s="34"/>
      <c r="BZ843" s="36"/>
      <c r="CA843" s="34"/>
      <c r="CB843" s="34"/>
      <c r="CC843" s="32"/>
    </row>
    <row r="844" spans="1:81" ht="25" x14ac:dyDescent="0.35">
      <c r="A844" s="37" t="s">
        <v>1643</v>
      </c>
      <c r="B844" s="34">
        <v>18104</v>
      </c>
      <c r="C844" s="37" t="s">
        <v>1642</v>
      </c>
      <c r="D844" s="32">
        <v>29.9</v>
      </c>
      <c r="E844" s="32">
        <v>3.1</v>
      </c>
      <c r="F844" s="32">
        <v>0</v>
      </c>
      <c r="G844" s="32">
        <v>0</v>
      </c>
      <c r="H844" s="35">
        <v>623</v>
      </c>
      <c r="I844" s="35">
        <v>623</v>
      </c>
      <c r="J844" s="35">
        <v>148.89699999999999</v>
      </c>
      <c r="K844" s="32">
        <v>0</v>
      </c>
      <c r="L844" s="32">
        <v>0</v>
      </c>
      <c r="M844" s="32">
        <v>0</v>
      </c>
      <c r="N844" s="32">
        <v>0</v>
      </c>
      <c r="O844" s="31"/>
      <c r="P844" s="32">
        <v>0</v>
      </c>
      <c r="Q844" s="31"/>
      <c r="R844" s="36">
        <v>0.19900000000000001</v>
      </c>
      <c r="S844" s="33">
        <v>0.7</v>
      </c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3">
        <v>1.22</v>
      </c>
      <c r="AX844" s="33">
        <v>1.01</v>
      </c>
      <c r="AY844" s="33">
        <v>0.49</v>
      </c>
      <c r="AZ844" s="36">
        <v>114.973</v>
      </c>
      <c r="BA844" s="33">
        <v>142.24</v>
      </c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3"/>
      <c r="BV844" s="34"/>
      <c r="BW844" s="34"/>
      <c r="BX844" s="33"/>
      <c r="BY844" s="34"/>
      <c r="BZ844" s="36"/>
      <c r="CA844" s="34"/>
      <c r="CB844" s="34"/>
      <c r="CC844" s="32"/>
    </row>
    <row r="845" spans="1:81" x14ac:dyDescent="0.35">
      <c r="A845" s="37" t="s">
        <v>1641</v>
      </c>
      <c r="B845" s="34">
        <v>18102</v>
      </c>
      <c r="C845" s="37" t="s">
        <v>1640</v>
      </c>
      <c r="D845" s="32">
        <v>10.8</v>
      </c>
      <c r="E845" s="32">
        <v>57.6</v>
      </c>
      <c r="F845" s="32">
        <v>0</v>
      </c>
      <c r="G845" s="32">
        <v>0</v>
      </c>
      <c r="H845" s="35">
        <v>2315</v>
      </c>
      <c r="I845" s="35">
        <v>2315</v>
      </c>
      <c r="J845" s="35">
        <v>553.28499999999997</v>
      </c>
      <c r="K845" s="32">
        <v>0</v>
      </c>
      <c r="L845" s="32">
        <v>0</v>
      </c>
      <c r="M845" s="32">
        <v>0</v>
      </c>
      <c r="N845" s="32">
        <v>0</v>
      </c>
      <c r="O845" s="31"/>
      <c r="P845" s="32">
        <v>0</v>
      </c>
      <c r="Q845" s="31"/>
      <c r="R845" s="36">
        <v>7.0000000000000007E-2</v>
      </c>
      <c r="S845" s="33">
        <v>0.7</v>
      </c>
      <c r="T845" s="33">
        <v>46.9</v>
      </c>
      <c r="U845" s="33">
        <v>37.89</v>
      </c>
      <c r="V845" s="34"/>
      <c r="W845" s="34"/>
      <c r="X845" s="34"/>
      <c r="Y845" s="32">
        <v>2.5</v>
      </c>
      <c r="Z845" s="32">
        <v>1.8</v>
      </c>
      <c r="AA845" s="34"/>
      <c r="AB845" s="32">
        <v>0.2</v>
      </c>
      <c r="AC845" s="34"/>
      <c r="AD845" s="34"/>
      <c r="AE845" s="34"/>
      <c r="AF845" s="32">
        <v>0</v>
      </c>
      <c r="AG845" s="34"/>
      <c r="AH845" s="34"/>
      <c r="AI845" s="34"/>
      <c r="AJ845" s="32">
        <v>0</v>
      </c>
      <c r="AK845" s="34"/>
      <c r="AL845" s="32">
        <v>0</v>
      </c>
      <c r="AM845" s="32">
        <v>0</v>
      </c>
      <c r="AN845" s="34"/>
      <c r="AO845" s="34"/>
      <c r="AP845" s="34"/>
      <c r="AQ845" s="32">
        <v>0</v>
      </c>
      <c r="AR845" s="32">
        <v>0.2</v>
      </c>
      <c r="AS845" s="34"/>
      <c r="AT845" s="32">
        <v>0</v>
      </c>
      <c r="AU845" s="33">
        <v>4.83</v>
      </c>
      <c r="AV845" s="36">
        <v>0.25600000000000001</v>
      </c>
      <c r="AW845" s="33">
        <v>25.75</v>
      </c>
      <c r="AX845" s="33">
        <v>20.8</v>
      </c>
      <c r="AY845" s="33">
        <v>2.65</v>
      </c>
      <c r="AZ845" s="36">
        <v>140.708</v>
      </c>
      <c r="BA845" s="33">
        <v>5330.09</v>
      </c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3"/>
      <c r="BV845" s="34"/>
      <c r="BW845" s="34"/>
      <c r="BX845" s="33"/>
      <c r="BY845" s="34"/>
      <c r="BZ845" s="36"/>
      <c r="CA845" s="34"/>
      <c r="CB845" s="34"/>
      <c r="CC845" s="32"/>
    </row>
    <row r="846" spans="1:81" x14ac:dyDescent="0.35">
      <c r="A846" s="37" t="s">
        <v>1639</v>
      </c>
      <c r="B846" s="34">
        <v>18102</v>
      </c>
      <c r="C846" s="37" t="s">
        <v>1638</v>
      </c>
      <c r="D846" s="32">
        <v>16.2</v>
      </c>
      <c r="E846" s="32">
        <v>53.4</v>
      </c>
      <c r="F846" s="32">
        <v>0</v>
      </c>
      <c r="G846" s="32">
        <v>0</v>
      </c>
      <c r="H846" s="35">
        <v>2251</v>
      </c>
      <c r="I846" s="35">
        <v>2251</v>
      </c>
      <c r="J846" s="35">
        <v>537.98900000000003</v>
      </c>
      <c r="K846" s="32">
        <v>0</v>
      </c>
      <c r="L846" s="32">
        <v>0</v>
      </c>
      <c r="M846" s="32">
        <v>0</v>
      </c>
      <c r="N846" s="32">
        <v>0</v>
      </c>
      <c r="O846" s="31"/>
      <c r="P846" s="32">
        <v>0</v>
      </c>
      <c r="Q846" s="31"/>
      <c r="R846" s="36">
        <v>0</v>
      </c>
      <c r="S846" s="33">
        <v>1.6</v>
      </c>
      <c r="T846" s="33">
        <v>48.57</v>
      </c>
      <c r="U846" s="33">
        <v>39.18</v>
      </c>
      <c r="V846" s="34"/>
      <c r="W846" s="34"/>
      <c r="X846" s="34"/>
      <c r="Y846" s="32">
        <v>2.2000000000000002</v>
      </c>
      <c r="Z846" s="32">
        <v>1.8</v>
      </c>
      <c r="AA846" s="34"/>
      <c r="AB846" s="32">
        <v>0.3</v>
      </c>
      <c r="AC846" s="34"/>
      <c r="AD846" s="34"/>
      <c r="AE846" s="34"/>
      <c r="AF846" s="32">
        <v>0</v>
      </c>
      <c r="AG846" s="34"/>
      <c r="AH846" s="34"/>
      <c r="AI846" s="34"/>
      <c r="AJ846" s="32">
        <v>0</v>
      </c>
      <c r="AK846" s="34"/>
      <c r="AL846" s="32">
        <v>0</v>
      </c>
      <c r="AM846" s="32">
        <v>0</v>
      </c>
      <c r="AN846" s="34"/>
      <c r="AO846" s="34"/>
      <c r="AP846" s="34"/>
      <c r="AQ846" s="32">
        <v>0</v>
      </c>
      <c r="AR846" s="32">
        <v>0.3</v>
      </c>
      <c r="AS846" s="34"/>
      <c r="AT846" s="32">
        <v>0</v>
      </c>
      <c r="AU846" s="33">
        <v>4.5199999999999996</v>
      </c>
      <c r="AV846" s="36">
        <v>0.28699999999999998</v>
      </c>
      <c r="AW846" s="33">
        <v>24.72</v>
      </c>
      <c r="AX846" s="33">
        <v>19.940000000000001</v>
      </c>
      <c r="AY846" s="33">
        <v>2.2999999999999998</v>
      </c>
      <c r="AZ846" s="36">
        <v>146.05500000000001</v>
      </c>
      <c r="BA846" s="33">
        <v>3947.55</v>
      </c>
      <c r="BB846" s="34"/>
      <c r="BC846" s="34"/>
      <c r="BD846" s="33"/>
      <c r="BE846" s="34"/>
      <c r="BF846" s="34"/>
      <c r="BG846" s="34"/>
      <c r="BH846" s="34"/>
      <c r="BI846" s="33"/>
      <c r="BJ846" s="34"/>
      <c r="BK846" s="36"/>
      <c r="BL846" s="34"/>
      <c r="BM846" s="34"/>
      <c r="BN846" s="34"/>
      <c r="BO846" s="34"/>
      <c r="BP846" s="34"/>
      <c r="BQ846" s="34"/>
      <c r="BR846" s="34"/>
      <c r="BS846" s="34"/>
      <c r="BT846" s="34"/>
      <c r="BU846" s="33"/>
      <c r="BV846" s="34"/>
      <c r="BW846" s="34"/>
      <c r="BX846" s="33"/>
      <c r="BY846" s="34"/>
      <c r="BZ846" s="36"/>
      <c r="CA846" s="34"/>
      <c r="CB846" s="34"/>
      <c r="CC846" s="32"/>
    </row>
    <row r="847" spans="1:81" ht="25" x14ac:dyDescent="0.35">
      <c r="A847" s="37" t="s">
        <v>1637</v>
      </c>
      <c r="B847" s="34">
        <v>18102</v>
      </c>
      <c r="C847" s="37" t="s">
        <v>1636</v>
      </c>
      <c r="D847" s="32">
        <v>19.899999999999999</v>
      </c>
      <c r="E847" s="32">
        <v>6.1</v>
      </c>
      <c r="F847" s="32">
        <v>0</v>
      </c>
      <c r="G847" s="32">
        <v>0</v>
      </c>
      <c r="H847" s="35">
        <v>564</v>
      </c>
      <c r="I847" s="35">
        <v>564</v>
      </c>
      <c r="J847" s="35">
        <v>134.79599999999999</v>
      </c>
      <c r="K847" s="32">
        <v>0</v>
      </c>
      <c r="L847" s="34"/>
      <c r="M847" s="34"/>
      <c r="N847" s="34"/>
      <c r="O847" s="31"/>
      <c r="P847" s="32">
        <v>0</v>
      </c>
      <c r="Q847" s="31"/>
      <c r="R847" s="36">
        <v>0.247</v>
      </c>
      <c r="S847" s="33">
        <v>2.91</v>
      </c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3">
        <v>2.77</v>
      </c>
      <c r="AX847" s="33">
        <v>2.37</v>
      </c>
      <c r="AY847" s="33">
        <v>0.28999999999999998</v>
      </c>
      <c r="AZ847" s="36">
        <v>29.937999999999999</v>
      </c>
      <c r="BA847" s="33">
        <v>374.43</v>
      </c>
      <c r="BB847" s="34"/>
      <c r="BC847" s="34"/>
      <c r="BD847" s="33"/>
      <c r="BE847" s="34"/>
      <c r="BF847" s="34"/>
      <c r="BG847" s="34"/>
      <c r="BH847" s="34"/>
      <c r="BI847" s="33"/>
      <c r="BJ847" s="34"/>
      <c r="BK847" s="36"/>
      <c r="BL847" s="34"/>
      <c r="BM847" s="34"/>
      <c r="BN847" s="34"/>
      <c r="BO847" s="34"/>
      <c r="BP847" s="34"/>
      <c r="BQ847" s="34"/>
      <c r="BR847" s="34"/>
      <c r="BS847" s="34"/>
      <c r="BT847" s="34"/>
      <c r="BU847" s="33"/>
      <c r="BV847" s="34"/>
      <c r="BW847" s="34"/>
      <c r="BX847" s="33"/>
      <c r="BY847" s="34"/>
      <c r="BZ847" s="36"/>
      <c r="CA847" s="34"/>
      <c r="CB847" s="34"/>
      <c r="CC847" s="32"/>
    </row>
    <row r="848" spans="1:81" ht="25" x14ac:dyDescent="0.35">
      <c r="A848" s="37" t="s">
        <v>1635</v>
      </c>
      <c r="B848" s="34">
        <v>18102</v>
      </c>
      <c r="C848" s="37" t="s">
        <v>1634</v>
      </c>
      <c r="D848" s="32">
        <v>26.9</v>
      </c>
      <c r="E848" s="32">
        <v>6.5</v>
      </c>
      <c r="F848" s="32">
        <v>0</v>
      </c>
      <c r="G848" s="32">
        <v>0</v>
      </c>
      <c r="H848" s="35">
        <v>699</v>
      </c>
      <c r="I848" s="35">
        <v>699</v>
      </c>
      <c r="J848" s="35">
        <v>167.06100000000001</v>
      </c>
      <c r="K848" s="32">
        <v>0</v>
      </c>
      <c r="L848" s="34"/>
      <c r="M848" s="34"/>
      <c r="N848" s="34"/>
      <c r="O848" s="31"/>
      <c r="P848" s="32">
        <v>0</v>
      </c>
      <c r="Q848" s="31"/>
      <c r="R848" s="36">
        <v>0.32300000000000001</v>
      </c>
      <c r="S848" s="33">
        <v>1.5</v>
      </c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3">
        <v>3.11</v>
      </c>
      <c r="AX848" s="33">
        <v>2.58</v>
      </c>
      <c r="AY848" s="33">
        <v>0.25</v>
      </c>
      <c r="AZ848" s="36">
        <v>22.913</v>
      </c>
      <c r="BA848" s="33">
        <v>427.76</v>
      </c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3"/>
      <c r="BV848" s="34"/>
      <c r="BW848" s="34"/>
      <c r="BX848" s="33"/>
      <c r="BY848" s="34"/>
      <c r="BZ848" s="36"/>
      <c r="CA848" s="34"/>
      <c r="CB848" s="34"/>
      <c r="CC848" s="32"/>
    </row>
    <row r="849" spans="1:81" x14ac:dyDescent="0.35">
      <c r="A849" s="37" t="s">
        <v>1633</v>
      </c>
      <c r="B849" s="34">
        <v>18102</v>
      </c>
      <c r="C849" s="37" t="s">
        <v>1632</v>
      </c>
      <c r="D849" s="32">
        <v>20.3</v>
      </c>
      <c r="E849" s="32">
        <v>4</v>
      </c>
      <c r="F849" s="32">
        <v>0</v>
      </c>
      <c r="G849" s="32">
        <v>0</v>
      </c>
      <c r="H849" s="35">
        <v>491</v>
      </c>
      <c r="I849" s="35">
        <v>491</v>
      </c>
      <c r="J849" s="35">
        <v>117.34899999999999</v>
      </c>
      <c r="K849" s="32">
        <v>0</v>
      </c>
      <c r="L849" s="34"/>
      <c r="M849" s="34"/>
      <c r="N849" s="34"/>
      <c r="O849" s="31"/>
      <c r="P849" s="32">
        <v>0</v>
      </c>
      <c r="Q849" s="31"/>
      <c r="R849" s="36">
        <v>0.255</v>
      </c>
      <c r="S849" s="33">
        <v>3</v>
      </c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3">
        <v>1.82</v>
      </c>
      <c r="AX849" s="33">
        <v>1.6</v>
      </c>
      <c r="AY849" s="33">
        <v>0.2</v>
      </c>
      <c r="AZ849" s="36">
        <v>25.327000000000002</v>
      </c>
      <c r="BA849" s="33">
        <v>168.12</v>
      </c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3"/>
      <c r="BV849" s="34"/>
      <c r="BW849" s="34"/>
      <c r="BX849" s="33"/>
      <c r="BY849" s="34"/>
      <c r="BZ849" s="36"/>
      <c r="CA849" s="34"/>
      <c r="CB849" s="34"/>
      <c r="CC849" s="32"/>
    </row>
    <row r="850" spans="1:81" ht="25" x14ac:dyDescent="0.35">
      <c r="A850" s="37" t="s">
        <v>1631</v>
      </c>
      <c r="B850" s="34">
        <v>18102</v>
      </c>
      <c r="C850" s="37" t="s">
        <v>1630</v>
      </c>
      <c r="D850" s="32">
        <v>27.2</v>
      </c>
      <c r="E850" s="32">
        <v>5.6</v>
      </c>
      <c r="F850" s="32">
        <v>0</v>
      </c>
      <c r="G850" s="32">
        <v>0</v>
      </c>
      <c r="H850" s="35">
        <v>667</v>
      </c>
      <c r="I850" s="35">
        <v>667</v>
      </c>
      <c r="J850" s="35">
        <v>159.41299999999998</v>
      </c>
      <c r="K850" s="32">
        <v>0</v>
      </c>
      <c r="L850" s="34"/>
      <c r="M850" s="34"/>
      <c r="N850" s="34"/>
      <c r="O850" s="31"/>
      <c r="P850" s="32">
        <v>0</v>
      </c>
      <c r="Q850" s="31"/>
      <c r="R850" s="36">
        <v>0.33</v>
      </c>
      <c r="S850" s="33">
        <v>1.5</v>
      </c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3">
        <v>2.66</v>
      </c>
      <c r="AX850" s="33">
        <v>2.2200000000000002</v>
      </c>
      <c r="AY850" s="33">
        <v>0.2</v>
      </c>
      <c r="AZ850" s="36">
        <v>20.335000000000001</v>
      </c>
      <c r="BA850" s="33">
        <v>354.09</v>
      </c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3"/>
      <c r="BV850" s="34"/>
      <c r="BW850" s="34"/>
      <c r="BX850" s="33"/>
      <c r="BY850" s="34"/>
      <c r="BZ850" s="36"/>
      <c r="CA850" s="34"/>
      <c r="CB850" s="34"/>
      <c r="CC850" s="32"/>
    </row>
    <row r="851" spans="1:81" ht="25" x14ac:dyDescent="0.35">
      <c r="A851" s="37" t="s">
        <v>1629</v>
      </c>
      <c r="B851" s="34">
        <v>18102</v>
      </c>
      <c r="C851" s="37" t="s">
        <v>1628</v>
      </c>
      <c r="D851" s="32">
        <v>25.6</v>
      </c>
      <c r="E851" s="32">
        <v>4.5999999999999996</v>
      </c>
      <c r="F851" s="32">
        <v>0</v>
      </c>
      <c r="G851" s="32">
        <v>0</v>
      </c>
      <c r="H851" s="35">
        <v>606</v>
      </c>
      <c r="I851" s="35">
        <v>606</v>
      </c>
      <c r="J851" s="35">
        <v>144.834</v>
      </c>
      <c r="K851" s="32">
        <v>0</v>
      </c>
      <c r="L851" s="32">
        <v>0</v>
      </c>
      <c r="M851" s="32">
        <v>0</v>
      </c>
      <c r="N851" s="32">
        <v>0</v>
      </c>
      <c r="O851" s="31"/>
      <c r="P851" s="32">
        <v>0</v>
      </c>
      <c r="Q851" s="31"/>
      <c r="R851" s="36">
        <v>0.23</v>
      </c>
      <c r="S851" s="33">
        <v>3</v>
      </c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3">
        <v>1.6</v>
      </c>
      <c r="AX851" s="33">
        <v>1.99</v>
      </c>
      <c r="AY851" s="33">
        <v>0.47</v>
      </c>
      <c r="AZ851" s="36">
        <v>70.56</v>
      </c>
      <c r="BA851" s="33">
        <v>190.44</v>
      </c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3"/>
      <c r="BV851" s="34"/>
      <c r="BW851" s="34"/>
      <c r="BX851" s="33"/>
      <c r="BY851" s="34"/>
      <c r="BZ851" s="36"/>
      <c r="CA851" s="34"/>
      <c r="CB851" s="34"/>
      <c r="CC851" s="32"/>
    </row>
    <row r="852" spans="1:81" ht="25" x14ac:dyDescent="0.35">
      <c r="A852" s="37" t="s">
        <v>1627</v>
      </c>
      <c r="B852" s="34">
        <v>18102</v>
      </c>
      <c r="C852" s="37" t="s">
        <v>1626</v>
      </c>
      <c r="D852" s="32">
        <v>32</v>
      </c>
      <c r="E852" s="32">
        <v>9.6</v>
      </c>
      <c r="F852" s="32">
        <v>0</v>
      </c>
      <c r="G852" s="32">
        <v>0</v>
      </c>
      <c r="H852" s="35">
        <v>900</v>
      </c>
      <c r="I852" s="35">
        <v>900</v>
      </c>
      <c r="J852" s="35">
        <v>215.1</v>
      </c>
      <c r="K852" s="32">
        <v>0</v>
      </c>
      <c r="L852" s="32">
        <v>0</v>
      </c>
      <c r="M852" s="32">
        <v>0</v>
      </c>
      <c r="N852" s="32">
        <v>0</v>
      </c>
      <c r="O852" s="31"/>
      <c r="P852" s="32">
        <v>0</v>
      </c>
      <c r="Q852" s="31"/>
      <c r="R852" s="36">
        <v>0.34499999999999997</v>
      </c>
      <c r="S852" s="33">
        <v>1.5</v>
      </c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3">
        <v>3.48</v>
      </c>
      <c r="AX852" s="33">
        <v>3.82</v>
      </c>
      <c r="AY852" s="33">
        <v>1.1200000000000001</v>
      </c>
      <c r="AZ852" s="36">
        <v>186.58500000000001</v>
      </c>
      <c r="BA852" s="33">
        <v>422</v>
      </c>
      <c r="BB852" s="34"/>
      <c r="BC852" s="34"/>
      <c r="BD852" s="33"/>
      <c r="BE852" s="34"/>
      <c r="BF852" s="34"/>
      <c r="BG852" s="34"/>
      <c r="BH852" s="34"/>
      <c r="BI852" s="33"/>
      <c r="BJ852" s="34"/>
      <c r="BK852" s="36"/>
      <c r="BL852" s="34"/>
      <c r="BM852" s="34"/>
      <c r="BN852" s="34"/>
      <c r="BO852" s="34"/>
      <c r="BP852" s="34"/>
      <c r="BQ852" s="34"/>
      <c r="BR852" s="34"/>
      <c r="BS852" s="34"/>
      <c r="BT852" s="34"/>
      <c r="BU852" s="33"/>
      <c r="BV852" s="34"/>
      <c r="BW852" s="34"/>
      <c r="BX852" s="33"/>
      <c r="BY852" s="34"/>
      <c r="BZ852" s="36"/>
      <c r="CA852" s="34"/>
      <c r="CB852" s="34"/>
      <c r="CC852" s="32"/>
    </row>
    <row r="853" spans="1:81" ht="25" x14ac:dyDescent="0.35">
      <c r="A853" s="37" t="s">
        <v>1625</v>
      </c>
      <c r="B853" s="34">
        <v>18102</v>
      </c>
      <c r="C853" s="37" t="s">
        <v>1624</v>
      </c>
      <c r="D853" s="32">
        <v>23.8</v>
      </c>
      <c r="E853" s="32">
        <v>10.8</v>
      </c>
      <c r="F853" s="32">
        <v>0</v>
      </c>
      <c r="G853" s="32">
        <v>0</v>
      </c>
      <c r="H853" s="35">
        <v>804</v>
      </c>
      <c r="I853" s="35">
        <v>804</v>
      </c>
      <c r="J853" s="35">
        <v>192.15600000000001</v>
      </c>
      <c r="K853" s="32">
        <v>0</v>
      </c>
      <c r="L853" s="32">
        <v>0</v>
      </c>
      <c r="M853" s="32">
        <v>0</v>
      </c>
      <c r="N853" s="32">
        <v>0</v>
      </c>
      <c r="O853" s="31"/>
      <c r="P853" s="32">
        <v>0</v>
      </c>
      <c r="Q853" s="31"/>
      <c r="R853" s="36">
        <v>0.21099999999999999</v>
      </c>
      <c r="S853" s="33">
        <v>2.73</v>
      </c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3">
        <v>4.3899999999999997</v>
      </c>
      <c r="AX853" s="33">
        <v>4.17</v>
      </c>
      <c r="AY853" s="33">
        <v>0.72</v>
      </c>
      <c r="AZ853" s="36">
        <v>78.69</v>
      </c>
      <c r="BA853" s="33">
        <v>785.16</v>
      </c>
      <c r="BB853" s="34"/>
      <c r="BC853" s="34"/>
      <c r="BD853" s="33"/>
      <c r="BE853" s="34"/>
      <c r="BF853" s="34"/>
      <c r="BG853" s="34"/>
      <c r="BH853" s="34"/>
      <c r="BI853" s="33"/>
      <c r="BJ853" s="34"/>
      <c r="BK853" s="36"/>
      <c r="BL853" s="34"/>
      <c r="BM853" s="34"/>
      <c r="BN853" s="34"/>
      <c r="BO853" s="34"/>
      <c r="BP853" s="34"/>
      <c r="BQ853" s="34"/>
      <c r="BR853" s="34"/>
      <c r="BS853" s="34"/>
      <c r="BT853" s="34"/>
      <c r="BU853" s="33"/>
      <c r="BV853" s="34"/>
      <c r="BW853" s="34"/>
      <c r="BX853" s="33"/>
      <c r="BY853" s="34"/>
      <c r="BZ853" s="36"/>
      <c r="CA853" s="34"/>
      <c r="CB853" s="34"/>
      <c r="CC853" s="32"/>
    </row>
    <row r="854" spans="1:81" ht="25" x14ac:dyDescent="0.35">
      <c r="A854" s="37" t="s">
        <v>1623</v>
      </c>
      <c r="B854" s="34">
        <v>18102</v>
      </c>
      <c r="C854" s="37" t="s">
        <v>1622</v>
      </c>
      <c r="D854" s="32">
        <v>30.2</v>
      </c>
      <c r="E854" s="32">
        <v>14.3</v>
      </c>
      <c r="F854" s="32">
        <v>0</v>
      </c>
      <c r="G854" s="32">
        <v>0</v>
      </c>
      <c r="H854" s="35">
        <v>1042</v>
      </c>
      <c r="I854" s="35">
        <v>1042</v>
      </c>
      <c r="J854" s="35">
        <v>249.03799999999998</v>
      </c>
      <c r="K854" s="32">
        <v>0</v>
      </c>
      <c r="L854" s="32">
        <v>0</v>
      </c>
      <c r="M854" s="32">
        <v>0</v>
      </c>
      <c r="N854" s="32">
        <v>0</v>
      </c>
      <c r="O854" s="31"/>
      <c r="P854" s="32">
        <v>0</v>
      </c>
      <c r="Q854" s="31"/>
      <c r="R854" s="36">
        <v>0.30599999999999999</v>
      </c>
      <c r="S854" s="33">
        <v>1.51</v>
      </c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3">
        <v>5.74</v>
      </c>
      <c r="AX854" s="33">
        <v>5.52</v>
      </c>
      <c r="AY854" s="33">
        <v>1.24</v>
      </c>
      <c r="AZ854" s="36">
        <v>182.215</v>
      </c>
      <c r="BA854" s="33">
        <v>798.78</v>
      </c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3"/>
      <c r="BV854" s="34"/>
      <c r="BW854" s="34"/>
      <c r="BX854" s="33"/>
      <c r="BY854" s="34"/>
      <c r="BZ854" s="36"/>
      <c r="CA854" s="34"/>
      <c r="CB854" s="34"/>
      <c r="CC854" s="32"/>
    </row>
    <row r="855" spans="1:81" ht="25" x14ac:dyDescent="0.35">
      <c r="A855" s="37" t="s">
        <v>1621</v>
      </c>
      <c r="B855" s="34">
        <v>18102</v>
      </c>
      <c r="C855" s="37" t="s">
        <v>1620</v>
      </c>
      <c r="D855" s="32">
        <v>20.8</v>
      </c>
      <c r="E855" s="32">
        <v>20.9</v>
      </c>
      <c r="F855" s="32">
        <v>0</v>
      </c>
      <c r="G855" s="32">
        <v>0</v>
      </c>
      <c r="H855" s="35">
        <v>1128</v>
      </c>
      <c r="I855" s="35">
        <v>1128</v>
      </c>
      <c r="J855" s="35">
        <v>269.59199999999998</v>
      </c>
      <c r="K855" s="32">
        <v>0</v>
      </c>
      <c r="L855" s="32">
        <v>0</v>
      </c>
      <c r="M855" s="32">
        <v>0</v>
      </c>
      <c r="N855" s="32">
        <v>0</v>
      </c>
      <c r="O855" s="31"/>
      <c r="P855" s="32">
        <v>0</v>
      </c>
      <c r="Q855" s="31"/>
      <c r="R855" s="36">
        <v>0.182</v>
      </c>
      <c r="S855" s="33">
        <v>2.29</v>
      </c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3">
        <v>9.02</v>
      </c>
      <c r="AX855" s="33">
        <v>7.77</v>
      </c>
      <c r="AY855" s="33">
        <v>1.1399999999999999</v>
      </c>
      <c r="AZ855" s="36">
        <v>91.906000000000006</v>
      </c>
      <c r="BA855" s="33">
        <v>1771.92</v>
      </c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3"/>
      <c r="BV855" s="34"/>
      <c r="BW855" s="34"/>
      <c r="BX855" s="33"/>
      <c r="BY855" s="34"/>
      <c r="BZ855" s="36"/>
      <c r="CA855" s="34"/>
      <c r="CB855" s="34"/>
      <c r="CC855" s="32"/>
    </row>
    <row r="856" spans="1:81" ht="25" x14ac:dyDescent="0.35">
      <c r="A856" s="37" t="s">
        <v>1619</v>
      </c>
      <c r="B856" s="34">
        <v>18102</v>
      </c>
      <c r="C856" s="37" t="s">
        <v>1618</v>
      </c>
      <c r="D856" s="32">
        <v>28.4</v>
      </c>
      <c r="E856" s="32">
        <v>19.399999999999999</v>
      </c>
      <c r="F856" s="32">
        <v>0</v>
      </c>
      <c r="G856" s="32">
        <v>0</v>
      </c>
      <c r="H856" s="35">
        <v>1202</v>
      </c>
      <c r="I856" s="35">
        <v>1202</v>
      </c>
      <c r="J856" s="35">
        <v>287.27799999999996</v>
      </c>
      <c r="K856" s="32">
        <v>0</v>
      </c>
      <c r="L856" s="32">
        <v>0</v>
      </c>
      <c r="M856" s="32">
        <v>0</v>
      </c>
      <c r="N856" s="32">
        <v>0</v>
      </c>
      <c r="O856" s="31"/>
      <c r="P856" s="32">
        <v>0</v>
      </c>
      <c r="Q856" s="31"/>
      <c r="R856" s="36">
        <v>0.26800000000000002</v>
      </c>
      <c r="S856" s="33">
        <v>1.52</v>
      </c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3">
        <v>8.23</v>
      </c>
      <c r="AX856" s="33">
        <v>7.42</v>
      </c>
      <c r="AY856" s="33">
        <v>1.38</v>
      </c>
      <c r="AZ856" s="36">
        <v>177.51400000000001</v>
      </c>
      <c r="BA856" s="33">
        <v>1210.6300000000001</v>
      </c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3"/>
      <c r="BV856" s="34"/>
      <c r="BW856" s="34"/>
      <c r="BX856" s="33"/>
      <c r="BY856" s="34"/>
      <c r="BZ856" s="36"/>
      <c r="CA856" s="34"/>
      <c r="CB856" s="34"/>
      <c r="CC856" s="32"/>
    </row>
    <row r="857" spans="1:81" ht="25" x14ac:dyDescent="0.35">
      <c r="A857" s="37" t="s">
        <v>1617</v>
      </c>
      <c r="B857" s="34">
        <v>18102</v>
      </c>
      <c r="C857" s="37" t="s">
        <v>1616</v>
      </c>
      <c r="D857" s="32">
        <v>22.5</v>
      </c>
      <c r="E857" s="32">
        <v>4.3</v>
      </c>
      <c r="F857" s="32">
        <v>0</v>
      </c>
      <c r="G857" s="32">
        <v>0</v>
      </c>
      <c r="H857" s="35">
        <v>542</v>
      </c>
      <c r="I857" s="35">
        <v>542</v>
      </c>
      <c r="J857" s="35">
        <v>129.53799999999998</v>
      </c>
      <c r="K857" s="32">
        <v>0</v>
      </c>
      <c r="L857" s="32">
        <v>0</v>
      </c>
      <c r="M857" s="32">
        <v>0</v>
      </c>
      <c r="N857" s="32">
        <v>0</v>
      </c>
      <c r="O857" s="31"/>
      <c r="P857" s="32">
        <v>0</v>
      </c>
      <c r="Q857" s="31"/>
      <c r="R857" s="36">
        <v>0.26</v>
      </c>
      <c r="S857" s="33">
        <v>3</v>
      </c>
      <c r="T857" s="33">
        <v>35.43</v>
      </c>
      <c r="U857" s="33">
        <v>47.64</v>
      </c>
      <c r="V857" s="34"/>
      <c r="W857" s="34"/>
      <c r="X857" s="34"/>
      <c r="Y857" s="32">
        <v>6.1</v>
      </c>
      <c r="Z857" s="32">
        <v>1.1000000000000001</v>
      </c>
      <c r="AA857" s="34"/>
      <c r="AB857" s="32">
        <v>0.4</v>
      </c>
      <c r="AC857" s="34"/>
      <c r="AD857" s="34"/>
      <c r="AE857" s="34"/>
      <c r="AF857" s="32">
        <v>0.3</v>
      </c>
      <c r="AG857" s="34"/>
      <c r="AH857" s="34"/>
      <c r="AI857" s="34"/>
      <c r="AJ857" s="32">
        <v>0.2</v>
      </c>
      <c r="AK857" s="34"/>
      <c r="AL857" s="32">
        <v>2.5</v>
      </c>
      <c r="AM857" s="32">
        <v>0.5</v>
      </c>
      <c r="AN857" s="34"/>
      <c r="AO857" s="34"/>
      <c r="AP857" s="34"/>
      <c r="AQ857" s="32">
        <v>0.2</v>
      </c>
      <c r="AR857" s="32">
        <v>0.9</v>
      </c>
      <c r="AS857" s="34"/>
      <c r="AT857" s="32">
        <v>0.2</v>
      </c>
      <c r="AU857" s="33">
        <v>12.48</v>
      </c>
      <c r="AV857" s="36">
        <v>1.6839999999999999</v>
      </c>
      <c r="AW857" s="33">
        <v>1.4</v>
      </c>
      <c r="AX857" s="33">
        <v>1.88</v>
      </c>
      <c r="AY857" s="33">
        <v>0.49</v>
      </c>
      <c r="AZ857" s="36">
        <v>66.328999999999994</v>
      </c>
      <c r="BA857" s="33">
        <v>171.81</v>
      </c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3"/>
      <c r="BV857" s="34"/>
      <c r="BW857" s="34"/>
      <c r="BX857" s="33"/>
      <c r="BY857" s="34"/>
      <c r="BZ857" s="36"/>
      <c r="CA857" s="34"/>
      <c r="CB857" s="34"/>
      <c r="CC857" s="32"/>
    </row>
    <row r="858" spans="1:81" ht="25" x14ac:dyDescent="0.35">
      <c r="A858" s="37" t="s">
        <v>1615</v>
      </c>
      <c r="B858" s="34">
        <v>18102</v>
      </c>
      <c r="C858" s="37" t="s">
        <v>1614</v>
      </c>
      <c r="D858" s="32">
        <v>34.1</v>
      </c>
      <c r="E858" s="32">
        <v>10.199999999999999</v>
      </c>
      <c r="F858" s="32">
        <v>0</v>
      </c>
      <c r="G858" s="32">
        <v>0</v>
      </c>
      <c r="H858" s="35">
        <v>957</v>
      </c>
      <c r="I858" s="35">
        <v>957</v>
      </c>
      <c r="J858" s="35">
        <v>228.72299999999998</v>
      </c>
      <c r="K858" s="32">
        <v>0</v>
      </c>
      <c r="L858" s="32">
        <v>0</v>
      </c>
      <c r="M858" s="32">
        <v>0</v>
      </c>
      <c r="N858" s="32">
        <v>0</v>
      </c>
      <c r="O858" s="31"/>
      <c r="P858" s="32">
        <v>0</v>
      </c>
      <c r="Q858" s="31"/>
      <c r="R858" s="36">
        <v>0.41</v>
      </c>
      <c r="S858" s="33">
        <v>1.5</v>
      </c>
      <c r="T858" s="33">
        <v>38.71</v>
      </c>
      <c r="U858" s="33">
        <v>44</v>
      </c>
      <c r="V858" s="34"/>
      <c r="W858" s="34"/>
      <c r="X858" s="34"/>
      <c r="Y858" s="32">
        <v>6.5</v>
      </c>
      <c r="Z858" s="32">
        <v>1.9</v>
      </c>
      <c r="AA858" s="34"/>
      <c r="AB858" s="32">
        <v>0.3</v>
      </c>
      <c r="AC858" s="34"/>
      <c r="AD858" s="34"/>
      <c r="AE858" s="34"/>
      <c r="AF858" s="32">
        <v>0.2</v>
      </c>
      <c r="AG858" s="34"/>
      <c r="AH858" s="34"/>
      <c r="AI858" s="34"/>
      <c r="AJ858" s="32">
        <v>0.2</v>
      </c>
      <c r="AK858" s="34"/>
      <c r="AL858" s="32">
        <v>1.9</v>
      </c>
      <c r="AM858" s="32">
        <v>0.7</v>
      </c>
      <c r="AN858" s="34"/>
      <c r="AO858" s="34"/>
      <c r="AP858" s="34"/>
      <c r="AQ858" s="32">
        <v>0.1</v>
      </c>
      <c r="AR858" s="32">
        <v>1</v>
      </c>
      <c r="AS858" s="34"/>
      <c r="AT858" s="32">
        <v>0.4</v>
      </c>
      <c r="AU858" s="33">
        <v>13.21</v>
      </c>
      <c r="AV858" s="36">
        <v>2.0169999999999999</v>
      </c>
      <c r="AW858" s="33">
        <v>3.62</v>
      </c>
      <c r="AX858" s="33">
        <v>4.1100000000000003</v>
      </c>
      <c r="AY858" s="33">
        <v>1.23</v>
      </c>
      <c r="AZ858" s="36">
        <v>188.452</v>
      </c>
      <c r="BA858" s="33">
        <v>375.78</v>
      </c>
      <c r="BB858" s="34"/>
      <c r="BC858" s="34"/>
      <c r="BD858" s="33"/>
      <c r="BE858" s="34"/>
      <c r="BF858" s="34"/>
      <c r="BG858" s="34"/>
      <c r="BH858" s="34"/>
      <c r="BI858" s="33"/>
      <c r="BJ858" s="34"/>
      <c r="BK858" s="36"/>
      <c r="BL858" s="34"/>
      <c r="BM858" s="34"/>
      <c r="BN858" s="34"/>
      <c r="BO858" s="34"/>
      <c r="BP858" s="34"/>
      <c r="BQ858" s="34"/>
      <c r="BR858" s="34"/>
      <c r="BS858" s="34"/>
      <c r="BT858" s="34"/>
      <c r="BU858" s="33"/>
      <c r="BV858" s="34"/>
      <c r="BW858" s="34"/>
      <c r="BX858" s="33"/>
      <c r="BY858" s="34"/>
      <c r="BZ858" s="36"/>
      <c r="CA858" s="34"/>
      <c r="CB858" s="34"/>
      <c r="CC858" s="32"/>
    </row>
    <row r="859" spans="1:81" ht="25" x14ac:dyDescent="0.35">
      <c r="A859" s="37" t="s">
        <v>1613</v>
      </c>
      <c r="B859" s="34">
        <v>18102</v>
      </c>
      <c r="C859" s="37" t="s">
        <v>1612</v>
      </c>
      <c r="D859" s="32">
        <v>21.1</v>
      </c>
      <c r="E859" s="32">
        <v>10.6</v>
      </c>
      <c r="F859" s="32">
        <v>0</v>
      </c>
      <c r="G859" s="32">
        <v>0</v>
      </c>
      <c r="H859" s="35">
        <v>753</v>
      </c>
      <c r="I859" s="35">
        <v>753</v>
      </c>
      <c r="J859" s="35">
        <v>179.96699999999998</v>
      </c>
      <c r="K859" s="32">
        <v>0</v>
      </c>
      <c r="L859" s="32">
        <v>0</v>
      </c>
      <c r="M859" s="32">
        <v>0</v>
      </c>
      <c r="N859" s="32">
        <v>0</v>
      </c>
      <c r="O859" s="31"/>
      <c r="P859" s="32">
        <v>0</v>
      </c>
      <c r="Q859" s="31"/>
      <c r="R859" s="36">
        <v>0.23699999999999999</v>
      </c>
      <c r="S859" s="33">
        <v>2.73</v>
      </c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3">
        <v>4.29</v>
      </c>
      <c r="AX859" s="33">
        <v>4.13</v>
      </c>
      <c r="AY859" s="33">
        <v>0.75</v>
      </c>
      <c r="AZ859" s="36">
        <v>75.180000000000007</v>
      </c>
      <c r="BA859" s="33">
        <v>785.64</v>
      </c>
      <c r="BB859" s="34"/>
      <c r="BC859" s="34"/>
      <c r="BD859" s="33"/>
      <c r="BE859" s="34"/>
      <c r="BF859" s="34"/>
      <c r="BG859" s="34"/>
      <c r="BH859" s="34"/>
      <c r="BI859" s="33"/>
      <c r="BJ859" s="34"/>
      <c r="BK859" s="36"/>
      <c r="BL859" s="34"/>
      <c r="BM859" s="34"/>
      <c r="BN859" s="34"/>
      <c r="BO859" s="34"/>
      <c r="BP859" s="34"/>
      <c r="BQ859" s="34"/>
      <c r="BR859" s="34"/>
      <c r="BS859" s="34"/>
      <c r="BT859" s="34"/>
      <c r="BU859" s="33"/>
      <c r="BV859" s="34"/>
      <c r="BW859" s="34"/>
      <c r="BX859" s="33"/>
      <c r="BY859" s="34"/>
      <c r="BZ859" s="36"/>
      <c r="CA859" s="34"/>
      <c r="CB859" s="34"/>
      <c r="CC859" s="32"/>
    </row>
    <row r="860" spans="1:81" ht="25" x14ac:dyDescent="0.35">
      <c r="A860" s="37" t="s">
        <v>1611</v>
      </c>
      <c r="B860" s="34">
        <v>18102</v>
      </c>
      <c r="C860" s="37" t="s">
        <v>1610</v>
      </c>
      <c r="D860" s="32">
        <v>31.7</v>
      </c>
      <c r="E860" s="32">
        <v>16</v>
      </c>
      <c r="F860" s="32">
        <v>0</v>
      </c>
      <c r="G860" s="32">
        <v>0</v>
      </c>
      <c r="H860" s="35">
        <v>1132</v>
      </c>
      <c r="I860" s="35">
        <v>1132</v>
      </c>
      <c r="J860" s="35">
        <v>270.548</v>
      </c>
      <c r="K860" s="32">
        <v>0</v>
      </c>
      <c r="L860" s="32">
        <v>0</v>
      </c>
      <c r="M860" s="32">
        <v>0</v>
      </c>
      <c r="N860" s="32">
        <v>0</v>
      </c>
      <c r="O860" s="31"/>
      <c r="P860" s="32">
        <v>0</v>
      </c>
      <c r="Q860" s="31"/>
      <c r="R860" s="36">
        <v>0.35499999999999998</v>
      </c>
      <c r="S860" s="33">
        <v>1.51</v>
      </c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3">
        <v>6.46</v>
      </c>
      <c r="AX860" s="33">
        <v>6.24</v>
      </c>
      <c r="AY860" s="33">
        <v>1.38</v>
      </c>
      <c r="AZ860" s="36">
        <v>182.73699999999999</v>
      </c>
      <c r="BA860" s="33">
        <v>857.26</v>
      </c>
      <c r="BB860" s="34"/>
      <c r="BC860" s="34"/>
      <c r="BD860" s="33"/>
      <c r="BE860" s="34"/>
      <c r="BF860" s="34"/>
      <c r="BG860" s="34"/>
      <c r="BH860" s="34"/>
      <c r="BI860" s="33"/>
      <c r="BJ860" s="34"/>
      <c r="BK860" s="36"/>
      <c r="BL860" s="34"/>
      <c r="BM860" s="34"/>
      <c r="BN860" s="34"/>
      <c r="BO860" s="34"/>
      <c r="BP860" s="34"/>
      <c r="BQ860" s="34"/>
      <c r="BR860" s="34"/>
      <c r="BS860" s="34"/>
      <c r="BT860" s="34"/>
      <c r="BU860" s="33"/>
      <c r="BV860" s="34"/>
      <c r="BW860" s="34"/>
      <c r="BX860" s="33"/>
      <c r="BY860" s="34"/>
      <c r="BZ860" s="36"/>
      <c r="CA860" s="34"/>
      <c r="CB860" s="34"/>
      <c r="CC860" s="32"/>
    </row>
    <row r="861" spans="1:81" ht="25" x14ac:dyDescent="0.35">
      <c r="A861" s="37" t="s">
        <v>1609</v>
      </c>
      <c r="B861" s="34">
        <v>18102</v>
      </c>
      <c r="C861" s="37" t="s">
        <v>1608</v>
      </c>
      <c r="D861" s="32">
        <v>19.600000000000001</v>
      </c>
      <c r="E861" s="32">
        <v>17.5</v>
      </c>
      <c r="F861" s="32">
        <v>0</v>
      </c>
      <c r="G861" s="32">
        <v>0</v>
      </c>
      <c r="H861" s="35">
        <v>981</v>
      </c>
      <c r="I861" s="35">
        <v>981</v>
      </c>
      <c r="J861" s="35">
        <v>234.459</v>
      </c>
      <c r="K861" s="32">
        <v>0</v>
      </c>
      <c r="L861" s="32">
        <v>0</v>
      </c>
      <c r="M861" s="32">
        <v>0</v>
      </c>
      <c r="N861" s="32">
        <v>0</v>
      </c>
      <c r="O861" s="31"/>
      <c r="P861" s="32">
        <v>0</v>
      </c>
      <c r="Q861" s="31"/>
      <c r="R861" s="36">
        <v>0.21299999999999999</v>
      </c>
      <c r="S861" s="33">
        <v>2.4300000000000002</v>
      </c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3">
        <v>7.43</v>
      </c>
      <c r="AX861" s="33">
        <v>6.57</v>
      </c>
      <c r="AY861" s="33">
        <v>1.03</v>
      </c>
      <c r="AZ861" s="36">
        <v>84.768000000000001</v>
      </c>
      <c r="BA861" s="33">
        <v>1450.55</v>
      </c>
      <c r="BB861" s="34"/>
      <c r="BC861" s="34"/>
      <c r="BD861" s="33"/>
      <c r="BE861" s="34"/>
      <c r="BF861" s="34"/>
      <c r="BG861" s="34"/>
      <c r="BH861" s="34"/>
      <c r="BI861" s="33"/>
      <c r="BJ861" s="34"/>
      <c r="BK861" s="36"/>
      <c r="BL861" s="34"/>
      <c r="BM861" s="34"/>
      <c r="BN861" s="34"/>
      <c r="BO861" s="34"/>
      <c r="BP861" s="34"/>
      <c r="BQ861" s="34"/>
      <c r="BR861" s="34"/>
      <c r="BS861" s="34"/>
      <c r="BT861" s="34"/>
      <c r="BU861" s="33"/>
      <c r="BV861" s="34"/>
      <c r="BW861" s="34"/>
      <c r="BX861" s="33"/>
      <c r="BY861" s="34"/>
      <c r="BZ861" s="36"/>
      <c r="CA861" s="34"/>
      <c r="CB861" s="34"/>
      <c r="CC861" s="32"/>
    </row>
    <row r="862" spans="1:81" ht="25" x14ac:dyDescent="0.35">
      <c r="A862" s="37" t="s">
        <v>1607</v>
      </c>
      <c r="B862" s="34">
        <v>18102</v>
      </c>
      <c r="C862" s="37" t="s">
        <v>1606</v>
      </c>
      <c r="D862" s="32">
        <v>30</v>
      </c>
      <c r="E862" s="32">
        <v>20</v>
      </c>
      <c r="F862" s="32">
        <v>0</v>
      </c>
      <c r="G862" s="32">
        <v>0</v>
      </c>
      <c r="H862" s="35">
        <v>1251</v>
      </c>
      <c r="I862" s="35">
        <v>1251</v>
      </c>
      <c r="J862" s="35">
        <v>298.98899999999998</v>
      </c>
      <c r="K862" s="32">
        <v>0</v>
      </c>
      <c r="L862" s="32">
        <v>0</v>
      </c>
      <c r="M862" s="32">
        <v>0</v>
      </c>
      <c r="N862" s="32">
        <v>0</v>
      </c>
      <c r="O862" s="31"/>
      <c r="P862" s="32">
        <v>0</v>
      </c>
      <c r="Q862" s="31"/>
      <c r="R862" s="36">
        <v>0.317</v>
      </c>
      <c r="S862" s="33">
        <v>1.52</v>
      </c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3">
        <v>8.4</v>
      </c>
      <c r="AX862" s="33">
        <v>7.7</v>
      </c>
      <c r="AY862" s="33">
        <v>1.48</v>
      </c>
      <c r="AZ862" s="36">
        <v>178.83600000000001</v>
      </c>
      <c r="BA862" s="33">
        <v>1185.8599999999999</v>
      </c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3"/>
      <c r="BV862" s="34"/>
      <c r="BW862" s="34"/>
      <c r="BX862" s="33"/>
      <c r="BY862" s="34"/>
      <c r="BZ862" s="36"/>
      <c r="CA862" s="34"/>
      <c r="CB862" s="34"/>
      <c r="CC862" s="32"/>
    </row>
    <row r="863" spans="1:81" x14ac:dyDescent="0.35">
      <c r="A863" s="37" t="s">
        <v>1605</v>
      </c>
      <c r="B863" s="34">
        <v>18102</v>
      </c>
      <c r="C863" s="37" t="s">
        <v>1604</v>
      </c>
      <c r="D863" s="32">
        <v>21.3</v>
      </c>
      <c r="E863" s="32">
        <v>5.2</v>
      </c>
      <c r="F863" s="32">
        <v>0</v>
      </c>
      <c r="G863" s="32">
        <v>0</v>
      </c>
      <c r="H863" s="35">
        <v>554</v>
      </c>
      <c r="I863" s="35">
        <v>554</v>
      </c>
      <c r="J863" s="35">
        <v>132.40600000000001</v>
      </c>
      <c r="K863" s="32">
        <v>0</v>
      </c>
      <c r="L863" s="32">
        <v>0</v>
      </c>
      <c r="M863" s="32">
        <v>0</v>
      </c>
      <c r="N863" s="32">
        <v>0</v>
      </c>
      <c r="O863" s="31"/>
      <c r="P863" s="32">
        <v>0</v>
      </c>
      <c r="Q863" s="31"/>
      <c r="R863" s="36">
        <v>0.21</v>
      </c>
      <c r="S863" s="33">
        <v>3</v>
      </c>
      <c r="T863" s="33">
        <v>38.15</v>
      </c>
      <c r="U863" s="33">
        <v>43.74</v>
      </c>
      <c r="V863" s="34"/>
      <c r="W863" s="34"/>
      <c r="X863" s="34"/>
      <c r="Y863" s="32">
        <v>6.3</v>
      </c>
      <c r="Z863" s="32">
        <v>2.2000000000000002</v>
      </c>
      <c r="AA863" s="34"/>
      <c r="AB863" s="32">
        <v>0.3</v>
      </c>
      <c r="AC863" s="34"/>
      <c r="AD863" s="34"/>
      <c r="AE863" s="34"/>
      <c r="AF863" s="32">
        <v>0.2</v>
      </c>
      <c r="AG863" s="34"/>
      <c r="AH863" s="34"/>
      <c r="AI863" s="34"/>
      <c r="AJ863" s="32">
        <v>0.2</v>
      </c>
      <c r="AK863" s="34"/>
      <c r="AL863" s="32">
        <v>2</v>
      </c>
      <c r="AM863" s="32">
        <v>0.8</v>
      </c>
      <c r="AN863" s="34"/>
      <c r="AO863" s="34"/>
      <c r="AP863" s="34"/>
      <c r="AQ863" s="32">
        <v>0.1</v>
      </c>
      <c r="AR863" s="32">
        <v>1.2</v>
      </c>
      <c r="AS863" s="34"/>
      <c r="AT863" s="32">
        <v>0.4</v>
      </c>
      <c r="AU863" s="33">
        <v>13.83</v>
      </c>
      <c r="AV863" s="36">
        <v>2.4670000000000001</v>
      </c>
      <c r="AW863" s="33">
        <v>1.82</v>
      </c>
      <c r="AX863" s="33">
        <v>2.08</v>
      </c>
      <c r="AY863" s="33">
        <v>0.66</v>
      </c>
      <c r="AZ863" s="36">
        <v>117.508</v>
      </c>
      <c r="BA863" s="33">
        <v>234.54</v>
      </c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3"/>
      <c r="BV863" s="34"/>
      <c r="BW863" s="34"/>
      <c r="BX863" s="33"/>
      <c r="BY863" s="34"/>
      <c r="BZ863" s="36"/>
      <c r="CA863" s="34"/>
      <c r="CB863" s="34"/>
      <c r="CC863" s="32"/>
    </row>
    <row r="864" spans="1:81" ht="25" x14ac:dyDescent="0.35">
      <c r="A864" s="37" t="s">
        <v>1603</v>
      </c>
      <c r="B864" s="34">
        <v>18102</v>
      </c>
      <c r="C864" s="37" t="s">
        <v>1602</v>
      </c>
      <c r="D864" s="32">
        <v>31.3</v>
      </c>
      <c r="E864" s="32">
        <v>6.5</v>
      </c>
      <c r="F864" s="32">
        <v>0</v>
      </c>
      <c r="G864" s="32">
        <v>0</v>
      </c>
      <c r="H864" s="35">
        <v>773</v>
      </c>
      <c r="I864" s="35">
        <v>773</v>
      </c>
      <c r="J864" s="35">
        <v>184.74699999999999</v>
      </c>
      <c r="K864" s="32">
        <v>0</v>
      </c>
      <c r="L864" s="32">
        <v>0</v>
      </c>
      <c r="M864" s="32">
        <v>0</v>
      </c>
      <c r="N864" s="32">
        <v>0</v>
      </c>
      <c r="O864" s="31"/>
      <c r="P864" s="32">
        <v>0</v>
      </c>
      <c r="Q864" s="31"/>
      <c r="R864" s="36">
        <v>0.32</v>
      </c>
      <c r="S864" s="33">
        <v>1.5</v>
      </c>
      <c r="T864" s="33">
        <v>41.19</v>
      </c>
      <c r="U864" s="33">
        <v>42.57</v>
      </c>
      <c r="V864" s="34"/>
      <c r="W864" s="34"/>
      <c r="X864" s="34"/>
      <c r="Y864" s="32">
        <v>4.3</v>
      </c>
      <c r="Z864" s="32">
        <v>2</v>
      </c>
      <c r="AA864" s="34"/>
      <c r="AB864" s="32">
        <v>0.3</v>
      </c>
      <c r="AC864" s="34"/>
      <c r="AD864" s="34"/>
      <c r="AE864" s="34"/>
      <c r="AF864" s="32">
        <v>0.2</v>
      </c>
      <c r="AG864" s="34"/>
      <c r="AH864" s="34"/>
      <c r="AI864" s="34"/>
      <c r="AJ864" s="32">
        <v>0.1</v>
      </c>
      <c r="AK864" s="34"/>
      <c r="AL864" s="32">
        <v>0.9</v>
      </c>
      <c r="AM864" s="32">
        <v>0.4</v>
      </c>
      <c r="AN864" s="34"/>
      <c r="AO864" s="34"/>
      <c r="AP864" s="34"/>
      <c r="AQ864" s="32">
        <v>0.1</v>
      </c>
      <c r="AR864" s="32">
        <v>0.8</v>
      </c>
      <c r="AS864" s="34"/>
      <c r="AT864" s="32">
        <v>0.2</v>
      </c>
      <c r="AU864" s="33">
        <v>9.3000000000000007</v>
      </c>
      <c r="AV864" s="36">
        <v>1.3959999999999999</v>
      </c>
      <c r="AW864" s="33">
        <v>2.4500000000000002</v>
      </c>
      <c r="AX864" s="33">
        <v>2.5299999999999998</v>
      </c>
      <c r="AY864" s="33">
        <v>0.55000000000000004</v>
      </c>
      <c r="AZ864" s="36">
        <v>83.117999999999995</v>
      </c>
      <c r="BA864" s="33">
        <v>414.7</v>
      </c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3"/>
      <c r="BV864" s="34"/>
      <c r="BW864" s="34"/>
      <c r="BX864" s="33"/>
      <c r="BY864" s="34"/>
      <c r="BZ864" s="36"/>
      <c r="CA864" s="34"/>
      <c r="CB864" s="34"/>
      <c r="CC864" s="32"/>
    </row>
    <row r="865" spans="1:81" ht="25" x14ac:dyDescent="0.35">
      <c r="A865" s="37" t="s">
        <v>1601</v>
      </c>
      <c r="B865" s="34">
        <v>18102</v>
      </c>
      <c r="C865" s="37" t="s">
        <v>1600</v>
      </c>
      <c r="D865" s="32">
        <v>32.200000000000003</v>
      </c>
      <c r="E865" s="32">
        <v>6.2</v>
      </c>
      <c r="F865" s="32">
        <v>0</v>
      </c>
      <c r="G865" s="32">
        <v>0</v>
      </c>
      <c r="H865" s="35">
        <v>776</v>
      </c>
      <c r="I865" s="35">
        <v>776</v>
      </c>
      <c r="J865" s="35">
        <v>185.464</v>
      </c>
      <c r="K865" s="32">
        <v>0</v>
      </c>
      <c r="L865" s="32">
        <v>0</v>
      </c>
      <c r="M865" s="32">
        <v>0</v>
      </c>
      <c r="N865" s="32">
        <v>0</v>
      </c>
      <c r="O865" s="31"/>
      <c r="P865" s="32">
        <v>0</v>
      </c>
      <c r="Q865" s="31"/>
      <c r="R865" s="36">
        <v>0.17599999999999999</v>
      </c>
      <c r="S865" s="33">
        <v>3.97</v>
      </c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3">
        <v>2</v>
      </c>
      <c r="AX865" s="33">
        <v>2.7</v>
      </c>
      <c r="AY865" s="33">
        <v>0.71</v>
      </c>
      <c r="AZ865" s="36">
        <v>95.275000000000006</v>
      </c>
      <c r="BA865" s="33">
        <v>246.79</v>
      </c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3"/>
      <c r="BV865" s="34"/>
      <c r="BW865" s="34"/>
      <c r="BX865" s="33"/>
      <c r="BY865" s="34"/>
      <c r="BZ865" s="36"/>
      <c r="CA865" s="34"/>
      <c r="CB865" s="34"/>
      <c r="CC865" s="32"/>
    </row>
    <row r="866" spans="1:81" x14ac:dyDescent="0.35">
      <c r="A866" s="37" t="s">
        <v>1599</v>
      </c>
      <c r="B866" s="34">
        <v>18102</v>
      </c>
      <c r="C866" s="37" t="s">
        <v>1598</v>
      </c>
      <c r="D866" s="32">
        <v>21.1</v>
      </c>
      <c r="E866" s="32">
        <v>6.2</v>
      </c>
      <c r="F866" s="32">
        <v>0</v>
      </c>
      <c r="G866" s="32">
        <v>0</v>
      </c>
      <c r="H866" s="35">
        <v>588</v>
      </c>
      <c r="I866" s="35">
        <v>588</v>
      </c>
      <c r="J866" s="35">
        <v>140.53199999999998</v>
      </c>
      <c r="K866" s="32">
        <v>0</v>
      </c>
      <c r="L866" s="32">
        <v>0</v>
      </c>
      <c r="M866" s="32">
        <v>0</v>
      </c>
      <c r="N866" s="32">
        <v>0</v>
      </c>
      <c r="O866" s="31"/>
      <c r="P866" s="32">
        <v>0</v>
      </c>
      <c r="Q866" s="31"/>
      <c r="R866" s="36">
        <v>0.20699999999999999</v>
      </c>
      <c r="S866" s="33">
        <v>2.96</v>
      </c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3">
        <v>2.27</v>
      </c>
      <c r="AX866" s="33">
        <v>2.44</v>
      </c>
      <c r="AY866" s="33">
        <v>0.7</v>
      </c>
      <c r="AZ866" s="36">
        <v>117.95099999999999</v>
      </c>
      <c r="BA866" s="33">
        <v>331.86</v>
      </c>
      <c r="BB866" s="34"/>
      <c r="BC866" s="34"/>
      <c r="BD866" s="33"/>
      <c r="BE866" s="34"/>
      <c r="BF866" s="34"/>
      <c r="BG866" s="34"/>
      <c r="BH866" s="34"/>
      <c r="BI866" s="33"/>
      <c r="BJ866" s="34"/>
      <c r="BK866" s="36"/>
      <c r="BL866" s="34"/>
      <c r="BM866" s="34"/>
      <c r="BN866" s="34"/>
      <c r="BO866" s="34"/>
      <c r="BP866" s="34"/>
      <c r="BQ866" s="34"/>
      <c r="BR866" s="34"/>
      <c r="BS866" s="34"/>
      <c r="BT866" s="34"/>
      <c r="BU866" s="33"/>
      <c r="BV866" s="34"/>
      <c r="BW866" s="34"/>
      <c r="BX866" s="33"/>
      <c r="BY866" s="34"/>
      <c r="BZ866" s="36"/>
      <c r="CA866" s="34"/>
      <c r="CB866" s="34"/>
      <c r="CC866" s="32"/>
    </row>
    <row r="867" spans="1:81" ht="25" x14ac:dyDescent="0.35">
      <c r="A867" s="37" t="s">
        <v>1597</v>
      </c>
      <c r="B867" s="34">
        <v>18102</v>
      </c>
      <c r="C867" s="37" t="s">
        <v>1596</v>
      </c>
      <c r="D867" s="32">
        <v>31</v>
      </c>
      <c r="E867" s="32">
        <v>7.6</v>
      </c>
      <c r="F867" s="32">
        <v>0</v>
      </c>
      <c r="G867" s="32">
        <v>0</v>
      </c>
      <c r="H867" s="35">
        <v>806</v>
      </c>
      <c r="I867" s="35">
        <v>806</v>
      </c>
      <c r="J867" s="35">
        <v>192.63399999999999</v>
      </c>
      <c r="K867" s="32">
        <v>0</v>
      </c>
      <c r="L867" s="32">
        <v>0</v>
      </c>
      <c r="M867" s="32">
        <v>0</v>
      </c>
      <c r="N867" s="32">
        <v>0</v>
      </c>
      <c r="O867" s="31"/>
      <c r="P867" s="32">
        <v>0</v>
      </c>
      <c r="Q867" s="31"/>
      <c r="R867" s="36">
        <v>0.313</v>
      </c>
      <c r="S867" s="33">
        <v>1.5</v>
      </c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3">
        <v>2.95</v>
      </c>
      <c r="AX867" s="33">
        <v>2.92</v>
      </c>
      <c r="AY867" s="33">
        <v>0.59</v>
      </c>
      <c r="AZ867" s="36">
        <v>84.528000000000006</v>
      </c>
      <c r="BA867" s="33">
        <v>493.83</v>
      </c>
      <c r="BB867" s="34"/>
      <c r="BC867" s="34"/>
      <c r="BD867" s="33"/>
      <c r="BE867" s="34"/>
      <c r="BF867" s="34"/>
      <c r="BG867" s="34"/>
      <c r="BH867" s="34"/>
      <c r="BI867" s="33"/>
      <c r="BJ867" s="34"/>
      <c r="BK867" s="36"/>
      <c r="BL867" s="34"/>
      <c r="BM867" s="34"/>
      <c r="BN867" s="34"/>
      <c r="BO867" s="34"/>
      <c r="BP867" s="34"/>
      <c r="BQ867" s="34"/>
      <c r="BR867" s="34"/>
      <c r="BS867" s="34"/>
      <c r="BT867" s="34"/>
      <c r="BU867" s="33"/>
      <c r="BV867" s="34"/>
      <c r="BW867" s="34"/>
      <c r="BX867" s="33"/>
      <c r="BY867" s="34"/>
      <c r="BZ867" s="36"/>
      <c r="CA867" s="34"/>
      <c r="CB867" s="34"/>
      <c r="CC867" s="32"/>
    </row>
    <row r="868" spans="1:81" ht="25" x14ac:dyDescent="0.35">
      <c r="A868" s="37" t="s">
        <v>1595</v>
      </c>
      <c r="B868" s="34">
        <v>18102</v>
      </c>
      <c r="C868" s="37" t="s">
        <v>1594</v>
      </c>
      <c r="D868" s="32">
        <v>31.8</v>
      </c>
      <c r="E868" s="32">
        <v>7.2</v>
      </c>
      <c r="F868" s="32">
        <v>0</v>
      </c>
      <c r="G868" s="32">
        <v>0</v>
      </c>
      <c r="H868" s="35">
        <v>809</v>
      </c>
      <c r="I868" s="35">
        <v>809</v>
      </c>
      <c r="J868" s="35">
        <v>193.351</v>
      </c>
      <c r="K868" s="32">
        <v>0</v>
      </c>
      <c r="L868" s="32">
        <v>0</v>
      </c>
      <c r="M868" s="32">
        <v>0</v>
      </c>
      <c r="N868" s="32">
        <v>0</v>
      </c>
      <c r="O868" s="31"/>
      <c r="P868" s="32">
        <v>0</v>
      </c>
      <c r="Q868" s="31"/>
      <c r="R868" s="36">
        <v>0.17199999999999999</v>
      </c>
      <c r="S868" s="33">
        <v>3.92</v>
      </c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3">
        <v>2.5099999999999998</v>
      </c>
      <c r="AX868" s="33">
        <v>3.08</v>
      </c>
      <c r="AY868" s="33">
        <v>0.74</v>
      </c>
      <c r="AZ868" s="36">
        <v>96.412000000000006</v>
      </c>
      <c r="BA868" s="33">
        <v>329.68</v>
      </c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3"/>
      <c r="BV868" s="34"/>
      <c r="BW868" s="34"/>
      <c r="BX868" s="33"/>
      <c r="BY868" s="34"/>
      <c r="BZ868" s="36"/>
      <c r="CA868" s="34"/>
      <c r="CB868" s="34"/>
      <c r="CC868" s="32"/>
    </row>
    <row r="869" spans="1:81" x14ac:dyDescent="0.35">
      <c r="A869" s="37" t="s">
        <v>1593</v>
      </c>
      <c r="B869" s="34">
        <v>18102</v>
      </c>
      <c r="C869" s="37" t="s">
        <v>1592</v>
      </c>
      <c r="D869" s="32">
        <v>21.6</v>
      </c>
      <c r="E869" s="32">
        <v>4.7</v>
      </c>
      <c r="F869" s="32">
        <v>0</v>
      </c>
      <c r="G869" s="32">
        <v>0</v>
      </c>
      <c r="H869" s="35">
        <v>541</v>
      </c>
      <c r="I869" s="35">
        <v>541</v>
      </c>
      <c r="J869" s="35">
        <v>129.29900000000001</v>
      </c>
      <c r="K869" s="32">
        <v>0</v>
      </c>
      <c r="L869" s="32">
        <v>0</v>
      </c>
      <c r="M869" s="32">
        <v>0</v>
      </c>
      <c r="N869" s="32">
        <v>0</v>
      </c>
      <c r="O869" s="31"/>
      <c r="P869" s="32">
        <v>0</v>
      </c>
      <c r="Q869" s="31"/>
      <c r="R869" s="36">
        <v>0.20499999999999999</v>
      </c>
      <c r="S869" s="33">
        <v>3</v>
      </c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3">
        <v>1.59</v>
      </c>
      <c r="AX869" s="33">
        <v>1.96</v>
      </c>
      <c r="AY869" s="33">
        <v>0.56999999999999995</v>
      </c>
      <c r="AZ869" s="36">
        <v>91.147000000000006</v>
      </c>
      <c r="BA869" s="33">
        <v>201.18</v>
      </c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3"/>
      <c r="BV869" s="34"/>
      <c r="BW869" s="34"/>
      <c r="BX869" s="33"/>
      <c r="BY869" s="34"/>
      <c r="BZ869" s="36"/>
      <c r="CA869" s="34"/>
      <c r="CB869" s="34"/>
      <c r="CC869" s="32"/>
    </row>
    <row r="870" spans="1:81" ht="25" x14ac:dyDescent="0.35">
      <c r="A870" s="37" t="s">
        <v>1591</v>
      </c>
      <c r="B870" s="34">
        <v>18102</v>
      </c>
      <c r="C870" s="37" t="s">
        <v>1590</v>
      </c>
      <c r="D870" s="32">
        <v>29.7</v>
      </c>
      <c r="E870" s="32">
        <v>7.1</v>
      </c>
      <c r="F870" s="32">
        <v>0</v>
      </c>
      <c r="G870" s="32">
        <v>0</v>
      </c>
      <c r="H870" s="35">
        <v>768</v>
      </c>
      <c r="I870" s="35">
        <v>768</v>
      </c>
      <c r="J870" s="35">
        <v>183.55199999999999</v>
      </c>
      <c r="K870" s="32">
        <v>0</v>
      </c>
      <c r="L870" s="32">
        <v>0</v>
      </c>
      <c r="M870" s="32">
        <v>0</v>
      </c>
      <c r="N870" s="32">
        <v>0</v>
      </c>
      <c r="O870" s="31"/>
      <c r="P870" s="32">
        <v>0</v>
      </c>
      <c r="Q870" s="31"/>
      <c r="R870" s="36">
        <v>0.33</v>
      </c>
      <c r="S870" s="33">
        <v>1.5</v>
      </c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3">
        <v>2.59</v>
      </c>
      <c r="AX870" s="33">
        <v>2.82</v>
      </c>
      <c r="AY870" s="33">
        <v>0.74</v>
      </c>
      <c r="AZ870" s="36">
        <v>112.69</v>
      </c>
      <c r="BA870" s="33">
        <v>349.19</v>
      </c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3"/>
      <c r="BV870" s="34"/>
      <c r="BW870" s="34"/>
      <c r="BX870" s="33"/>
      <c r="BY870" s="34"/>
      <c r="BZ870" s="36"/>
      <c r="CA870" s="34"/>
      <c r="CB870" s="34"/>
      <c r="CC870" s="32"/>
    </row>
    <row r="871" spans="1:81" ht="25" x14ac:dyDescent="0.35">
      <c r="A871" s="37" t="s">
        <v>1589</v>
      </c>
      <c r="B871" s="34">
        <v>18102</v>
      </c>
      <c r="C871" s="37" t="s">
        <v>1588</v>
      </c>
      <c r="D871" s="32">
        <v>32.200000000000003</v>
      </c>
      <c r="E871" s="32">
        <v>6.2</v>
      </c>
      <c r="F871" s="32">
        <v>0</v>
      </c>
      <c r="G871" s="32">
        <v>0</v>
      </c>
      <c r="H871" s="35">
        <v>776</v>
      </c>
      <c r="I871" s="35">
        <v>776</v>
      </c>
      <c r="J871" s="35">
        <v>185.464</v>
      </c>
      <c r="K871" s="32">
        <v>0</v>
      </c>
      <c r="L871" s="32">
        <v>0</v>
      </c>
      <c r="M871" s="32">
        <v>0</v>
      </c>
      <c r="N871" s="32">
        <v>0</v>
      </c>
      <c r="O871" s="31"/>
      <c r="P871" s="32">
        <v>0</v>
      </c>
      <c r="Q871" s="31"/>
      <c r="R871" s="36">
        <v>0.17599999999999999</v>
      </c>
      <c r="S871" s="33">
        <v>3.97</v>
      </c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3">
        <v>2</v>
      </c>
      <c r="AX871" s="33">
        <v>2.7</v>
      </c>
      <c r="AY871" s="33">
        <v>0.71</v>
      </c>
      <c r="AZ871" s="36">
        <v>95.275000000000006</v>
      </c>
      <c r="BA871" s="33">
        <v>246.79</v>
      </c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3"/>
      <c r="BV871" s="34"/>
      <c r="BW871" s="34"/>
      <c r="BX871" s="33"/>
      <c r="BY871" s="34"/>
      <c r="BZ871" s="36"/>
      <c r="CA871" s="34"/>
      <c r="CB871" s="34"/>
      <c r="CC871" s="32"/>
    </row>
    <row r="872" spans="1:81" ht="25" x14ac:dyDescent="0.35">
      <c r="A872" s="37" t="s">
        <v>1587</v>
      </c>
      <c r="B872" s="34">
        <v>18102</v>
      </c>
      <c r="C872" s="37" t="s">
        <v>1586</v>
      </c>
      <c r="D872" s="32">
        <v>21.3</v>
      </c>
      <c r="E872" s="32">
        <v>6</v>
      </c>
      <c r="F872" s="32">
        <v>0</v>
      </c>
      <c r="G872" s="32">
        <v>0</v>
      </c>
      <c r="H872" s="35">
        <v>583</v>
      </c>
      <c r="I872" s="35">
        <v>583</v>
      </c>
      <c r="J872" s="35">
        <v>139.33699999999999</v>
      </c>
      <c r="K872" s="32">
        <v>0</v>
      </c>
      <c r="L872" s="32">
        <v>0</v>
      </c>
      <c r="M872" s="32">
        <v>0</v>
      </c>
      <c r="N872" s="32">
        <v>0</v>
      </c>
      <c r="O872" s="31"/>
      <c r="P872" s="32">
        <v>0</v>
      </c>
      <c r="Q872" s="31"/>
      <c r="R872" s="36">
        <v>0.20200000000000001</v>
      </c>
      <c r="S872" s="33">
        <v>2.94</v>
      </c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3">
        <v>2.16</v>
      </c>
      <c r="AX872" s="33">
        <v>2.4</v>
      </c>
      <c r="AY872" s="33">
        <v>0.62</v>
      </c>
      <c r="AZ872" s="36">
        <v>92.436000000000007</v>
      </c>
      <c r="BA872" s="33">
        <v>322.37</v>
      </c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</row>
    <row r="873" spans="1:81" ht="25" x14ac:dyDescent="0.35">
      <c r="A873" s="37" t="s">
        <v>1585</v>
      </c>
      <c r="B873" s="34">
        <v>18102</v>
      </c>
      <c r="C873" s="37" t="s">
        <v>1584</v>
      </c>
      <c r="D873" s="32">
        <v>29.4</v>
      </c>
      <c r="E873" s="32">
        <v>7.9</v>
      </c>
      <c r="F873" s="32">
        <v>0</v>
      </c>
      <c r="G873" s="32">
        <v>0</v>
      </c>
      <c r="H873" s="35">
        <v>793</v>
      </c>
      <c r="I873" s="35">
        <v>793</v>
      </c>
      <c r="J873" s="35">
        <v>189.52699999999999</v>
      </c>
      <c r="K873" s="32">
        <v>0</v>
      </c>
      <c r="L873" s="32">
        <v>0</v>
      </c>
      <c r="M873" s="32">
        <v>0</v>
      </c>
      <c r="N873" s="32">
        <v>0</v>
      </c>
      <c r="O873" s="31"/>
      <c r="P873" s="32">
        <v>0</v>
      </c>
      <c r="Q873" s="31"/>
      <c r="R873" s="36">
        <v>0.32400000000000001</v>
      </c>
      <c r="S873" s="33">
        <v>1.5</v>
      </c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3">
        <v>2.98</v>
      </c>
      <c r="AX873" s="33">
        <v>3.12</v>
      </c>
      <c r="AY873" s="33">
        <v>0.77</v>
      </c>
      <c r="AZ873" s="36">
        <v>113.419</v>
      </c>
      <c r="BA873" s="33">
        <v>411.47</v>
      </c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</row>
    <row r="874" spans="1:81" ht="25" x14ac:dyDescent="0.35">
      <c r="A874" s="37" t="s">
        <v>1583</v>
      </c>
      <c r="B874" s="34">
        <v>18102</v>
      </c>
      <c r="C874" s="37" t="s">
        <v>1582</v>
      </c>
      <c r="D874" s="32">
        <v>31.9</v>
      </c>
      <c r="E874" s="32">
        <v>7</v>
      </c>
      <c r="F874" s="32">
        <v>0</v>
      </c>
      <c r="G874" s="32">
        <v>0</v>
      </c>
      <c r="H874" s="35">
        <v>802</v>
      </c>
      <c r="I874" s="35">
        <v>802</v>
      </c>
      <c r="J874" s="35">
        <v>191.678</v>
      </c>
      <c r="K874" s="32">
        <v>0</v>
      </c>
      <c r="L874" s="32">
        <v>0</v>
      </c>
      <c r="M874" s="32">
        <v>0</v>
      </c>
      <c r="N874" s="32">
        <v>0</v>
      </c>
      <c r="O874" s="31"/>
      <c r="P874" s="32">
        <v>0</v>
      </c>
      <c r="Q874" s="31"/>
      <c r="R874" s="36">
        <v>0.17299999999999999</v>
      </c>
      <c r="S874" s="33">
        <v>3.93</v>
      </c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3">
        <v>2.4</v>
      </c>
      <c r="AX874" s="33">
        <v>3</v>
      </c>
      <c r="AY874" s="33">
        <v>0.73</v>
      </c>
      <c r="AZ874" s="36">
        <v>96.158000000000001</v>
      </c>
      <c r="BA874" s="33">
        <v>311.18</v>
      </c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</row>
    <row r="875" spans="1:81" x14ac:dyDescent="0.35">
      <c r="A875" s="37" t="s">
        <v>1581</v>
      </c>
      <c r="B875" s="34">
        <v>18102</v>
      </c>
      <c r="C875" s="37" t="s">
        <v>1580</v>
      </c>
      <c r="D875" s="32">
        <v>20.8</v>
      </c>
      <c r="E875" s="32">
        <v>3.9</v>
      </c>
      <c r="F875" s="32">
        <v>0</v>
      </c>
      <c r="G875" s="32">
        <v>0</v>
      </c>
      <c r="H875" s="35">
        <v>498</v>
      </c>
      <c r="I875" s="35">
        <v>498</v>
      </c>
      <c r="J875" s="35">
        <v>119.02199999999999</v>
      </c>
      <c r="K875" s="32">
        <v>0</v>
      </c>
      <c r="L875" s="34"/>
      <c r="M875" s="34"/>
      <c r="N875" s="34"/>
      <c r="O875" s="31"/>
      <c r="P875" s="32">
        <v>0</v>
      </c>
      <c r="Q875" s="31"/>
      <c r="R875" s="36">
        <v>0.24</v>
      </c>
      <c r="S875" s="33">
        <v>3</v>
      </c>
      <c r="T875" s="33">
        <v>50.2</v>
      </c>
      <c r="U875" s="33">
        <v>44.2</v>
      </c>
      <c r="V875" s="34"/>
      <c r="W875" s="34"/>
      <c r="X875" s="34"/>
      <c r="Y875" s="32">
        <v>2.6</v>
      </c>
      <c r="Z875" s="32">
        <v>1.4</v>
      </c>
      <c r="AA875" s="34"/>
      <c r="AB875" s="34"/>
      <c r="AC875" s="34"/>
      <c r="AD875" s="34"/>
      <c r="AE875" s="34"/>
      <c r="AF875" s="32">
        <v>0</v>
      </c>
      <c r="AG875" s="34"/>
      <c r="AH875" s="34"/>
      <c r="AI875" s="32">
        <v>0</v>
      </c>
      <c r="AJ875" s="34"/>
      <c r="AK875" s="34"/>
      <c r="AL875" s="32">
        <v>0.7</v>
      </c>
      <c r="AM875" s="32">
        <v>0.3</v>
      </c>
      <c r="AN875" s="34"/>
      <c r="AO875" s="34"/>
      <c r="AP875" s="34"/>
      <c r="AQ875" s="32">
        <v>0</v>
      </c>
      <c r="AR875" s="32">
        <v>0.4</v>
      </c>
      <c r="AS875" s="34"/>
      <c r="AT875" s="32">
        <v>0</v>
      </c>
      <c r="AU875" s="33">
        <v>5.4</v>
      </c>
      <c r="AV875" s="36">
        <v>0.7</v>
      </c>
      <c r="AW875" s="33">
        <v>1.79</v>
      </c>
      <c r="AX875" s="33">
        <v>1.58</v>
      </c>
      <c r="AY875" s="33">
        <v>0.19</v>
      </c>
      <c r="AZ875" s="36">
        <v>25.007000000000001</v>
      </c>
      <c r="BA875" s="33">
        <v>155.83000000000001</v>
      </c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</row>
    <row r="876" spans="1:81" ht="25" x14ac:dyDescent="0.35">
      <c r="A876" s="37" t="s">
        <v>1579</v>
      </c>
      <c r="B876" s="34">
        <v>18102</v>
      </c>
      <c r="C876" s="37" t="s">
        <v>1578</v>
      </c>
      <c r="D876" s="32">
        <v>26.8</v>
      </c>
      <c r="E876" s="32">
        <v>5.6</v>
      </c>
      <c r="F876" s="32">
        <v>0</v>
      </c>
      <c r="G876" s="32">
        <v>0</v>
      </c>
      <c r="H876" s="35">
        <v>663</v>
      </c>
      <c r="I876" s="35">
        <v>663</v>
      </c>
      <c r="J876" s="35">
        <v>158.45699999999999</v>
      </c>
      <c r="K876" s="32">
        <v>0</v>
      </c>
      <c r="L876" s="34"/>
      <c r="M876" s="34"/>
      <c r="N876" s="34"/>
      <c r="O876" s="31"/>
      <c r="P876" s="32">
        <v>0</v>
      </c>
      <c r="Q876" s="31"/>
      <c r="R876" s="36">
        <v>0.3</v>
      </c>
      <c r="S876" s="33">
        <v>1.5</v>
      </c>
      <c r="T876" s="33">
        <v>52.3</v>
      </c>
      <c r="U876" s="33">
        <v>43.7</v>
      </c>
      <c r="V876" s="34"/>
      <c r="W876" s="34"/>
      <c r="X876" s="34"/>
      <c r="Y876" s="32">
        <v>2.1</v>
      </c>
      <c r="Z876" s="32">
        <v>1.1000000000000001</v>
      </c>
      <c r="AA876" s="34"/>
      <c r="AB876" s="34"/>
      <c r="AC876" s="34"/>
      <c r="AD876" s="34"/>
      <c r="AE876" s="34"/>
      <c r="AF876" s="32">
        <v>0</v>
      </c>
      <c r="AG876" s="34"/>
      <c r="AH876" s="34"/>
      <c r="AI876" s="32">
        <v>0</v>
      </c>
      <c r="AJ876" s="34"/>
      <c r="AK876" s="34"/>
      <c r="AL876" s="32">
        <v>0.4</v>
      </c>
      <c r="AM876" s="32">
        <v>0.2</v>
      </c>
      <c r="AN876" s="34"/>
      <c r="AO876" s="34"/>
      <c r="AP876" s="34"/>
      <c r="AQ876" s="32">
        <v>0</v>
      </c>
      <c r="AR876" s="32">
        <v>0.2</v>
      </c>
      <c r="AS876" s="34"/>
      <c r="AT876" s="32">
        <v>0</v>
      </c>
      <c r="AU876" s="33">
        <v>4</v>
      </c>
      <c r="AV876" s="36">
        <v>0.4</v>
      </c>
      <c r="AW876" s="33">
        <v>2.68</v>
      </c>
      <c r="AX876" s="33">
        <v>2.2400000000000002</v>
      </c>
      <c r="AY876" s="33">
        <v>0.2</v>
      </c>
      <c r="AZ876" s="36">
        <v>20.518000000000001</v>
      </c>
      <c r="BA876" s="33">
        <v>357.28</v>
      </c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</row>
    <row r="877" spans="1:81" x14ac:dyDescent="0.35">
      <c r="A877" s="37" t="s">
        <v>1577</v>
      </c>
      <c r="B877" s="34">
        <v>18102</v>
      </c>
      <c r="C877" s="37" t="s">
        <v>1576</v>
      </c>
      <c r="D877" s="32">
        <v>20.6</v>
      </c>
      <c r="E877" s="32">
        <v>5.3</v>
      </c>
      <c r="F877" s="32">
        <v>0</v>
      </c>
      <c r="G877" s="32">
        <v>0</v>
      </c>
      <c r="H877" s="35">
        <v>545</v>
      </c>
      <c r="I877" s="35">
        <v>545</v>
      </c>
      <c r="J877" s="35">
        <v>130.255</v>
      </c>
      <c r="K877" s="32">
        <v>0</v>
      </c>
      <c r="L877" s="34"/>
      <c r="M877" s="34"/>
      <c r="N877" s="34"/>
      <c r="O877" s="31"/>
      <c r="P877" s="32">
        <v>0</v>
      </c>
      <c r="Q877" s="31"/>
      <c r="R877" s="36">
        <v>0.23599999999999999</v>
      </c>
      <c r="S877" s="33">
        <v>2.94</v>
      </c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3">
        <v>2.42</v>
      </c>
      <c r="AX877" s="33">
        <v>2.08</v>
      </c>
      <c r="AY877" s="33">
        <v>0.26</v>
      </c>
      <c r="AZ877" s="36">
        <v>28.015000000000001</v>
      </c>
      <c r="BA877" s="33">
        <v>290.36</v>
      </c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</row>
    <row r="878" spans="1:81" ht="25" x14ac:dyDescent="0.35">
      <c r="A878" s="37" t="s">
        <v>1575</v>
      </c>
      <c r="B878" s="34">
        <v>18102</v>
      </c>
      <c r="C878" s="37" t="s">
        <v>1574</v>
      </c>
      <c r="D878" s="32">
        <v>26.6</v>
      </c>
      <c r="E878" s="32">
        <v>6.5</v>
      </c>
      <c r="F878" s="32">
        <v>0</v>
      </c>
      <c r="G878" s="32">
        <v>0</v>
      </c>
      <c r="H878" s="35">
        <v>691</v>
      </c>
      <c r="I878" s="35">
        <v>691</v>
      </c>
      <c r="J878" s="35">
        <v>165.149</v>
      </c>
      <c r="K878" s="32">
        <v>0</v>
      </c>
      <c r="L878" s="34"/>
      <c r="M878" s="34"/>
      <c r="N878" s="34"/>
      <c r="O878" s="31"/>
      <c r="P878" s="32">
        <v>0</v>
      </c>
      <c r="Q878" s="31"/>
      <c r="R878" s="36">
        <v>0.29499999999999998</v>
      </c>
      <c r="S878" s="33">
        <v>1.5</v>
      </c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3">
        <v>3.08</v>
      </c>
      <c r="AX878" s="33">
        <v>2.56</v>
      </c>
      <c r="AY878" s="33">
        <v>0.24</v>
      </c>
      <c r="AZ878" s="36">
        <v>22.777999999999999</v>
      </c>
      <c r="BA878" s="33">
        <v>421.9</v>
      </c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</row>
    <row r="879" spans="1:81" ht="25" x14ac:dyDescent="0.35">
      <c r="A879" s="37" t="s">
        <v>1573</v>
      </c>
      <c r="B879" s="34">
        <v>18102</v>
      </c>
      <c r="C879" s="37" t="s">
        <v>1572</v>
      </c>
      <c r="D879" s="32">
        <v>18.2</v>
      </c>
      <c r="E879" s="32">
        <v>4.3</v>
      </c>
      <c r="F879" s="32">
        <v>0</v>
      </c>
      <c r="G879" s="32">
        <v>0</v>
      </c>
      <c r="H879" s="35">
        <v>468</v>
      </c>
      <c r="I879" s="35">
        <v>468</v>
      </c>
      <c r="J879" s="35">
        <v>111.85199999999999</v>
      </c>
      <c r="K879" s="32">
        <v>0</v>
      </c>
      <c r="L879" s="32">
        <v>0</v>
      </c>
      <c r="M879" s="32">
        <v>0</v>
      </c>
      <c r="N879" s="32">
        <v>0</v>
      </c>
      <c r="O879" s="31"/>
      <c r="P879" s="32">
        <v>0</v>
      </c>
      <c r="Q879" s="31"/>
      <c r="R879" s="36">
        <v>0.24</v>
      </c>
      <c r="S879" s="33">
        <v>1.5</v>
      </c>
      <c r="T879" s="33">
        <v>38.15</v>
      </c>
      <c r="U879" s="33">
        <v>43.74</v>
      </c>
      <c r="V879" s="34"/>
      <c r="W879" s="34"/>
      <c r="X879" s="34"/>
      <c r="Y879" s="32">
        <v>6.3</v>
      </c>
      <c r="Z879" s="32">
        <v>2.2000000000000002</v>
      </c>
      <c r="AA879" s="34"/>
      <c r="AB879" s="32">
        <v>0.3</v>
      </c>
      <c r="AC879" s="34"/>
      <c r="AD879" s="34"/>
      <c r="AE879" s="34"/>
      <c r="AF879" s="32">
        <v>0.2</v>
      </c>
      <c r="AG879" s="34"/>
      <c r="AH879" s="34"/>
      <c r="AI879" s="34"/>
      <c r="AJ879" s="32">
        <v>0.2</v>
      </c>
      <c r="AK879" s="34"/>
      <c r="AL879" s="32">
        <v>2</v>
      </c>
      <c r="AM879" s="32">
        <v>0.8</v>
      </c>
      <c r="AN879" s="34"/>
      <c r="AO879" s="34"/>
      <c r="AP879" s="34"/>
      <c r="AQ879" s="32">
        <v>0.1</v>
      </c>
      <c r="AR879" s="32">
        <v>1.2</v>
      </c>
      <c r="AS879" s="34"/>
      <c r="AT879" s="32">
        <v>0.4</v>
      </c>
      <c r="AU879" s="33">
        <v>13.83</v>
      </c>
      <c r="AV879" s="36">
        <v>2.4670000000000001</v>
      </c>
      <c r="AW879" s="33">
        <v>1.5</v>
      </c>
      <c r="AX879" s="33">
        <v>1.72</v>
      </c>
      <c r="AY879" s="33">
        <v>0.54</v>
      </c>
      <c r="AZ879" s="36">
        <v>97.17</v>
      </c>
      <c r="BA879" s="33">
        <v>193.95</v>
      </c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</row>
    <row r="880" spans="1:81" ht="25" x14ac:dyDescent="0.35">
      <c r="A880" s="37" t="s">
        <v>1571</v>
      </c>
      <c r="B880" s="34">
        <v>18102</v>
      </c>
      <c r="C880" s="37" t="s">
        <v>1570</v>
      </c>
      <c r="D880" s="32">
        <v>29.6</v>
      </c>
      <c r="E880" s="32">
        <v>5.4</v>
      </c>
      <c r="F880" s="32">
        <v>0</v>
      </c>
      <c r="G880" s="32">
        <v>0</v>
      </c>
      <c r="H880" s="35">
        <v>703</v>
      </c>
      <c r="I880" s="35">
        <v>703</v>
      </c>
      <c r="J880" s="35">
        <v>168.017</v>
      </c>
      <c r="K880" s="32">
        <v>0</v>
      </c>
      <c r="L880" s="32">
        <v>0</v>
      </c>
      <c r="M880" s="32">
        <v>0</v>
      </c>
      <c r="N880" s="32">
        <v>0</v>
      </c>
      <c r="O880" s="31"/>
      <c r="P880" s="32">
        <v>0</v>
      </c>
      <c r="Q880" s="31"/>
      <c r="R880" s="36">
        <v>0.28000000000000003</v>
      </c>
      <c r="S880" s="33">
        <v>1.5</v>
      </c>
      <c r="T880" s="33">
        <v>41.19</v>
      </c>
      <c r="U880" s="33">
        <v>42.57</v>
      </c>
      <c r="V880" s="34"/>
      <c r="W880" s="34"/>
      <c r="X880" s="34"/>
      <c r="Y880" s="32">
        <v>4.3</v>
      </c>
      <c r="Z880" s="32">
        <v>2</v>
      </c>
      <c r="AA880" s="34"/>
      <c r="AB880" s="32">
        <v>0.3</v>
      </c>
      <c r="AC880" s="34"/>
      <c r="AD880" s="34"/>
      <c r="AE880" s="34"/>
      <c r="AF880" s="32">
        <v>0.2</v>
      </c>
      <c r="AG880" s="34"/>
      <c r="AH880" s="34"/>
      <c r="AI880" s="34"/>
      <c r="AJ880" s="32">
        <v>0.1</v>
      </c>
      <c r="AK880" s="34"/>
      <c r="AL880" s="32">
        <v>0.9</v>
      </c>
      <c r="AM880" s="32">
        <v>0.4</v>
      </c>
      <c r="AN880" s="34"/>
      <c r="AO880" s="34"/>
      <c r="AP880" s="34"/>
      <c r="AQ880" s="32">
        <v>0.1</v>
      </c>
      <c r="AR880" s="32">
        <v>0.8</v>
      </c>
      <c r="AS880" s="34"/>
      <c r="AT880" s="32">
        <v>0.2</v>
      </c>
      <c r="AU880" s="33">
        <v>9.3000000000000007</v>
      </c>
      <c r="AV880" s="36">
        <v>1.3959999999999999</v>
      </c>
      <c r="AW880" s="33">
        <v>2.04</v>
      </c>
      <c r="AX880" s="33">
        <v>2.1</v>
      </c>
      <c r="AY880" s="33">
        <v>0.46</v>
      </c>
      <c r="AZ880" s="36">
        <v>69.052000000000007</v>
      </c>
      <c r="BA880" s="33">
        <v>344.52</v>
      </c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</row>
    <row r="881" spans="1:81" ht="25" x14ac:dyDescent="0.35">
      <c r="A881" s="37" t="s">
        <v>1569</v>
      </c>
      <c r="B881" s="34">
        <v>18102</v>
      </c>
      <c r="C881" s="37" t="s">
        <v>1568</v>
      </c>
      <c r="D881" s="32">
        <v>17.3</v>
      </c>
      <c r="E881" s="32">
        <v>10.8</v>
      </c>
      <c r="F881" s="32">
        <v>0</v>
      </c>
      <c r="G881" s="32">
        <v>0</v>
      </c>
      <c r="H881" s="35">
        <v>695</v>
      </c>
      <c r="I881" s="35">
        <v>695</v>
      </c>
      <c r="J881" s="35">
        <v>166.10499999999999</v>
      </c>
      <c r="K881" s="32">
        <v>0</v>
      </c>
      <c r="L881" s="32">
        <v>0</v>
      </c>
      <c r="M881" s="32">
        <v>0</v>
      </c>
      <c r="N881" s="32">
        <v>0</v>
      </c>
      <c r="O881" s="31"/>
      <c r="P881" s="32">
        <v>0</v>
      </c>
      <c r="Q881" s="31"/>
      <c r="R881" s="36">
        <v>0.219</v>
      </c>
      <c r="S881" s="33">
        <v>1.4</v>
      </c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3">
        <v>4.4800000000000004</v>
      </c>
      <c r="AX881" s="33">
        <v>4.07</v>
      </c>
      <c r="AY881" s="33">
        <v>0.8</v>
      </c>
      <c r="AZ881" s="36">
        <v>102.521</v>
      </c>
      <c r="BA881" s="33">
        <v>825.18</v>
      </c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</row>
    <row r="882" spans="1:81" ht="25" x14ac:dyDescent="0.35">
      <c r="A882" s="37" t="s">
        <v>1567</v>
      </c>
      <c r="B882" s="34">
        <v>18102</v>
      </c>
      <c r="C882" s="37" t="s">
        <v>1566</v>
      </c>
      <c r="D882" s="32">
        <v>28.2</v>
      </c>
      <c r="E882" s="32">
        <v>10.199999999999999</v>
      </c>
      <c r="F882" s="32">
        <v>0</v>
      </c>
      <c r="G882" s="32">
        <v>0</v>
      </c>
      <c r="H882" s="35">
        <v>859</v>
      </c>
      <c r="I882" s="35">
        <v>859</v>
      </c>
      <c r="J882" s="35">
        <v>205.30099999999999</v>
      </c>
      <c r="K882" s="32">
        <v>0</v>
      </c>
      <c r="L882" s="32">
        <v>0</v>
      </c>
      <c r="M882" s="32">
        <v>0</v>
      </c>
      <c r="N882" s="32">
        <v>0</v>
      </c>
      <c r="O882" s="31"/>
      <c r="P882" s="32">
        <v>0</v>
      </c>
      <c r="Q882" s="31"/>
      <c r="R882" s="36">
        <v>0.252</v>
      </c>
      <c r="S882" s="33">
        <v>1.51</v>
      </c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3">
        <v>4.32</v>
      </c>
      <c r="AX882" s="33">
        <v>3.9</v>
      </c>
      <c r="AY882" s="33">
        <v>0.64</v>
      </c>
      <c r="AZ882" s="36">
        <v>76.805999999999997</v>
      </c>
      <c r="BA882" s="33">
        <v>707.34</v>
      </c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</row>
    <row r="883" spans="1:81" ht="25" x14ac:dyDescent="0.35">
      <c r="A883" s="37" t="s">
        <v>1565</v>
      </c>
      <c r="B883" s="34">
        <v>18102</v>
      </c>
      <c r="C883" s="37" t="s">
        <v>1564</v>
      </c>
      <c r="D883" s="32">
        <v>16.5</v>
      </c>
      <c r="E883" s="32">
        <v>16.600000000000001</v>
      </c>
      <c r="F883" s="32">
        <v>0</v>
      </c>
      <c r="G883" s="32">
        <v>0</v>
      </c>
      <c r="H883" s="35">
        <v>894</v>
      </c>
      <c r="I883" s="35">
        <v>894</v>
      </c>
      <c r="J883" s="35">
        <v>213.666</v>
      </c>
      <c r="K883" s="32">
        <v>0</v>
      </c>
      <c r="L883" s="32">
        <v>0</v>
      </c>
      <c r="M883" s="32">
        <v>0</v>
      </c>
      <c r="N883" s="32">
        <v>0</v>
      </c>
      <c r="O883" s="31"/>
      <c r="P883" s="32">
        <v>0</v>
      </c>
      <c r="Q883" s="31"/>
      <c r="R883" s="36">
        <v>0.20100000000000001</v>
      </c>
      <c r="S883" s="33">
        <v>1.32</v>
      </c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3">
        <v>7.09</v>
      </c>
      <c r="AX883" s="33">
        <v>6.12</v>
      </c>
      <c r="AY883" s="33">
        <v>1.03</v>
      </c>
      <c r="AZ883" s="36">
        <v>107.197</v>
      </c>
      <c r="BA883" s="33">
        <v>1376.8</v>
      </c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</row>
    <row r="884" spans="1:81" ht="25" x14ac:dyDescent="0.35">
      <c r="A884" s="37" t="s">
        <v>1563</v>
      </c>
      <c r="B884" s="34">
        <v>18102</v>
      </c>
      <c r="C884" s="37" t="s">
        <v>1562</v>
      </c>
      <c r="D884" s="32">
        <v>26.2</v>
      </c>
      <c r="E884" s="32">
        <v>17.5</v>
      </c>
      <c r="F884" s="32">
        <v>0</v>
      </c>
      <c r="G884" s="32">
        <v>0</v>
      </c>
      <c r="H884" s="35">
        <v>1095</v>
      </c>
      <c r="I884" s="35">
        <v>1095</v>
      </c>
      <c r="J884" s="35">
        <v>261.70499999999998</v>
      </c>
      <c r="K884" s="32">
        <v>0</v>
      </c>
      <c r="L884" s="32">
        <v>0</v>
      </c>
      <c r="M884" s="32">
        <v>0</v>
      </c>
      <c r="N884" s="32">
        <v>0</v>
      </c>
      <c r="O884" s="31"/>
      <c r="P884" s="32">
        <v>0</v>
      </c>
      <c r="Q884" s="31"/>
      <c r="R884" s="36">
        <v>0.20899999999999999</v>
      </c>
      <c r="S884" s="33">
        <v>1.52</v>
      </c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3">
        <v>7.78</v>
      </c>
      <c r="AX884" s="33">
        <v>6.62</v>
      </c>
      <c r="AY884" s="33">
        <v>0.92</v>
      </c>
      <c r="AZ884" s="36">
        <v>88.534000000000006</v>
      </c>
      <c r="BA884" s="33">
        <v>1256.08</v>
      </c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</row>
    <row r="885" spans="1:81" ht="25" x14ac:dyDescent="0.35">
      <c r="A885" s="37" t="s">
        <v>1561</v>
      </c>
      <c r="B885" s="34">
        <v>18102</v>
      </c>
      <c r="C885" s="37" t="s">
        <v>1560</v>
      </c>
      <c r="D885" s="32">
        <v>20.5</v>
      </c>
      <c r="E885" s="32">
        <v>5.7</v>
      </c>
      <c r="F885" s="32">
        <v>0</v>
      </c>
      <c r="G885" s="32">
        <v>0</v>
      </c>
      <c r="H885" s="35">
        <v>559</v>
      </c>
      <c r="I885" s="35">
        <v>559</v>
      </c>
      <c r="J885" s="35">
        <v>133.601</v>
      </c>
      <c r="K885" s="32">
        <v>0</v>
      </c>
      <c r="L885" s="32">
        <v>0</v>
      </c>
      <c r="M885" s="32">
        <v>0</v>
      </c>
      <c r="N885" s="32">
        <v>0</v>
      </c>
      <c r="O885" s="31"/>
      <c r="P885" s="32">
        <v>0</v>
      </c>
      <c r="Q885" s="31"/>
      <c r="R885" s="36">
        <v>0.26</v>
      </c>
      <c r="S885" s="33">
        <v>3</v>
      </c>
      <c r="T885" s="33">
        <v>38.15</v>
      </c>
      <c r="U885" s="33">
        <v>43.74</v>
      </c>
      <c r="V885" s="34"/>
      <c r="W885" s="34"/>
      <c r="X885" s="34"/>
      <c r="Y885" s="32">
        <v>6.3</v>
      </c>
      <c r="Z885" s="32">
        <v>2.2000000000000002</v>
      </c>
      <c r="AA885" s="34"/>
      <c r="AB885" s="32">
        <v>0.3</v>
      </c>
      <c r="AC885" s="34"/>
      <c r="AD885" s="34"/>
      <c r="AE885" s="34"/>
      <c r="AF885" s="32">
        <v>0.2</v>
      </c>
      <c r="AG885" s="34"/>
      <c r="AH885" s="34"/>
      <c r="AI885" s="34"/>
      <c r="AJ885" s="32">
        <v>0.2</v>
      </c>
      <c r="AK885" s="34"/>
      <c r="AL885" s="32">
        <v>2</v>
      </c>
      <c r="AM885" s="32">
        <v>0.8</v>
      </c>
      <c r="AN885" s="34"/>
      <c r="AO885" s="34"/>
      <c r="AP885" s="34"/>
      <c r="AQ885" s="32">
        <v>0.1</v>
      </c>
      <c r="AR885" s="32">
        <v>1.2</v>
      </c>
      <c r="AS885" s="34"/>
      <c r="AT885" s="32">
        <v>0.4</v>
      </c>
      <c r="AU885" s="33">
        <v>13.83</v>
      </c>
      <c r="AV885" s="36">
        <v>2.4670000000000001</v>
      </c>
      <c r="AW885" s="33">
        <v>1.99</v>
      </c>
      <c r="AX885" s="33">
        <v>2.2799999999999998</v>
      </c>
      <c r="AY885" s="33">
        <v>0.72</v>
      </c>
      <c r="AZ885" s="36">
        <v>128.80699999999999</v>
      </c>
      <c r="BA885" s="33">
        <v>257.08999999999997</v>
      </c>
      <c r="BB885" s="34"/>
      <c r="BC885" s="34"/>
      <c r="BD885" s="33"/>
      <c r="BE885" s="34"/>
      <c r="BF885" s="34"/>
      <c r="BG885" s="34"/>
      <c r="BH885" s="34"/>
      <c r="BI885" s="33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3"/>
      <c r="BV885" s="34"/>
      <c r="BW885" s="34"/>
      <c r="BX885" s="33"/>
      <c r="BY885" s="34"/>
      <c r="BZ885" s="34"/>
      <c r="CA885" s="34"/>
      <c r="CB885" s="34"/>
      <c r="CC885" s="32"/>
    </row>
    <row r="886" spans="1:81" ht="25" x14ac:dyDescent="0.35">
      <c r="A886" s="37" t="s">
        <v>1559</v>
      </c>
      <c r="B886" s="34">
        <v>18102</v>
      </c>
      <c r="C886" s="37" t="s">
        <v>1558</v>
      </c>
      <c r="D886" s="32">
        <v>28</v>
      </c>
      <c r="E886" s="32">
        <v>11.4</v>
      </c>
      <c r="F886" s="32">
        <v>0</v>
      </c>
      <c r="G886" s="32">
        <v>0</v>
      </c>
      <c r="H886" s="35">
        <v>898</v>
      </c>
      <c r="I886" s="35">
        <v>898</v>
      </c>
      <c r="J886" s="35">
        <v>214.62199999999999</v>
      </c>
      <c r="K886" s="32">
        <v>0</v>
      </c>
      <c r="L886" s="32">
        <v>0</v>
      </c>
      <c r="M886" s="32">
        <v>0</v>
      </c>
      <c r="N886" s="32">
        <v>0</v>
      </c>
      <c r="O886" s="31"/>
      <c r="P886" s="32">
        <v>0</v>
      </c>
      <c r="Q886" s="31"/>
      <c r="R886" s="36">
        <v>0.32</v>
      </c>
      <c r="S886" s="33">
        <v>1.5</v>
      </c>
      <c r="T886" s="33">
        <v>41.19</v>
      </c>
      <c r="U886" s="33">
        <v>42.57</v>
      </c>
      <c r="V886" s="34"/>
      <c r="W886" s="34"/>
      <c r="X886" s="34"/>
      <c r="Y886" s="32">
        <v>4.3</v>
      </c>
      <c r="Z886" s="32">
        <v>2</v>
      </c>
      <c r="AA886" s="34"/>
      <c r="AB886" s="32">
        <v>0.3</v>
      </c>
      <c r="AC886" s="34"/>
      <c r="AD886" s="34"/>
      <c r="AE886" s="34"/>
      <c r="AF886" s="32">
        <v>0.2</v>
      </c>
      <c r="AG886" s="34"/>
      <c r="AH886" s="34"/>
      <c r="AI886" s="34"/>
      <c r="AJ886" s="32">
        <v>0.1</v>
      </c>
      <c r="AK886" s="34"/>
      <c r="AL886" s="32">
        <v>0.9</v>
      </c>
      <c r="AM886" s="32">
        <v>0.4</v>
      </c>
      <c r="AN886" s="34"/>
      <c r="AO886" s="34"/>
      <c r="AP886" s="34"/>
      <c r="AQ886" s="32">
        <v>0.1</v>
      </c>
      <c r="AR886" s="32">
        <v>0.8</v>
      </c>
      <c r="AS886" s="34"/>
      <c r="AT886" s="32">
        <v>0.2</v>
      </c>
      <c r="AU886" s="33">
        <v>9.3000000000000007</v>
      </c>
      <c r="AV886" s="36">
        <v>1.3959999999999999</v>
      </c>
      <c r="AW886" s="33">
        <v>4.3</v>
      </c>
      <c r="AX886" s="33">
        <v>4.4400000000000004</v>
      </c>
      <c r="AY886" s="33">
        <v>0.97</v>
      </c>
      <c r="AZ886" s="36">
        <v>145.77600000000001</v>
      </c>
      <c r="BA886" s="33">
        <v>727.31</v>
      </c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</row>
    <row r="887" spans="1:81" ht="25" x14ac:dyDescent="0.35">
      <c r="A887" s="37" t="s">
        <v>1557</v>
      </c>
      <c r="B887" s="34">
        <v>18102</v>
      </c>
      <c r="C887" s="37" t="s">
        <v>1556</v>
      </c>
      <c r="D887" s="32">
        <v>18.2</v>
      </c>
      <c r="E887" s="32">
        <v>17.899999999999999</v>
      </c>
      <c r="F887" s="32">
        <v>0</v>
      </c>
      <c r="G887" s="32">
        <v>0</v>
      </c>
      <c r="H887" s="35">
        <v>971</v>
      </c>
      <c r="I887" s="35">
        <v>971</v>
      </c>
      <c r="J887" s="35">
        <v>232.06899999999999</v>
      </c>
      <c r="K887" s="32">
        <v>0</v>
      </c>
      <c r="L887" s="32">
        <v>0</v>
      </c>
      <c r="M887" s="32">
        <v>0</v>
      </c>
      <c r="N887" s="32">
        <v>0</v>
      </c>
      <c r="O887" s="31"/>
      <c r="P887" s="32">
        <v>0</v>
      </c>
      <c r="Q887" s="31"/>
      <c r="R887" s="36">
        <v>0.215</v>
      </c>
      <c r="S887" s="33">
        <v>2.46</v>
      </c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3">
        <v>7.57</v>
      </c>
      <c r="AX887" s="33">
        <v>6.63</v>
      </c>
      <c r="AY887" s="33">
        <v>1.17</v>
      </c>
      <c r="AZ887" s="36">
        <v>131.6</v>
      </c>
      <c r="BA887" s="33">
        <v>1447.72</v>
      </c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3"/>
      <c r="BV887" s="34"/>
      <c r="BW887" s="34"/>
      <c r="BX887" s="33"/>
      <c r="BY887" s="34"/>
      <c r="BZ887" s="34"/>
      <c r="CA887" s="34"/>
      <c r="CB887" s="34"/>
      <c r="CC887" s="32"/>
    </row>
    <row r="888" spans="1:81" ht="25" x14ac:dyDescent="0.35">
      <c r="A888" s="37" t="s">
        <v>1555</v>
      </c>
      <c r="B888" s="34">
        <v>18102</v>
      </c>
      <c r="C888" s="37" t="s">
        <v>1554</v>
      </c>
      <c r="D888" s="32">
        <v>26.2</v>
      </c>
      <c r="E888" s="32">
        <v>17.899999999999999</v>
      </c>
      <c r="F888" s="32">
        <v>0</v>
      </c>
      <c r="G888" s="32">
        <v>0</v>
      </c>
      <c r="H888" s="35">
        <v>1108</v>
      </c>
      <c r="I888" s="35">
        <v>1108</v>
      </c>
      <c r="J888" s="35">
        <v>264.81200000000001</v>
      </c>
      <c r="K888" s="32">
        <v>0</v>
      </c>
      <c r="L888" s="32">
        <v>0</v>
      </c>
      <c r="M888" s="32">
        <v>0</v>
      </c>
      <c r="N888" s="32">
        <v>0</v>
      </c>
      <c r="O888" s="31"/>
      <c r="P888" s="32">
        <v>0</v>
      </c>
      <c r="Q888" s="31"/>
      <c r="R888" s="36">
        <v>0.27</v>
      </c>
      <c r="S888" s="33">
        <v>1.52</v>
      </c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3">
        <v>7.48</v>
      </c>
      <c r="AX888" s="33">
        <v>6.86</v>
      </c>
      <c r="AY888" s="33">
        <v>1.18</v>
      </c>
      <c r="AZ888" s="36">
        <v>145.81899999999999</v>
      </c>
      <c r="BA888" s="33">
        <v>1228.3800000000001</v>
      </c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</row>
    <row r="889" spans="1:81" ht="25" x14ac:dyDescent="0.35">
      <c r="A889" s="37" t="s">
        <v>1553</v>
      </c>
      <c r="B889" s="34">
        <v>18102</v>
      </c>
      <c r="C889" s="37" t="s">
        <v>1552</v>
      </c>
      <c r="D889" s="32">
        <v>17.399999999999999</v>
      </c>
      <c r="E889" s="32">
        <v>22.4</v>
      </c>
      <c r="F889" s="32">
        <v>0</v>
      </c>
      <c r="G889" s="32">
        <v>0</v>
      </c>
      <c r="H889" s="35">
        <v>1126</v>
      </c>
      <c r="I889" s="35">
        <v>1126</v>
      </c>
      <c r="J889" s="35">
        <v>269.11399999999998</v>
      </c>
      <c r="K889" s="32">
        <v>0</v>
      </c>
      <c r="L889" s="32">
        <v>0</v>
      </c>
      <c r="M889" s="32">
        <v>0</v>
      </c>
      <c r="N889" s="32">
        <v>0</v>
      </c>
      <c r="O889" s="31"/>
      <c r="P889" s="32">
        <v>0</v>
      </c>
      <c r="Q889" s="31"/>
      <c r="R889" s="36">
        <v>0.19900000000000001</v>
      </c>
      <c r="S889" s="33">
        <v>2.2599999999999998</v>
      </c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3">
        <v>9.65</v>
      </c>
      <c r="AX889" s="33">
        <v>8.26</v>
      </c>
      <c r="AY889" s="33">
        <v>1.34</v>
      </c>
      <c r="AZ889" s="36">
        <v>132.64599999999999</v>
      </c>
      <c r="BA889" s="33">
        <v>1893.3</v>
      </c>
      <c r="BB889" s="34"/>
      <c r="BC889" s="34"/>
      <c r="BD889" s="33"/>
      <c r="BE889" s="34"/>
      <c r="BF889" s="34"/>
      <c r="BG889" s="34"/>
      <c r="BH889" s="34"/>
      <c r="BI889" s="33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3"/>
      <c r="BV889" s="34"/>
      <c r="BW889" s="34"/>
      <c r="BX889" s="33"/>
      <c r="BY889" s="34"/>
      <c r="BZ889" s="34"/>
      <c r="CA889" s="34"/>
      <c r="CB889" s="34"/>
      <c r="CC889" s="32"/>
    </row>
    <row r="890" spans="1:81" ht="25" x14ac:dyDescent="0.35">
      <c r="A890" s="37" t="s">
        <v>1551</v>
      </c>
      <c r="B890" s="34">
        <v>18102</v>
      </c>
      <c r="C890" s="37" t="s">
        <v>1550</v>
      </c>
      <c r="D890" s="32">
        <v>25.6</v>
      </c>
      <c r="E890" s="32">
        <v>19.899999999999999</v>
      </c>
      <c r="F890" s="32">
        <v>0</v>
      </c>
      <c r="G890" s="32">
        <v>0</v>
      </c>
      <c r="H890" s="35">
        <v>1172</v>
      </c>
      <c r="I890" s="35">
        <v>1172</v>
      </c>
      <c r="J890" s="35">
        <v>280.108</v>
      </c>
      <c r="K890" s="32">
        <v>0</v>
      </c>
      <c r="L890" s="32">
        <v>0</v>
      </c>
      <c r="M890" s="32">
        <v>0</v>
      </c>
      <c r="N890" s="32">
        <v>0</v>
      </c>
      <c r="O890" s="31"/>
      <c r="P890" s="32">
        <v>0</v>
      </c>
      <c r="Q890" s="31"/>
      <c r="R890" s="36">
        <v>0.255</v>
      </c>
      <c r="S890" s="33">
        <v>1.52</v>
      </c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3">
        <v>8.44</v>
      </c>
      <c r="AX890" s="33">
        <v>7.59</v>
      </c>
      <c r="AY890" s="33">
        <v>1.24</v>
      </c>
      <c r="AZ890" s="36">
        <v>145.83199999999999</v>
      </c>
      <c r="BA890" s="33">
        <v>1381.02</v>
      </c>
      <c r="BB890" s="34"/>
      <c r="BC890" s="34"/>
      <c r="BD890" s="33"/>
      <c r="BE890" s="34"/>
      <c r="BF890" s="34"/>
      <c r="BG890" s="34"/>
      <c r="BH890" s="34"/>
      <c r="BI890" s="33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3"/>
      <c r="BV890" s="34"/>
      <c r="BW890" s="34"/>
      <c r="BX890" s="33"/>
      <c r="BY890" s="34"/>
      <c r="BZ890" s="34"/>
      <c r="CA890" s="34"/>
      <c r="CB890" s="34"/>
      <c r="CC890" s="32"/>
    </row>
    <row r="891" spans="1:81" ht="25" x14ac:dyDescent="0.35">
      <c r="A891" s="37" t="s">
        <v>1549</v>
      </c>
      <c r="B891" s="34">
        <v>18102</v>
      </c>
      <c r="C891" s="37" t="s">
        <v>1548</v>
      </c>
      <c r="D891" s="32">
        <v>20.9</v>
      </c>
      <c r="E891" s="32">
        <v>6.2</v>
      </c>
      <c r="F891" s="32">
        <v>0</v>
      </c>
      <c r="G891" s="32">
        <v>0</v>
      </c>
      <c r="H891" s="35">
        <v>585</v>
      </c>
      <c r="I891" s="35">
        <v>585</v>
      </c>
      <c r="J891" s="35">
        <v>139.815</v>
      </c>
      <c r="K891" s="32">
        <v>0</v>
      </c>
      <c r="L891" s="32">
        <v>0</v>
      </c>
      <c r="M891" s="32">
        <v>0</v>
      </c>
      <c r="N891" s="32">
        <v>0</v>
      </c>
      <c r="O891" s="31"/>
      <c r="P891" s="32">
        <v>0</v>
      </c>
      <c r="Q891" s="31"/>
      <c r="R891" s="36">
        <v>0.26</v>
      </c>
      <c r="S891" s="33">
        <v>3</v>
      </c>
      <c r="T891" s="33">
        <v>39.36</v>
      </c>
      <c r="U891" s="33">
        <v>45.91</v>
      </c>
      <c r="V891" s="34"/>
      <c r="W891" s="34"/>
      <c r="X891" s="34"/>
      <c r="Y891" s="32">
        <v>4.5</v>
      </c>
      <c r="Z891" s="32">
        <v>1</v>
      </c>
      <c r="AA891" s="34"/>
      <c r="AB891" s="32">
        <v>0.3</v>
      </c>
      <c r="AC891" s="34"/>
      <c r="AD891" s="34"/>
      <c r="AE891" s="34"/>
      <c r="AF891" s="32">
        <v>0.3</v>
      </c>
      <c r="AG891" s="34"/>
      <c r="AH891" s="34"/>
      <c r="AI891" s="34"/>
      <c r="AJ891" s="32">
        <v>0.2</v>
      </c>
      <c r="AK891" s="34"/>
      <c r="AL891" s="32">
        <v>1.8</v>
      </c>
      <c r="AM891" s="32">
        <v>0.6</v>
      </c>
      <c r="AN891" s="34"/>
      <c r="AO891" s="34"/>
      <c r="AP891" s="34"/>
      <c r="AQ891" s="32">
        <v>0.1</v>
      </c>
      <c r="AR891" s="32">
        <v>0.9</v>
      </c>
      <c r="AS891" s="34"/>
      <c r="AT891" s="32">
        <v>0.2</v>
      </c>
      <c r="AU891" s="33">
        <v>9.84</v>
      </c>
      <c r="AV891" s="36">
        <v>1.633</v>
      </c>
      <c r="AW891" s="33">
        <v>2.2400000000000002</v>
      </c>
      <c r="AX891" s="33">
        <v>2.61</v>
      </c>
      <c r="AY891" s="33">
        <v>0.56000000000000005</v>
      </c>
      <c r="AZ891" s="36">
        <v>92.741</v>
      </c>
      <c r="BA891" s="33">
        <v>259.26</v>
      </c>
      <c r="BB891" s="34"/>
      <c r="BC891" s="34"/>
      <c r="BD891" s="33"/>
      <c r="BE891" s="34"/>
      <c r="BF891" s="34"/>
      <c r="BG891" s="34"/>
      <c r="BH891" s="34"/>
      <c r="BI891" s="33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3"/>
      <c r="BV891" s="34"/>
      <c r="BW891" s="34"/>
      <c r="BX891" s="33"/>
      <c r="BY891" s="34"/>
      <c r="BZ891" s="34"/>
      <c r="CA891" s="34"/>
      <c r="CB891" s="34"/>
      <c r="CC891" s="32"/>
    </row>
    <row r="892" spans="1:81" ht="25" x14ac:dyDescent="0.35">
      <c r="A892" s="37" t="s">
        <v>1547</v>
      </c>
      <c r="B892" s="34">
        <v>18102</v>
      </c>
      <c r="C892" s="37" t="s">
        <v>1546</v>
      </c>
      <c r="D892" s="32">
        <v>30.5</v>
      </c>
      <c r="E892" s="32">
        <v>8.6</v>
      </c>
      <c r="F892" s="32">
        <v>0</v>
      </c>
      <c r="G892" s="32">
        <v>0</v>
      </c>
      <c r="H892" s="35">
        <v>837</v>
      </c>
      <c r="I892" s="35">
        <v>837</v>
      </c>
      <c r="J892" s="35">
        <v>200.04299999999998</v>
      </c>
      <c r="K892" s="32">
        <v>0</v>
      </c>
      <c r="L892" s="32">
        <v>0</v>
      </c>
      <c r="M892" s="32">
        <v>0</v>
      </c>
      <c r="N892" s="32">
        <v>0</v>
      </c>
      <c r="O892" s="31"/>
      <c r="P892" s="32">
        <v>0</v>
      </c>
      <c r="Q892" s="31"/>
      <c r="R892" s="36">
        <v>0.36</v>
      </c>
      <c r="S892" s="33">
        <v>1.5</v>
      </c>
      <c r="T892" s="33">
        <v>40.18</v>
      </c>
      <c r="U892" s="33">
        <v>42.24</v>
      </c>
      <c r="V892" s="34"/>
      <c r="W892" s="34"/>
      <c r="X892" s="34"/>
      <c r="Y892" s="32">
        <v>5.0999999999999996</v>
      </c>
      <c r="Z892" s="32">
        <v>2.2999999999999998</v>
      </c>
      <c r="AA892" s="34"/>
      <c r="AB892" s="32">
        <v>0.3</v>
      </c>
      <c r="AC892" s="34"/>
      <c r="AD892" s="34"/>
      <c r="AE892" s="34"/>
      <c r="AF892" s="32">
        <v>0.2</v>
      </c>
      <c r="AG892" s="34"/>
      <c r="AH892" s="34"/>
      <c r="AI892" s="34"/>
      <c r="AJ892" s="32">
        <v>0.2</v>
      </c>
      <c r="AK892" s="34"/>
      <c r="AL892" s="32">
        <v>1.6</v>
      </c>
      <c r="AM892" s="32">
        <v>0.9</v>
      </c>
      <c r="AN892" s="34"/>
      <c r="AO892" s="34"/>
      <c r="AP892" s="34"/>
      <c r="AQ892" s="32">
        <v>0.1</v>
      </c>
      <c r="AR892" s="32">
        <v>1</v>
      </c>
      <c r="AS892" s="34"/>
      <c r="AT892" s="32">
        <v>0.3</v>
      </c>
      <c r="AU892" s="33">
        <v>11.95</v>
      </c>
      <c r="AV892" s="36">
        <v>2.2160000000000002</v>
      </c>
      <c r="AW892" s="33">
        <v>3.16</v>
      </c>
      <c r="AX892" s="33">
        <v>3.33</v>
      </c>
      <c r="AY892" s="33">
        <v>0.94</v>
      </c>
      <c r="AZ892" s="36">
        <v>174.56800000000001</v>
      </c>
      <c r="BA892" s="33">
        <v>442.48</v>
      </c>
      <c r="BB892" s="34"/>
      <c r="BC892" s="34"/>
      <c r="BD892" s="33"/>
      <c r="BE892" s="34"/>
      <c r="BF892" s="34"/>
      <c r="BG892" s="34"/>
      <c r="BH892" s="34"/>
      <c r="BI892" s="33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3"/>
      <c r="BV892" s="34"/>
      <c r="BW892" s="34"/>
      <c r="BX892" s="33"/>
      <c r="BY892" s="34"/>
      <c r="BZ892" s="34"/>
      <c r="CA892" s="34"/>
      <c r="CB892" s="34"/>
      <c r="CC892" s="32"/>
    </row>
    <row r="893" spans="1:81" ht="25" x14ac:dyDescent="0.35">
      <c r="A893" s="37" t="s">
        <v>1545</v>
      </c>
      <c r="B893" s="34">
        <v>18102</v>
      </c>
      <c r="C893" s="37" t="s">
        <v>1544</v>
      </c>
      <c r="D893" s="32">
        <v>19.100000000000001</v>
      </c>
      <c r="E893" s="32">
        <v>15.3</v>
      </c>
      <c r="F893" s="32">
        <v>0</v>
      </c>
      <c r="G893" s="32">
        <v>0</v>
      </c>
      <c r="H893" s="35">
        <v>890</v>
      </c>
      <c r="I893" s="35">
        <v>890</v>
      </c>
      <c r="J893" s="35">
        <v>212.70999999999998</v>
      </c>
      <c r="K893" s="32">
        <v>0</v>
      </c>
      <c r="L893" s="32">
        <v>0</v>
      </c>
      <c r="M893" s="32">
        <v>0</v>
      </c>
      <c r="N893" s="32">
        <v>0</v>
      </c>
      <c r="O893" s="31"/>
      <c r="P893" s="32">
        <v>0</v>
      </c>
      <c r="Q893" s="31"/>
      <c r="R893" s="36">
        <v>0.22600000000000001</v>
      </c>
      <c r="S893" s="33">
        <v>2.59</v>
      </c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3">
        <v>6.38</v>
      </c>
      <c r="AX893" s="33">
        <v>5.82</v>
      </c>
      <c r="AY893" s="33">
        <v>0.93</v>
      </c>
      <c r="AZ893" s="36">
        <v>101.208</v>
      </c>
      <c r="BA893" s="33">
        <v>1154.26</v>
      </c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</row>
    <row r="894" spans="1:81" ht="37.5" x14ac:dyDescent="0.35">
      <c r="A894" s="37" t="s">
        <v>1543</v>
      </c>
      <c r="B894" s="34">
        <v>18102</v>
      </c>
      <c r="C894" s="37" t="s">
        <v>1542</v>
      </c>
      <c r="D894" s="32">
        <v>27.8</v>
      </c>
      <c r="E894" s="32">
        <v>17.100000000000001</v>
      </c>
      <c r="F894" s="32">
        <v>0</v>
      </c>
      <c r="G894" s="32">
        <v>0</v>
      </c>
      <c r="H894" s="35">
        <v>1106</v>
      </c>
      <c r="I894" s="35">
        <v>1106</v>
      </c>
      <c r="J894" s="35">
        <v>264.334</v>
      </c>
      <c r="K894" s="32">
        <v>0</v>
      </c>
      <c r="L894" s="32">
        <v>0</v>
      </c>
      <c r="M894" s="32">
        <v>0</v>
      </c>
      <c r="N894" s="32">
        <v>0</v>
      </c>
      <c r="O894" s="31"/>
      <c r="P894" s="32">
        <v>0</v>
      </c>
      <c r="Q894" s="31"/>
      <c r="R894" s="36">
        <v>0.29099999999999998</v>
      </c>
      <c r="S894" s="33">
        <v>1.52</v>
      </c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3">
        <v>7.28</v>
      </c>
      <c r="AX894" s="33">
        <v>6.5</v>
      </c>
      <c r="AY894" s="33">
        <v>1.2</v>
      </c>
      <c r="AZ894" s="36">
        <v>169.12700000000001</v>
      </c>
      <c r="BA894" s="33">
        <v>1111.25</v>
      </c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</row>
    <row r="895" spans="1:81" ht="25" x14ac:dyDescent="0.35">
      <c r="A895" s="37" t="s">
        <v>1541</v>
      </c>
      <c r="B895" s="34">
        <v>18102</v>
      </c>
      <c r="C895" s="37" t="s">
        <v>1540</v>
      </c>
      <c r="D895" s="32">
        <v>18.600000000000001</v>
      </c>
      <c r="E895" s="32">
        <v>17.8</v>
      </c>
      <c r="F895" s="32">
        <v>0</v>
      </c>
      <c r="G895" s="32">
        <v>0</v>
      </c>
      <c r="H895" s="35">
        <v>976</v>
      </c>
      <c r="I895" s="35">
        <v>976</v>
      </c>
      <c r="J895" s="35">
        <v>233.26399999999998</v>
      </c>
      <c r="K895" s="32">
        <v>0</v>
      </c>
      <c r="L895" s="32">
        <v>0</v>
      </c>
      <c r="M895" s="32">
        <v>0</v>
      </c>
      <c r="N895" s="32">
        <v>0</v>
      </c>
      <c r="O895" s="31"/>
      <c r="P895" s="32">
        <v>0</v>
      </c>
      <c r="Q895" s="31"/>
      <c r="R895" s="36">
        <v>0.217</v>
      </c>
      <c r="S895" s="33">
        <v>2.48</v>
      </c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3">
        <v>7.56</v>
      </c>
      <c r="AX895" s="33">
        <v>6.73</v>
      </c>
      <c r="AY895" s="33">
        <v>1.03</v>
      </c>
      <c r="AZ895" s="36">
        <v>103.60599999999999</v>
      </c>
      <c r="BA895" s="33">
        <v>1407.8</v>
      </c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</row>
    <row r="896" spans="1:81" ht="25" x14ac:dyDescent="0.35">
      <c r="A896" s="37" t="s">
        <v>1539</v>
      </c>
      <c r="B896" s="34">
        <v>18102</v>
      </c>
      <c r="C896" s="37" t="s">
        <v>1538</v>
      </c>
      <c r="D896" s="32">
        <v>27.2</v>
      </c>
      <c r="E896" s="32">
        <v>18.899999999999999</v>
      </c>
      <c r="F896" s="32">
        <v>0</v>
      </c>
      <c r="G896" s="32">
        <v>0</v>
      </c>
      <c r="H896" s="35">
        <v>1163</v>
      </c>
      <c r="I896" s="35">
        <v>1163</v>
      </c>
      <c r="J896" s="35">
        <v>277.95699999999999</v>
      </c>
      <c r="K896" s="32">
        <v>0</v>
      </c>
      <c r="L896" s="32">
        <v>0</v>
      </c>
      <c r="M896" s="32">
        <v>0</v>
      </c>
      <c r="N896" s="32">
        <v>0</v>
      </c>
      <c r="O896" s="31"/>
      <c r="P896" s="32">
        <v>0</v>
      </c>
      <c r="Q896" s="31"/>
      <c r="R896" s="36">
        <v>0.27700000000000002</v>
      </c>
      <c r="S896" s="33">
        <v>1.52</v>
      </c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3">
        <v>8.1300000000000008</v>
      </c>
      <c r="AX896" s="33">
        <v>7.15</v>
      </c>
      <c r="AY896" s="33">
        <v>1.25</v>
      </c>
      <c r="AZ896" s="36">
        <v>167.99799999999999</v>
      </c>
      <c r="BA896" s="33">
        <v>1250.05</v>
      </c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</row>
    <row r="897" spans="1:81" x14ac:dyDescent="0.35">
      <c r="A897" s="37" t="s">
        <v>1537</v>
      </c>
      <c r="B897" s="34">
        <v>18102</v>
      </c>
      <c r="C897" s="37" t="s">
        <v>1536</v>
      </c>
      <c r="D897" s="32">
        <v>19.8</v>
      </c>
      <c r="E897" s="32">
        <v>4</v>
      </c>
      <c r="F897" s="32">
        <v>0</v>
      </c>
      <c r="G897" s="32">
        <v>0</v>
      </c>
      <c r="H897" s="35">
        <v>485</v>
      </c>
      <c r="I897" s="35">
        <v>485</v>
      </c>
      <c r="J897" s="35">
        <v>115.91499999999999</v>
      </c>
      <c r="K897" s="32">
        <v>0</v>
      </c>
      <c r="L897" s="34"/>
      <c r="M897" s="34"/>
      <c r="N897" s="34"/>
      <c r="O897" s="31"/>
      <c r="P897" s="32">
        <v>0</v>
      </c>
      <c r="Q897" s="31"/>
      <c r="R897" s="36">
        <v>0.27</v>
      </c>
      <c r="S897" s="33">
        <v>3</v>
      </c>
      <c r="T897" s="33">
        <v>50.2</v>
      </c>
      <c r="U897" s="33">
        <v>44.2</v>
      </c>
      <c r="V897" s="34"/>
      <c r="W897" s="34"/>
      <c r="X897" s="34"/>
      <c r="Y897" s="32">
        <v>2.6</v>
      </c>
      <c r="Z897" s="32">
        <v>1.4</v>
      </c>
      <c r="AA897" s="34"/>
      <c r="AB897" s="34"/>
      <c r="AC897" s="34"/>
      <c r="AD897" s="34"/>
      <c r="AE897" s="34"/>
      <c r="AF897" s="32">
        <v>0</v>
      </c>
      <c r="AG897" s="34"/>
      <c r="AH897" s="34"/>
      <c r="AI897" s="32">
        <v>0</v>
      </c>
      <c r="AJ897" s="34"/>
      <c r="AK897" s="34"/>
      <c r="AL897" s="32">
        <v>0.7</v>
      </c>
      <c r="AM897" s="32">
        <v>0.3</v>
      </c>
      <c r="AN897" s="34"/>
      <c r="AO897" s="34"/>
      <c r="AP897" s="34"/>
      <c r="AQ897" s="32">
        <v>0</v>
      </c>
      <c r="AR897" s="32">
        <v>0.4</v>
      </c>
      <c r="AS897" s="34"/>
      <c r="AT897" s="32">
        <v>0</v>
      </c>
      <c r="AU897" s="33">
        <v>5.4</v>
      </c>
      <c r="AV897" s="36">
        <v>0.7</v>
      </c>
      <c r="AW897" s="33">
        <v>1.84</v>
      </c>
      <c r="AX897" s="33">
        <v>1.62</v>
      </c>
      <c r="AY897" s="33">
        <v>0.2</v>
      </c>
      <c r="AZ897" s="36">
        <v>25.648</v>
      </c>
      <c r="BA897" s="33">
        <v>180.42</v>
      </c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</row>
    <row r="898" spans="1:81" x14ac:dyDescent="0.35">
      <c r="A898" s="37" t="s">
        <v>1535</v>
      </c>
      <c r="B898" s="34">
        <v>18102</v>
      </c>
      <c r="C898" s="37" t="s">
        <v>1534</v>
      </c>
      <c r="D898" s="32">
        <v>27.5</v>
      </c>
      <c r="E898" s="32">
        <v>5.5</v>
      </c>
      <c r="F898" s="32">
        <v>0</v>
      </c>
      <c r="G898" s="32">
        <v>0</v>
      </c>
      <c r="H898" s="35">
        <v>671</v>
      </c>
      <c r="I898" s="35">
        <v>671</v>
      </c>
      <c r="J898" s="35">
        <v>160.369</v>
      </c>
      <c r="K898" s="32">
        <v>0</v>
      </c>
      <c r="L898" s="34"/>
      <c r="M898" s="34"/>
      <c r="N898" s="34"/>
      <c r="O898" s="31"/>
      <c r="P898" s="32">
        <v>0</v>
      </c>
      <c r="Q898" s="31"/>
      <c r="R898" s="36">
        <v>0.36</v>
      </c>
      <c r="S898" s="33">
        <v>1.5</v>
      </c>
      <c r="T898" s="33">
        <v>52.3</v>
      </c>
      <c r="U898" s="33">
        <v>43.7</v>
      </c>
      <c r="V898" s="34"/>
      <c r="W898" s="34"/>
      <c r="X898" s="34"/>
      <c r="Y898" s="32">
        <v>2.1</v>
      </c>
      <c r="Z898" s="32">
        <v>1.1000000000000001</v>
      </c>
      <c r="AA898" s="34"/>
      <c r="AB898" s="34"/>
      <c r="AC898" s="34"/>
      <c r="AD898" s="34"/>
      <c r="AE898" s="34"/>
      <c r="AF898" s="32">
        <v>0</v>
      </c>
      <c r="AG898" s="34"/>
      <c r="AH898" s="34"/>
      <c r="AI898" s="32">
        <v>0</v>
      </c>
      <c r="AJ898" s="34"/>
      <c r="AK898" s="34"/>
      <c r="AL898" s="32">
        <v>0.4</v>
      </c>
      <c r="AM898" s="32">
        <v>0.2</v>
      </c>
      <c r="AN898" s="34"/>
      <c r="AO898" s="34"/>
      <c r="AP898" s="34"/>
      <c r="AQ898" s="32">
        <v>0</v>
      </c>
      <c r="AR898" s="32">
        <v>0.2</v>
      </c>
      <c r="AS898" s="34"/>
      <c r="AT898" s="32">
        <v>0</v>
      </c>
      <c r="AU898" s="33">
        <v>4</v>
      </c>
      <c r="AV898" s="36">
        <v>0.4</v>
      </c>
      <c r="AW898" s="33">
        <v>2.63</v>
      </c>
      <c r="AX898" s="33">
        <v>2.2000000000000002</v>
      </c>
      <c r="AY898" s="33">
        <v>0.2</v>
      </c>
      <c r="AZ898" s="36">
        <v>20.152000000000001</v>
      </c>
      <c r="BA898" s="33">
        <v>350.9</v>
      </c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</row>
    <row r="899" spans="1:81" x14ac:dyDescent="0.35">
      <c r="A899" s="37" t="s">
        <v>1533</v>
      </c>
      <c r="B899" s="34">
        <v>18102</v>
      </c>
      <c r="C899" s="37" t="s">
        <v>1532</v>
      </c>
      <c r="D899" s="32">
        <v>19.3</v>
      </c>
      <c r="E899" s="32">
        <v>6.9</v>
      </c>
      <c r="F899" s="32">
        <v>0</v>
      </c>
      <c r="G899" s="32">
        <v>0</v>
      </c>
      <c r="H899" s="35">
        <v>584</v>
      </c>
      <c r="I899" s="35">
        <v>584</v>
      </c>
      <c r="J899" s="35">
        <v>139.57599999999999</v>
      </c>
      <c r="K899" s="32">
        <v>0</v>
      </c>
      <c r="L899" s="34"/>
      <c r="M899" s="34"/>
      <c r="N899" s="34"/>
      <c r="O899" s="31"/>
      <c r="P899" s="32">
        <v>0</v>
      </c>
      <c r="Q899" s="31"/>
      <c r="R899" s="36">
        <v>0.25900000000000001</v>
      </c>
      <c r="S899" s="33">
        <v>2.88</v>
      </c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3">
        <v>3.13</v>
      </c>
      <c r="AX899" s="33">
        <v>2.66</v>
      </c>
      <c r="AY899" s="33">
        <v>0.33</v>
      </c>
      <c r="AZ899" s="36">
        <v>31.861000000000001</v>
      </c>
      <c r="BA899" s="33">
        <v>458.5</v>
      </c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</row>
    <row r="900" spans="1:81" ht="25" x14ac:dyDescent="0.35">
      <c r="A900" s="37" t="s">
        <v>1531</v>
      </c>
      <c r="B900" s="34">
        <v>18102</v>
      </c>
      <c r="C900" s="37" t="s">
        <v>1530</v>
      </c>
      <c r="D900" s="32">
        <v>27.2</v>
      </c>
      <c r="E900" s="32">
        <v>6.6</v>
      </c>
      <c r="F900" s="32">
        <v>0</v>
      </c>
      <c r="G900" s="32">
        <v>0</v>
      </c>
      <c r="H900" s="35">
        <v>707</v>
      </c>
      <c r="I900" s="35">
        <v>707</v>
      </c>
      <c r="J900" s="35">
        <v>168.97299999999998</v>
      </c>
      <c r="K900" s="32">
        <v>0</v>
      </c>
      <c r="L900" s="34"/>
      <c r="M900" s="34"/>
      <c r="N900" s="34"/>
      <c r="O900" s="31"/>
      <c r="P900" s="32">
        <v>0</v>
      </c>
      <c r="Q900" s="31"/>
      <c r="R900" s="36">
        <v>0.35199999999999998</v>
      </c>
      <c r="S900" s="33">
        <v>1.5</v>
      </c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3">
        <v>3.14</v>
      </c>
      <c r="AX900" s="33">
        <v>2.61</v>
      </c>
      <c r="AY900" s="33">
        <v>0.25</v>
      </c>
      <c r="AZ900" s="36">
        <v>23.047999999999998</v>
      </c>
      <c r="BA900" s="33">
        <v>433.62</v>
      </c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</row>
    <row r="901" spans="1:81" x14ac:dyDescent="0.35">
      <c r="A901" s="37" t="s">
        <v>1529</v>
      </c>
      <c r="B901" s="34">
        <v>18102</v>
      </c>
      <c r="C901" s="37" t="s">
        <v>1528</v>
      </c>
      <c r="D901" s="32">
        <v>21.1</v>
      </c>
      <c r="E901" s="32">
        <v>3.2</v>
      </c>
      <c r="F901" s="32">
        <v>0</v>
      </c>
      <c r="G901" s="32">
        <v>0</v>
      </c>
      <c r="H901" s="35">
        <v>477</v>
      </c>
      <c r="I901" s="35">
        <v>477</v>
      </c>
      <c r="J901" s="35">
        <v>114.003</v>
      </c>
      <c r="K901" s="32">
        <v>0</v>
      </c>
      <c r="L901" s="32">
        <v>0</v>
      </c>
      <c r="M901" s="32">
        <v>0</v>
      </c>
      <c r="N901" s="32">
        <v>0</v>
      </c>
      <c r="O901" s="31"/>
      <c r="P901" s="32">
        <v>0</v>
      </c>
      <c r="Q901" s="31"/>
      <c r="R901" s="36">
        <v>0.21</v>
      </c>
      <c r="S901" s="33">
        <v>3</v>
      </c>
      <c r="T901" s="33">
        <v>35.43</v>
      </c>
      <c r="U901" s="33">
        <v>47.64</v>
      </c>
      <c r="V901" s="34"/>
      <c r="W901" s="34"/>
      <c r="X901" s="34"/>
      <c r="Y901" s="32">
        <v>6.1</v>
      </c>
      <c r="Z901" s="32">
        <v>1.1000000000000001</v>
      </c>
      <c r="AA901" s="34"/>
      <c r="AB901" s="32">
        <v>0.4</v>
      </c>
      <c r="AC901" s="34"/>
      <c r="AD901" s="34"/>
      <c r="AE901" s="34"/>
      <c r="AF901" s="32">
        <v>0.3</v>
      </c>
      <c r="AG901" s="34"/>
      <c r="AH901" s="34"/>
      <c r="AI901" s="34"/>
      <c r="AJ901" s="32">
        <v>0.2</v>
      </c>
      <c r="AK901" s="34"/>
      <c r="AL901" s="32">
        <v>2.5</v>
      </c>
      <c r="AM901" s="32">
        <v>0.5</v>
      </c>
      <c r="AN901" s="34"/>
      <c r="AO901" s="34"/>
      <c r="AP901" s="34"/>
      <c r="AQ901" s="32">
        <v>0.2</v>
      </c>
      <c r="AR901" s="32">
        <v>0.9</v>
      </c>
      <c r="AS901" s="34"/>
      <c r="AT901" s="32">
        <v>0.2</v>
      </c>
      <c r="AU901" s="33">
        <v>12.48</v>
      </c>
      <c r="AV901" s="36">
        <v>1.6839999999999999</v>
      </c>
      <c r="AW901" s="33">
        <v>1.04</v>
      </c>
      <c r="AX901" s="33">
        <v>1.4</v>
      </c>
      <c r="AY901" s="33">
        <v>0.36</v>
      </c>
      <c r="AZ901" s="36">
        <v>49.360999999999997</v>
      </c>
      <c r="BA901" s="33">
        <v>127.86</v>
      </c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</row>
    <row r="902" spans="1:81" ht="25" x14ac:dyDescent="0.35">
      <c r="A902" s="37" t="s">
        <v>1527</v>
      </c>
      <c r="B902" s="34">
        <v>18102</v>
      </c>
      <c r="C902" s="37" t="s">
        <v>1526</v>
      </c>
      <c r="D902" s="32">
        <v>30.6</v>
      </c>
      <c r="E902" s="32">
        <v>6</v>
      </c>
      <c r="F902" s="32">
        <v>0</v>
      </c>
      <c r="G902" s="32">
        <v>0</v>
      </c>
      <c r="H902" s="35">
        <v>742</v>
      </c>
      <c r="I902" s="35">
        <v>742</v>
      </c>
      <c r="J902" s="35">
        <v>177.33799999999999</v>
      </c>
      <c r="K902" s="32">
        <v>0</v>
      </c>
      <c r="L902" s="32">
        <v>0</v>
      </c>
      <c r="M902" s="32">
        <v>0</v>
      </c>
      <c r="N902" s="32">
        <v>0</v>
      </c>
      <c r="O902" s="31"/>
      <c r="P902" s="32">
        <v>0</v>
      </c>
      <c r="Q902" s="31"/>
      <c r="R902" s="36">
        <v>0.32</v>
      </c>
      <c r="S902" s="33">
        <v>1.5</v>
      </c>
      <c r="T902" s="33">
        <v>38.71</v>
      </c>
      <c r="U902" s="33">
        <v>44</v>
      </c>
      <c r="V902" s="34"/>
      <c r="W902" s="34"/>
      <c r="X902" s="34"/>
      <c r="Y902" s="32">
        <v>6.5</v>
      </c>
      <c r="Z902" s="32">
        <v>1.9</v>
      </c>
      <c r="AA902" s="34"/>
      <c r="AB902" s="32">
        <v>0.3</v>
      </c>
      <c r="AC902" s="34"/>
      <c r="AD902" s="34"/>
      <c r="AE902" s="34"/>
      <c r="AF902" s="32">
        <v>0.2</v>
      </c>
      <c r="AG902" s="34"/>
      <c r="AH902" s="34"/>
      <c r="AI902" s="34"/>
      <c r="AJ902" s="32">
        <v>0.2</v>
      </c>
      <c r="AK902" s="34"/>
      <c r="AL902" s="32">
        <v>1.9</v>
      </c>
      <c r="AM902" s="32">
        <v>0.7</v>
      </c>
      <c r="AN902" s="34"/>
      <c r="AO902" s="34"/>
      <c r="AP902" s="34"/>
      <c r="AQ902" s="32">
        <v>0.1</v>
      </c>
      <c r="AR902" s="32">
        <v>1</v>
      </c>
      <c r="AS902" s="34"/>
      <c r="AT902" s="32">
        <v>0.4</v>
      </c>
      <c r="AU902" s="33">
        <v>13.21</v>
      </c>
      <c r="AV902" s="36">
        <v>2.0169999999999999</v>
      </c>
      <c r="AW902" s="33">
        <v>2.13</v>
      </c>
      <c r="AX902" s="33">
        <v>2.42</v>
      </c>
      <c r="AY902" s="33">
        <v>0.73</v>
      </c>
      <c r="AZ902" s="36">
        <v>110.854</v>
      </c>
      <c r="BA902" s="33">
        <v>221.05</v>
      </c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</row>
    <row r="903" spans="1:81" x14ac:dyDescent="0.35">
      <c r="A903" s="37" t="s">
        <v>1525</v>
      </c>
      <c r="B903" s="34">
        <v>18102</v>
      </c>
      <c r="C903" s="37" t="s">
        <v>1524</v>
      </c>
      <c r="D903" s="32">
        <v>20.399999999999999</v>
      </c>
      <c r="E903" s="32">
        <v>7</v>
      </c>
      <c r="F903" s="32">
        <v>0</v>
      </c>
      <c r="G903" s="32">
        <v>0</v>
      </c>
      <c r="H903" s="35">
        <v>604</v>
      </c>
      <c r="I903" s="35">
        <v>604</v>
      </c>
      <c r="J903" s="35">
        <v>144.35599999999999</v>
      </c>
      <c r="K903" s="32">
        <v>0</v>
      </c>
      <c r="L903" s="32">
        <v>0</v>
      </c>
      <c r="M903" s="32">
        <v>0</v>
      </c>
      <c r="N903" s="32">
        <v>0</v>
      </c>
      <c r="O903" s="31"/>
      <c r="P903" s="32">
        <v>0</v>
      </c>
      <c r="Q903" s="31"/>
      <c r="R903" s="36">
        <v>0.2</v>
      </c>
      <c r="S903" s="33">
        <v>2.84</v>
      </c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3">
        <v>2.74</v>
      </c>
      <c r="AX903" s="33">
        <v>2.74</v>
      </c>
      <c r="AY903" s="33">
        <v>0.52</v>
      </c>
      <c r="AZ903" s="36">
        <v>55.664000000000001</v>
      </c>
      <c r="BA903" s="33">
        <v>486.81</v>
      </c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</row>
    <row r="904" spans="1:81" ht="25" x14ac:dyDescent="0.35">
      <c r="A904" s="37" t="s">
        <v>1523</v>
      </c>
      <c r="B904" s="34">
        <v>18102</v>
      </c>
      <c r="C904" s="37" t="s">
        <v>1522</v>
      </c>
      <c r="D904" s="32">
        <v>29.7</v>
      </c>
      <c r="E904" s="32">
        <v>9.1</v>
      </c>
      <c r="F904" s="32">
        <v>0</v>
      </c>
      <c r="G904" s="32">
        <v>0</v>
      </c>
      <c r="H904" s="35">
        <v>840</v>
      </c>
      <c r="I904" s="35">
        <v>840</v>
      </c>
      <c r="J904" s="35">
        <v>200.76</v>
      </c>
      <c r="K904" s="32">
        <v>0</v>
      </c>
      <c r="L904" s="32">
        <v>0</v>
      </c>
      <c r="M904" s="32">
        <v>0</v>
      </c>
      <c r="N904" s="32">
        <v>0</v>
      </c>
      <c r="O904" s="31"/>
      <c r="P904" s="32">
        <v>0</v>
      </c>
      <c r="Q904" s="31"/>
      <c r="R904" s="36">
        <v>0.29899999999999999</v>
      </c>
      <c r="S904" s="33">
        <v>1.51</v>
      </c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3">
        <v>3.6</v>
      </c>
      <c r="AX904" s="33">
        <v>3.56</v>
      </c>
      <c r="AY904" s="33">
        <v>0.83</v>
      </c>
      <c r="AZ904" s="36">
        <v>113.146</v>
      </c>
      <c r="BA904" s="33">
        <v>463.64</v>
      </c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3"/>
      <c r="BV904" s="34"/>
      <c r="BW904" s="34"/>
      <c r="BX904" s="33"/>
      <c r="BY904" s="34"/>
      <c r="BZ904" s="34"/>
      <c r="CA904" s="34"/>
      <c r="CB904" s="34"/>
      <c r="CC904" s="32"/>
    </row>
    <row r="905" spans="1:81" x14ac:dyDescent="0.35">
      <c r="A905" s="37" t="s">
        <v>1521</v>
      </c>
      <c r="B905" s="34">
        <v>18102</v>
      </c>
      <c r="C905" s="37" t="s">
        <v>1520</v>
      </c>
      <c r="D905" s="32">
        <v>19.399999999999999</v>
      </c>
      <c r="E905" s="32">
        <v>12.3</v>
      </c>
      <c r="F905" s="32">
        <v>0</v>
      </c>
      <c r="G905" s="32">
        <v>0</v>
      </c>
      <c r="H905" s="35">
        <v>786</v>
      </c>
      <c r="I905" s="35">
        <v>786</v>
      </c>
      <c r="J905" s="35">
        <v>187.85399999999998</v>
      </c>
      <c r="K905" s="32">
        <v>0</v>
      </c>
      <c r="L905" s="32">
        <v>0</v>
      </c>
      <c r="M905" s="32">
        <v>0</v>
      </c>
      <c r="N905" s="32">
        <v>0</v>
      </c>
      <c r="O905" s="31"/>
      <c r="P905" s="32">
        <v>0</v>
      </c>
      <c r="Q905" s="31"/>
      <c r="R905" s="36">
        <v>0.186</v>
      </c>
      <c r="S905" s="33">
        <v>2.61</v>
      </c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3">
        <v>5.19</v>
      </c>
      <c r="AX905" s="33">
        <v>4.66</v>
      </c>
      <c r="AY905" s="33">
        <v>0.75</v>
      </c>
      <c r="AZ905" s="36">
        <v>64.709000000000003</v>
      </c>
      <c r="BA905" s="33">
        <v>1001.92</v>
      </c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3"/>
      <c r="BV905" s="34"/>
      <c r="BW905" s="34"/>
      <c r="BX905" s="33"/>
      <c r="BY905" s="34"/>
      <c r="BZ905" s="34"/>
      <c r="CA905" s="34"/>
      <c r="CB905" s="34"/>
      <c r="CC905" s="32"/>
    </row>
    <row r="906" spans="1:81" ht="25" x14ac:dyDescent="0.35">
      <c r="A906" s="37" t="s">
        <v>1519</v>
      </c>
      <c r="B906" s="34">
        <v>18102</v>
      </c>
      <c r="C906" s="37" t="s">
        <v>1518</v>
      </c>
      <c r="D906" s="32">
        <v>28.5</v>
      </c>
      <c r="E906" s="32">
        <v>12.8</v>
      </c>
      <c r="F906" s="32">
        <v>0</v>
      </c>
      <c r="G906" s="32">
        <v>0</v>
      </c>
      <c r="H906" s="35">
        <v>958</v>
      </c>
      <c r="I906" s="35">
        <v>958</v>
      </c>
      <c r="J906" s="35">
        <v>228.96199999999999</v>
      </c>
      <c r="K906" s="32">
        <v>0</v>
      </c>
      <c r="L906" s="32">
        <v>0</v>
      </c>
      <c r="M906" s="32">
        <v>0</v>
      </c>
      <c r="N906" s="32">
        <v>0</v>
      </c>
      <c r="O906" s="31"/>
      <c r="P906" s="32">
        <v>0</v>
      </c>
      <c r="Q906" s="31"/>
      <c r="R906" s="36">
        <v>0.27400000000000002</v>
      </c>
      <c r="S906" s="33">
        <v>1.51</v>
      </c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3">
        <v>5.37</v>
      </c>
      <c r="AX906" s="33">
        <v>4.93</v>
      </c>
      <c r="AY906" s="33">
        <v>0.95</v>
      </c>
      <c r="AZ906" s="36">
        <v>115.902</v>
      </c>
      <c r="BA906" s="33">
        <v>755.38</v>
      </c>
      <c r="BB906" s="34"/>
      <c r="BC906" s="34"/>
      <c r="BD906" s="33"/>
      <c r="BE906" s="34"/>
      <c r="BF906" s="34"/>
      <c r="BG906" s="34"/>
      <c r="BH906" s="34"/>
      <c r="BI906" s="33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3"/>
      <c r="BV906" s="34"/>
      <c r="BW906" s="34"/>
      <c r="BX906" s="33"/>
      <c r="BY906" s="34"/>
      <c r="BZ906" s="34"/>
      <c r="CA906" s="34"/>
      <c r="CB906" s="34"/>
      <c r="CC906" s="32"/>
    </row>
    <row r="907" spans="1:81" x14ac:dyDescent="0.35">
      <c r="A907" s="37" t="s">
        <v>1517</v>
      </c>
      <c r="B907" s="34">
        <v>18102</v>
      </c>
      <c r="C907" s="37" t="s">
        <v>1516</v>
      </c>
      <c r="D907" s="32">
        <v>28.6</v>
      </c>
      <c r="E907" s="32">
        <v>5</v>
      </c>
      <c r="F907" s="32">
        <v>0</v>
      </c>
      <c r="G907" s="32">
        <v>0</v>
      </c>
      <c r="H907" s="35">
        <v>671</v>
      </c>
      <c r="I907" s="35">
        <v>671</v>
      </c>
      <c r="J907" s="35">
        <v>160.369</v>
      </c>
      <c r="K907" s="32">
        <v>0</v>
      </c>
      <c r="L907" s="32">
        <v>0</v>
      </c>
      <c r="M907" s="32">
        <v>0</v>
      </c>
      <c r="N907" s="32">
        <v>0</v>
      </c>
      <c r="O907" s="31"/>
      <c r="P907" s="32">
        <v>0</v>
      </c>
      <c r="Q907" s="31"/>
      <c r="R907" s="36">
        <v>0.2</v>
      </c>
      <c r="S907" s="33">
        <v>3</v>
      </c>
      <c r="T907" s="33">
        <v>39.36</v>
      </c>
      <c r="U907" s="33">
        <v>45.91</v>
      </c>
      <c r="V907" s="34"/>
      <c r="W907" s="34"/>
      <c r="X907" s="34"/>
      <c r="Y907" s="32">
        <v>4.5</v>
      </c>
      <c r="Z907" s="32">
        <v>1</v>
      </c>
      <c r="AA907" s="34"/>
      <c r="AB907" s="32">
        <v>0.3</v>
      </c>
      <c r="AC907" s="34"/>
      <c r="AD907" s="34"/>
      <c r="AE907" s="34"/>
      <c r="AF907" s="32">
        <v>0.3</v>
      </c>
      <c r="AG907" s="34"/>
      <c r="AH907" s="34"/>
      <c r="AI907" s="34"/>
      <c r="AJ907" s="32">
        <v>0.2</v>
      </c>
      <c r="AK907" s="34"/>
      <c r="AL907" s="32">
        <v>1.8</v>
      </c>
      <c r="AM907" s="32">
        <v>0.6</v>
      </c>
      <c r="AN907" s="34"/>
      <c r="AO907" s="34"/>
      <c r="AP907" s="34"/>
      <c r="AQ907" s="32">
        <v>0.1</v>
      </c>
      <c r="AR907" s="32">
        <v>0.9</v>
      </c>
      <c r="AS907" s="34"/>
      <c r="AT907" s="32">
        <v>0.2</v>
      </c>
      <c r="AU907" s="33">
        <v>9.84</v>
      </c>
      <c r="AV907" s="36">
        <v>1.633</v>
      </c>
      <c r="AW907" s="33">
        <v>1.8</v>
      </c>
      <c r="AX907" s="33">
        <v>2.1</v>
      </c>
      <c r="AY907" s="33">
        <v>0.45</v>
      </c>
      <c r="AZ907" s="36">
        <v>74.790999999999997</v>
      </c>
      <c r="BA907" s="33">
        <v>209.08</v>
      </c>
      <c r="BB907" s="34"/>
      <c r="BC907" s="34"/>
      <c r="BD907" s="33"/>
      <c r="BE907" s="34"/>
      <c r="BF907" s="34"/>
      <c r="BG907" s="34"/>
      <c r="BH907" s="34"/>
      <c r="BI907" s="33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3"/>
      <c r="BV907" s="34"/>
      <c r="BW907" s="34"/>
      <c r="BX907" s="33"/>
      <c r="BY907" s="34"/>
      <c r="BZ907" s="34"/>
      <c r="CA907" s="34"/>
      <c r="CB907" s="34"/>
      <c r="CC907" s="32"/>
    </row>
    <row r="908" spans="1:81" ht="25" x14ac:dyDescent="0.35">
      <c r="A908" s="37" t="s">
        <v>1515</v>
      </c>
      <c r="B908" s="34">
        <v>18102</v>
      </c>
      <c r="C908" s="37" t="s">
        <v>1514</v>
      </c>
      <c r="D908" s="32">
        <v>29.8</v>
      </c>
      <c r="E908" s="32">
        <v>9.1</v>
      </c>
      <c r="F908" s="32">
        <v>0</v>
      </c>
      <c r="G908" s="32">
        <v>0</v>
      </c>
      <c r="H908" s="35">
        <v>843</v>
      </c>
      <c r="I908" s="35">
        <v>843</v>
      </c>
      <c r="J908" s="35">
        <v>201.477</v>
      </c>
      <c r="K908" s="32">
        <v>0</v>
      </c>
      <c r="L908" s="32">
        <v>0</v>
      </c>
      <c r="M908" s="32">
        <v>0</v>
      </c>
      <c r="N908" s="32">
        <v>0</v>
      </c>
      <c r="O908" s="31"/>
      <c r="P908" s="32">
        <v>0</v>
      </c>
      <c r="Q908" s="31"/>
      <c r="R908" s="36">
        <v>0.28000000000000003</v>
      </c>
      <c r="S908" s="33">
        <v>1.5</v>
      </c>
      <c r="T908" s="33">
        <v>40.18</v>
      </c>
      <c r="U908" s="33">
        <v>42.24</v>
      </c>
      <c r="V908" s="34"/>
      <c r="W908" s="34"/>
      <c r="X908" s="34"/>
      <c r="Y908" s="32">
        <v>5.0999999999999996</v>
      </c>
      <c r="Z908" s="32">
        <v>2.2999999999999998</v>
      </c>
      <c r="AA908" s="34"/>
      <c r="AB908" s="32">
        <v>0.3</v>
      </c>
      <c r="AC908" s="34"/>
      <c r="AD908" s="34"/>
      <c r="AE908" s="34"/>
      <c r="AF908" s="32">
        <v>0.2</v>
      </c>
      <c r="AG908" s="34"/>
      <c r="AH908" s="34"/>
      <c r="AI908" s="34"/>
      <c r="AJ908" s="32">
        <v>0.2</v>
      </c>
      <c r="AK908" s="34"/>
      <c r="AL908" s="32">
        <v>1.6</v>
      </c>
      <c r="AM908" s="32">
        <v>0.9</v>
      </c>
      <c r="AN908" s="34"/>
      <c r="AO908" s="34"/>
      <c r="AP908" s="34"/>
      <c r="AQ908" s="32">
        <v>0.1</v>
      </c>
      <c r="AR908" s="32">
        <v>1</v>
      </c>
      <c r="AS908" s="34"/>
      <c r="AT908" s="32">
        <v>0.3</v>
      </c>
      <c r="AU908" s="33">
        <v>11.95</v>
      </c>
      <c r="AV908" s="36">
        <v>2.2160000000000002</v>
      </c>
      <c r="AW908" s="33">
        <v>3.35</v>
      </c>
      <c r="AX908" s="33">
        <v>3.52</v>
      </c>
      <c r="AY908" s="33">
        <v>1</v>
      </c>
      <c r="AZ908" s="36">
        <v>184.71700000000001</v>
      </c>
      <c r="BA908" s="33">
        <v>468.21</v>
      </c>
      <c r="BB908" s="34"/>
      <c r="BC908" s="34"/>
      <c r="BD908" s="33"/>
      <c r="BE908" s="34"/>
      <c r="BF908" s="34"/>
      <c r="BG908" s="34"/>
      <c r="BH908" s="34"/>
      <c r="BI908" s="33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3"/>
      <c r="BV908" s="34"/>
      <c r="BW908" s="34"/>
      <c r="BX908" s="33"/>
      <c r="BY908" s="34"/>
      <c r="BZ908" s="34"/>
      <c r="CA908" s="34"/>
      <c r="CB908" s="34"/>
      <c r="CC908" s="32"/>
    </row>
    <row r="909" spans="1:81" x14ac:dyDescent="0.35">
      <c r="A909" s="37" t="s">
        <v>1513</v>
      </c>
      <c r="B909" s="34">
        <v>18102</v>
      </c>
      <c r="C909" s="37" t="s">
        <v>1512</v>
      </c>
      <c r="D909" s="32">
        <v>26.6</v>
      </c>
      <c r="E909" s="32">
        <v>10.9</v>
      </c>
      <c r="F909" s="32">
        <v>0</v>
      </c>
      <c r="G909" s="32">
        <v>0</v>
      </c>
      <c r="H909" s="35">
        <v>856</v>
      </c>
      <c r="I909" s="35">
        <v>856</v>
      </c>
      <c r="J909" s="35">
        <v>204.584</v>
      </c>
      <c r="K909" s="32">
        <v>0</v>
      </c>
      <c r="L909" s="32">
        <v>0</v>
      </c>
      <c r="M909" s="32">
        <v>0</v>
      </c>
      <c r="N909" s="32">
        <v>0</v>
      </c>
      <c r="O909" s="31"/>
      <c r="P909" s="32">
        <v>0</v>
      </c>
      <c r="Q909" s="31"/>
      <c r="R909" s="36">
        <v>0.185</v>
      </c>
      <c r="S909" s="33">
        <v>2.74</v>
      </c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3">
        <v>4.49</v>
      </c>
      <c r="AX909" s="33">
        <v>4.2</v>
      </c>
      <c r="AY909" s="33">
        <v>0.7</v>
      </c>
      <c r="AZ909" s="36">
        <v>82.2</v>
      </c>
      <c r="BA909" s="33">
        <v>784.68</v>
      </c>
      <c r="BB909" s="34"/>
      <c r="BC909" s="34"/>
      <c r="BD909" s="33"/>
      <c r="BE909" s="34"/>
      <c r="BF909" s="34"/>
      <c r="BG909" s="34"/>
      <c r="BH909" s="34"/>
      <c r="BI909" s="33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3"/>
      <c r="BV909" s="34"/>
      <c r="BW909" s="34"/>
      <c r="BX909" s="33"/>
      <c r="BY909" s="34"/>
      <c r="BZ909" s="34"/>
      <c r="CA909" s="34"/>
      <c r="CB909" s="34"/>
      <c r="CC909" s="32"/>
    </row>
    <row r="910" spans="1:81" ht="25" x14ac:dyDescent="0.35">
      <c r="A910" s="37" t="s">
        <v>1511</v>
      </c>
      <c r="B910" s="34">
        <v>18102</v>
      </c>
      <c r="C910" s="37" t="s">
        <v>1510</v>
      </c>
      <c r="D910" s="32">
        <v>28.7</v>
      </c>
      <c r="E910" s="32">
        <v>12.6</v>
      </c>
      <c r="F910" s="32">
        <v>0</v>
      </c>
      <c r="G910" s="32">
        <v>0</v>
      </c>
      <c r="H910" s="35">
        <v>953</v>
      </c>
      <c r="I910" s="35">
        <v>953</v>
      </c>
      <c r="J910" s="35">
        <v>227.767</v>
      </c>
      <c r="K910" s="32">
        <v>0</v>
      </c>
      <c r="L910" s="32">
        <v>0</v>
      </c>
      <c r="M910" s="32">
        <v>0</v>
      </c>
      <c r="N910" s="32">
        <v>0</v>
      </c>
      <c r="O910" s="31"/>
      <c r="P910" s="32">
        <v>0</v>
      </c>
      <c r="Q910" s="31"/>
      <c r="R910" s="36">
        <v>0.25800000000000001</v>
      </c>
      <c r="S910" s="33">
        <v>1.51</v>
      </c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3">
        <v>5.0199999999999996</v>
      </c>
      <c r="AX910" s="33">
        <v>4.8</v>
      </c>
      <c r="AY910" s="33">
        <v>1.1000000000000001</v>
      </c>
      <c r="AZ910" s="36">
        <v>181.69399999999999</v>
      </c>
      <c r="BA910" s="33">
        <v>740.3</v>
      </c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3"/>
      <c r="BV910" s="34"/>
      <c r="BW910" s="34"/>
      <c r="BX910" s="33"/>
      <c r="BY910" s="34"/>
      <c r="BZ910" s="34"/>
      <c r="CA910" s="34"/>
      <c r="CB910" s="34"/>
      <c r="CC910" s="32"/>
    </row>
    <row r="911" spans="1:81" x14ac:dyDescent="0.35">
      <c r="A911" s="37" t="s">
        <v>1509</v>
      </c>
      <c r="B911" s="34">
        <v>18102</v>
      </c>
      <c r="C911" s="37" t="s">
        <v>1508</v>
      </c>
      <c r="D911" s="32">
        <v>22</v>
      </c>
      <c r="E911" s="32">
        <v>24.4</v>
      </c>
      <c r="F911" s="32">
        <v>0</v>
      </c>
      <c r="G911" s="32">
        <v>0</v>
      </c>
      <c r="H911" s="35">
        <v>1276</v>
      </c>
      <c r="I911" s="35">
        <v>1276</v>
      </c>
      <c r="J911" s="35">
        <v>304.964</v>
      </c>
      <c r="K911" s="32">
        <v>0</v>
      </c>
      <c r="L911" s="32">
        <v>0</v>
      </c>
      <c r="M911" s="32">
        <v>0</v>
      </c>
      <c r="N911" s="32">
        <v>0</v>
      </c>
      <c r="O911" s="31"/>
      <c r="P911" s="32">
        <v>0</v>
      </c>
      <c r="Q911" s="31"/>
      <c r="R911" s="36">
        <v>0.152</v>
      </c>
      <c r="S911" s="33">
        <v>2.15</v>
      </c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3">
        <v>10.61</v>
      </c>
      <c r="AX911" s="33">
        <v>8.98</v>
      </c>
      <c r="AY911" s="33">
        <v>1.26</v>
      </c>
      <c r="AZ911" s="36">
        <v>99.045000000000002</v>
      </c>
      <c r="BA911" s="33">
        <v>2093.29</v>
      </c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3"/>
      <c r="BV911" s="34"/>
      <c r="BW911" s="34"/>
      <c r="BX911" s="33"/>
      <c r="BY911" s="34"/>
      <c r="BZ911" s="34"/>
      <c r="CA911" s="34"/>
      <c r="CB911" s="34"/>
      <c r="CC911" s="32"/>
    </row>
    <row r="912" spans="1:81" ht="25" x14ac:dyDescent="0.35">
      <c r="A912" s="37" t="s">
        <v>1507</v>
      </c>
      <c r="B912" s="34">
        <v>18102</v>
      </c>
      <c r="C912" s="37" t="s">
        <v>1506</v>
      </c>
      <c r="D912" s="32">
        <v>26.8</v>
      </c>
      <c r="E912" s="32">
        <v>18.899999999999999</v>
      </c>
      <c r="F912" s="32">
        <v>0</v>
      </c>
      <c r="G912" s="32">
        <v>0</v>
      </c>
      <c r="H912" s="35">
        <v>1154</v>
      </c>
      <c r="I912" s="35">
        <v>1154</v>
      </c>
      <c r="J912" s="35">
        <v>275.80599999999998</v>
      </c>
      <c r="K912" s="32">
        <v>0</v>
      </c>
      <c r="L912" s="32">
        <v>0</v>
      </c>
      <c r="M912" s="32">
        <v>0</v>
      </c>
      <c r="N912" s="32">
        <v>0</v>
      </c>
      <c r="O912" s="31"/>
      <c r="P912" s="32">
        <v>0</v>
      </c>
      <c r="Q912" s="31"/>
      <c r="R912" s="36">
        <v>0.218</v>
      </c>
      <c r="S912" s="33">
        <v>1.52</v>
      </c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3">
        <v>8.06</v>
      </c>
      <c r="AX912" s="33">
        <v>7.14</v>
      </c>
      <c r="AY912" s="33">
        <v>1.28</v>
      </c>
      <c r="AZ912" s="36">
        <v>176.19200000000001</v>
      </c>
      <c r="BA912" s="33">
        <v>1235.4000000000001</v>
      </c>
      <c r="BB912" s="34"/>
      <c r="BC912" s="34"/>
      <c r="BD912" s="33"/>
      <c r="BE912" s="34"/>
      <c r="BF912" s="34"/>
      <c r="BG912" s="34"/>
      <c r="BH912" s="34"/>
      <c r="BI912" s="33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3"/>
      <c r="BV912" s="34"/>
      <c r="BW912" s="34"/>
      <c r="BX912" s="33"/>
      <c r="BY912" s="34"/>
      <c r="BZ912" s="34"/>
      <c r="CA912" s="34"/>
      <c r="CB912" s="34"/>
      <c r="CC912" s="32"/>
    </row>
    <row r="913" spans="1:81" x14ac:dyDescent="0.35">
      <c r="A913" s="37" t="s">
        <v>1505</v>
      </c>
      <c r="B913" s="34">
        <v>18102</v>
      </c>
      <c r="C913" s="37" t="s">
        <v>1504</v>
      </c>
      <c r="D913" s="32">
        <v>20.399999999999999</v>
      </c>
      <c r="E913" s="32">
        <v>6.9</v>
      </c>
      <c r="F913" s="32">
        <v>0</v>
      </c>
      <c r="G913" s="32">
        <v>0</v>
      </c>
      <c r="H913" s="35">
        <v>602</v>
      </c>
      <c r="I913" s="35">
        <v>602</v>
      </c>
      <c r="J913" s="35">
        <v>143.87799999999999</v>
      </c>
      <c r="K913" s="32">
        <v>0</v>
      </c>
      <c r="L913" s="32">
        <v>0</v>
      </c>
      <c r="M913" s="32">
        <v>0</v>
      </c>
      <c r="N913" s="32">
        <v>0</v>
      </c>
      <c r="O913" s="31"/>
      <c r="P913" s="32">
        <v>0</v>
      </c>
      <c r="Q913" s="31"/>
      <c r="R913" s="36">
        <v>0.19</v>
      </c>
      <c r="S913" s="33">
        <v>3</v>
      </c>
      <c r="T913" s="33">
        <v>35.43</v>
      </c>
      <c r="U913" s="33">
        <v>47.64</v>
      </c>
      <c r="V913" s="34"/>
      <c r="W913" s="34"/>
      <c r="X913" s="34"/>
      <c r="Y913" s="32">
        <v>6.1</v>
      </c>
      <c r="Z913" s="32">
        <v>1.1000000000000001</v>
      </c>
      <c r="AA913" s="34"/>
      <c r="AB913" s="32">
        <v>0.4</v>
      </c>
      <c r="AC913" s="34"/>
      <c r="AD913" s="34"/>
      <c r="AE913" s="34"/>
      <c r="AF913" s="32">
        <v>0.3</v>
      </c>
      <c r="AG913" s="34"/>
      <c r="AH913" s="34"/>
      <c r="AI913" s="34"/>
      <c r="AJ913" s="32">
        <v>0.2</v>
      </c>
      <c r="AK913" s="34"/>
      <c r="AL913" s="32">
        <v>2.5</v>
      </c>
      <c r="AM913" s="32">
        <v>0.5</v>
      </c>
      <c r="AN913" s="34"/>
      <c r="AO913" s="34"/>
      <c r="AP913" s="34"/>
      <c r="AQ913" s="32">
        <v>0.2</v>
      </c>
      <c r="AR913" s="32">
        <v>0.9</v>
      </c>
      <c r="AS913" s="34"/>
      <c r="AT913" s="32">
        <v>0.2</v>
      </c>
      <c r="AU913" s="33">
        <v>12.48</v>
      </c>
      <c r="AV913" s="36">
        <v>1.6839999999999999</v>
      </c>
      <c r="AW913" s="33">
        <v>2.3199999999999998</v>
      </c>
      <c r="AX913" s="33">
        <v>3.12</v>
      </c>
      <c r="AY913" s="33">
        <v>0.82</v>
      </c>
      <c r="AZ913" s="36">
        <v>110.386</v>
      </c>
      <c r="BA913" s="33">
        <v>285.93</v>
      </c>
      <c r="BB913" s="34"/>
      <c r="BC913" s="34"/>
      <c r="BD913" s="33"/>
      <c r="BE913" s="34"/>
      <c r="BF913" s="34"/>
      <c r="BG913" s="34"/>
      <c r="BH913" s="34"/>
      <c r="BI913" s="33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3"/>
      <c r="BV913" s="34"/>
      <c r="BW913" s="34"/>
      <c r="BX913" s="33"/>
      <c r="BY913" s="34"/>
      <c r="BZ913" s="34"/>
      <c r="CA913" s="34"/>
      <c r="CB913" s="34"/>
      <c r="CC913" s="32"/>
    </row>
    <row r="914" spans="1:81" x14ac:dyDescent="0.35">
      <c r="A914" s="37" t="s">
        <v>1503</v>
      </c>
      <c r="B914" s="34">
        <v>18102</v>
      </c>
      <c r="C914" s="37" t="s">
        <v>1502</v>
      </c>
      <c r="D914" s="32">
        <v>24.4</v>
      </c>
      <c r="E914" s="32">
        <v>8.5</v>
      </c>
      <c r="F914" s="32">
        <v>0</v>
      </c>
      <c r="G914" s="32">
        <v>0</v>
      </c>
      <c r="H914" s="35">
        <v>729</v>
      </c>
      <c r="I914" s="35">
        <v>729</v>
      </c>
      <c r="J914" s="35">
        <v>174.23099999999999</v>
      </c>
      <c r="K914" s="32">
        <v>0</v>
      </c>
      <c r="L914" s="32">
        <v>0</v>
      </c>
      <c r="M914" s="32">
        <v>0</v>
      </c>
      <c r="N914" s="32">
        <v>0</v>
      </c>
      <c r="O914" s="31"/>
      <c r="P914" s="32">
        <v>0</v>
      </c>
      <c r="Q914" s="31"/>
      <c r="R914" s="36">
        <v>0.26</v>
      </c>
      <c r="S914" s="33">
        <v>0.75</v>
      </c>
      <c r="T914" s="33">
        <v>38.71</v>
      </c>
      <c r="U914" s="33">
        <v>44</v>
      </c>
      <c r="V914" s="34"/>
      <c r="W914" s="34"/>
      <c r="X914" s="34"/>
      <c r="Y914" s="32">
        <v>6.5</v>
      </c>
      <c r="Z914" s="32">
        <v>1.9</v>
      </c>
      <c r="AA914" s="34"/>
      <c r="AB914" s="32">
        <v>0.3</v>
      </c>
      <c r="AC914" s="34"/>
      <c r="AD914" s="34"/>
      <c r="AE914" s="34"/>
      <c r="AF914" s="32">
        <v>0.2</v>
      </c>
      <c r="AG914" s="34"/>
      <c r="AH914" s="34"/>
      <c r="AI914" s="34"/>
      <c r="AJ914" s="32">
        <v>0.2</v>
      </c>
      <c r="AK914" s="34"/>
      <c r="AL914" s="32">
        <v>1.9</v>
      </c>
      <c r="AM914" s="32">
        <v>0.7</v>
      </c>
      <c r="AN914" s="34"/>
      <c r="AO914" s="34"/>
      <c r="AP914" s="34"/>
      <c r="AQ914" s="32">
        <v>0.1</v>
      </c>
      <c r="AR914" s="32">
        <v>1</v>
      </c>
      <c r="AS914" s="34"/>
      <c r="AT914" s="32">
        <v>0.4</v>
      </c>
      <c r="AU914" s="33">
        <v>13.21</v>
      </c>
      <c r="AV914" s="36">
        <v>2.0169999999999999</v>
      </c>
      <c r="AW914" s="33">
        <v>3.12</v>
      </c>
      <c r="AX914" s="33">
        <v>3.55</v>
      </c>
      <c r="AY914" s="33">
        <v>1.07</v>
      </c>
      <c r="AZ914" s="36">
        <v>162.87299999999999</v>
      </c>
      <c r="BA914" s="33">
        <v>324.77999999999997</v>
      </c>
      <c r="BB914" s="34"/>
      <c r="BC914" s="34"/>
      <c r="BD914" s="33"/>
      <c r="BE914" s="34"/>
      <c r="BF914" s="34"/>
      <c r="BG914" s="34"/>
      <c r="BH914" s="34"/>
      <c r="BI914" s="33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3"/>
      <c r="BV914" s="34"/>
      <c r="BW914" s="34"/>
      <c r="BX914" s="33"/>
      <c r="BY914" s="34"/>
      <c r="BZ914" s="34"/>
      <c r="CA914" s="34"/>
      <c r="CB914" s="34"/>
      <c r="CC914" s="32"/>
    </row>
    <row r="915" spans="1:81" ht="25" x14ac:dyDescent="0.35">
      <c r="A915" s="37" t="s">
        <v>1501</v>
      </c>
      <c r="B915" s="34">
        <v>18102</v>
      </c>
      <c r="C915" s="37" t="s">
        <v>1500</v>
      </c>
      <c r="D915" s="32">
        <v>27.8</v>
      </c>
      <c r="E915" s="32">
        <v>5.6</v>
      </c>
      <c r="F915" s="32">
        <v>0</v>
      </c>
      <c r="G915" s="32">
        <v>0</v>
      </c>
      <c r="H915" s="35">
        <v>680</v>
      </c>
      <c r="I915" s="35">
        <v>680</v>
      </c>
      <c r="J915" s="35">
        <v>162.51999999999998</v>
      </c>
      <c r="K915" s="32">
        <v>0</v>
      </c>
      <c r="L915" s="32">
        <v>0</v>
      </c>
      <c r="M915" s="32">
        <v>0</v>
      </c>
      <c r="N915" s="32">
        <v>0</v>
      </c>
      <c r="O915" s="31"/>
      <c r="P915" s="32">
        <v>0</v>
      </c>
      <c r="Q915" s="31"/>
      <c r="R915" s="36">
        <v>0.34</v>
      </c>
      <c r="S915" s="33">
        <v>1.5</v>
      </c>
      <c r="T915" s="33">
        <v>38.71</v>
      </c>
      <c r="U915" s="33">
        <v>44</v>
      </c>
      <c r="V915" s="34"/>
      <c r="W915" s="34"/>
      <c r="X915" s="34"/>
      <c r="Y915" s="32">
        <v>6.5</v>
      </c>
      <c r="Z915" s="32">
        <v>1.9</v>
      </c>
      <c r="AA915" s="34"/>
      <c r="AB915" s="32">
        <v>0.3</v>
      </c>
      <c r="AC915" s="34"/>
      <c r="AD915" s="34"/>
      <c r="AE915" s="34"/>
      <c r="AF915" s="32">
        <v>0.2</v>
      </c>
      <c r="AG915" s="34"/>
      <c r="AH915" s="34"/>
      <c r="AI915" s="34"/>
      <c r="AJ915" s="32">
        <v>0.2</v>
      </c>
      <c r="AK915" s="34"/>
      <c r="AL915" s="32">
        <v>1.9</v>
      </c>
      <c r="AM915" s="32">
        <v>0.7</v>
      </c>
      <c r="AN915" s="34"/>
      <c r="AO915" s="34"/>
      <c r="AP915" s="34"/>
      <c r="AQ915" s="32">
        <v>0.1</v>
      </c>
      <c r="AR915" s="32">
        <v>1</v>
      </c>
      <c r="AS915" s="34"/>
      <c r="AT915" s="32">
        <v>0.4</v>
      </c>
      <c r="AU915" s="33">
        <v>13.21</v>
      </c>
      <c r="AV915" s="36">
        <v>2.0169999999999999</v>
      </c>
      <c r="AW915" s="33">
        <v>1.98</v>
      </c>
      <c r="AX915" s="33">
        <v>2.2599999999999998</v>
      </c>
      <c r="AY915" s="33">
        <v>0.68</v>
      </c>
      <c r="AZ915" s="36">
        <v>103.464</v>
      </c>
      <c r="BA915" s="33">
        <v>206.31</v>
      </c>
      <c r="BB915" s="34"/>
      <c r="BC915" s="34"/>
      <c r="BD915" s="33"/>
      <c r="BE915" s="34"/>
      <c r="BF915" s="34"/>
      <c r="BG915" s="34"/>
      <c r="BH915" s="34"/>
      <c r="BI915" s="33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3"/>
      <c r="BV915" s="34"/>
      <c r="BW915" s="34"/>
      <c r="BX915" s="33"/>
      <c r="BY915" s="34"/>
      <c r="BZ915" s="34"/>
      <c r="CA915" s="34"/>
      <c r="CB915" s="34"/>
      <c r="CC915" s="32"/>
    </row>
    <row r="916" spans="1:81" ht="25" x14ac:dyDescent="0.35">
      <c r="A916" s="37" t="s">
        <v>1499</v>
      </c>
      <c r="B916" s="34">
        <v>18102</v>
      </c>
      <c r="C916" s="37" t="s">
        <v>1498</v>
      </c>
      <c r="D916" s="32">
        <v>27.1</v>
      </c>
      <c r="E916" s="32">
        <v>8.6</v>
      </c>
      <c r="F916" s="32">
        <v>0</v>
      </c>
      <c r="G916" s="32">
        <v>0</v>
      </c>
      <c r="H916" s="35">
        <v>779</v>
      </c>
      <c r="I916" s="35">
        <v>779</v>
      </c>
      <c r="J916" s="35">
        <v>186.18099999999998</v>
      </c>
      <c r="K916" s="32">
        <v>0</v>
      </c>
      <c r="L916" s="32">
        <v>0</v>
      </c>
      <c r="M916" s="32">
        <v>0</v>
      </c>
      <c r="N916" s="32">
        <v>0</v>
      </c>
      <c r="O916" s="31"/>
      <c r="P916" s="32">
        <v>0</v>
      </c>
      <c r="Q916" s="31"/>
      <c r="R916" s="36">
        <v>0.318</v>
      </c>
      <c r="S916" s="33">
        <v>1.51</v>
      </c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3">
        <v>3.42</v>
      </c>
      <c r="AX916" s="33">
        <v>3.37</v>
      </c>
      <c r="AY916" s="33">
        <v>0.78</v>
      </c>
      <c r="AZ916" s="36">
        <v>106.14700000000001</v>
      </c>
      <c r="BA916" s="33">
        <v>442.01</v>
      </c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3"/>
      <c r="BV916" s="34"/>
      <c r="BW916" s="34"/>
      <c r="BX916" s="33"/>
      <c r="BY916" s="34"/>
      <c r="BZ916" s="34"/>
      <c r="CA916" s="34"/>
      <c r="CB916" s="34"/>
      <c r="CC916" s="32"/>
    </row>
    <row r="917" spans="1:81" ht="25" x14ac:dyDescent="0.35">
      <c r="A917" s="37" t="s">
        <v>1497</v>
      </c>
      <c r="B917" s="34">
        <v>18102</v>
      </c>
      <c r="C917" s="37" t="s">
        <v>1496</v>
      </c>
      <c r="D917" s="32">
        <v>26.5</v>
      </c>
      <c r="E917" s="32">
        <v>11</v>
      </c>
      <c r="F917" s="32">
        <v>0</v>
      </c>
      <c r="G917" s="32">
        <v>0</v>
      </c>
      <c r="H917" s="35">
        <v>858</v>
      </c>
      <c r="I917" s="35">
        <v>858</v>
      </c>
      <c r="J917" s="35">
        <v>205.06199999999998</v>
      </c>
      <c r="K917" s="32">
        <v>0</v>
      </c>
      <c r="L917" s="32">
        <v>0</v>
      </c>
      <c r="M917" s="32">
        <v>0</v>
      </c>
      <c r="N917" s="32">
        <v>0</v>
      </c>
      <c r="O917" s="31"/>
      <c r="P917" s="32">
        <v>0</v>
      </c>
      <c r="Q917" s="31"/>
      <c r="R917" s="36">
        <v>0.30199999999999999</v>
      </c>
      <c r="S917" s="33">
        <v>1.51</v>
      </c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3">
        <v>4.5599999999999996</v>
      </c>
      <c r="AX917" s="33">
        <v>4.26</v>
      </c>
      <c r="AY917" s="33">
        <v>0.86</v>
      </c>
      <c r="AZ917" s="36">
        <v>108.28100000000001</v>
      </c>
      <c r="BA917" s="33">
        <v>629.45000000000005</v>
      </c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3"/>
      <c r="BV917" s="34"/>
      <c r="BW917" s="34"/>
      <c r="BX917" s="33"/>
      <c r="BY917" s="34"/>
      <c r="BZ917" s="34"/>
      <c r="CA917" s="34"/>
      <c r="CB917" s="34"/>
      <c r="CC917" s="32"/>
    </row>
    <row r="918" spans="1:81" ht="25" x14ac:dyDescent="0.35">
      <c r="A918" s="37" t="s">
        <v>1495</v>
      </c>
      <c r="B918" s="34">
        <v>18102</v>
      </c>
      <c r="C918" s="37" t="s">
        <v>1494</v>
      </c>
      <c r="D918" s="32">
        <v>21.5</v>
      </c>
      <c r="E918" s="32">
        <v>4</v>
      </c>
      <c r="F918" s="32">
        <v>0</v>
      </c>
      <c r="G918" s="32">
        <v>0</v>
      </c>
      <c r="H918" s="35">
        <v>512</v>
      </c>
      <c r="I918" s="35">
        <v>512</v>
      </c>
      <c r="J918" s="35">
        <v>122.36799999999999</v>
      </c>
      <c r="K918" s="32">
        <v>0</v>
      </c>
      <c r="L918" s="32">
        <v>0</v>
      </c>
      <c r="M918" s="32">
        <v>0</v>
      </c>
      <c r="N918" s="32">
        <v>0</v>
      </c>
      <c r="O918" s="31"/>
      <c r="P918" s="32">
        <v>0</v>
      </c>
      <c r="Q918" s="31"/>
      <c r="R918" s="36">
        <v>0.21</v>
      </c>
      <c r="S918" s="33">
        <v>3</v>
      </c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3">
        <v>1.28</v>
      </c>
      <c r="AX918" s="33">
        <v>1.72</v>
      </c>
      <c r="AY918" s="33">
        <v>0.45</v>
      </c>
      <c r="AZ918" s="36">
        <v>60.93</v>
      </c>
      <c r="BA918" s="33">
        <v>157.82</v>
      </c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3"/>
      <c r="BV918" s="34"/>
      <c r="BW918" s="34"/>
      <c r="BX918" s="33"/>
      <c r="BY918" s="34"/>
      <c r="BZ918" s="34"/>
      <c r="CA918" s="34"/>
      <c r="CB918" s="34"/>
      <c r="CC918" s="32"/>
    </row>
    <row r="919" spans="1:81" ht="25" x14ac:dyDescent="0.35">
      <c r="A919" s="37" t="s">
        <v>1493</v>
      </c>
      <c r="B919" s="34">
        <v>18102</v>
      </c>
      <c r="C919" s="37" t="s">
        <v>1492</v>
      </c>
      <c r="D919" s="32">
        <v>29.2</v>
      </c>
      <c r="E919" s="32">
        <v>5.8</v>
      </c>
      <c r="F919" s="32">
        <v>0</v>
      </c>
      <c r="G919" s="32">
        <v>0</v>
      </c>
      <c r="H919" s="35">
        <v>711</v>
      </c>
      <c r="I919" s="35">
        <v>711</v>
      </c>
      <c r="J919" s="35">
        <v>169.929</v>
      </c>
      <c r="K919" s="32">
        <v>0</v>
      </c>
      <c r="L919" s="32">
        <v>0</v>
      </c>
      <c r="M919" s="32">
        <v>0</v>
      </c>
      <c r="N919" s="32">
        <v>0</v>
      </c>
      <c r="O919" s="31"/>
      <c r="P919" s="32">
        <v>0</v>
      </c>
      <c r="Q919" s="31"/>
      <c r="R919" s="36">
        <v>0.33</v>
      </c>
      <c r="S919" s="33">
        <v>1.5</v>
      </c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3">
        <v>2.06</v>
      </c>
      <c r="AX919" s="33">
        <v>2.34</v>
      </c>
      <c r="AY919" s="33">
        <v>0.7</v>
      </c>
      <c r="AZ919" s="36">
        <v>107.15900000000001</v>
      </c>
      <c r="BA919" s="33">
        <v>213.68</v>
      </c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3"/>
      <c r="BV919" s="34"/>
      <c r="BW919" s="34"/>
      <c r="BX919" s="33"/>
      <c r="BY919" s="34"/>
      <c r="BZ919" s="34"/>
      <c r="CA919" s="34"/>
      <c r="CB919" s="34"/>
      <c r="CC919" s="32"/>
    </row>
    <row r="920" spans="1:81" ht="25" x14ac:dyDescent="0.35">
      <c r="A920" s="37" t="s">
        <v>1491</v>
      </c>
      <c r="B920" s="34">
        <v>18102</v>
      </c>
      <c r="C920" s="37" t="s">
        <v>1490</v>
      </c>
      <c r="D920" s="32">
        <v>20.8</v>
      </c>
      <c r="E920" s="32">
        <v>7.6</v>
      </c>
      <c r="F920" s="32">
        <v>0</v>
      </c>
      <c r="G920" s="32">
        <v>0</v>
      </c>
      <c r="H920" s="35">
        <v>633</v>
      </c>
      <c r="I920" s="35">
        <v>633</v>
      </c>
      <c r="J920" s="35">
        <v>151.28700000000001</v>
      </c>
      <c r="K920" s="32">
        <v>0</v>
      </c>
      <c r="L920" s="32">
        <v>0</v>
      </c>
      <c r="M920" s="32">
        <v>0</v>
      </c>
      <c r="N920" s="32">
        <v>0</v>
      </c>
      <c r="O920" s="31"/>
      <c r="P920" s="32">
        <v>0</v>
      </c>
      <c r="Q920" s="31"/>
      <c r="R920" s="36">
        <v>0.2</v>
      </c>
      <c r="S920" s="33">
        <v>2.84</v>
      </c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3">
        <v>2.93</v>
      </c>
      <c r="AX920" s="33">
        <v>3.01</v>
      </c>
      <c r="AY920" s="33">
        <v>0.6</v>
      </c>
      <c r="AZ920" s="36">
        <v>66.316000000000003</v>
      </c>
      <c r="BA920" s="33">
        <v>505.71</v>
      </c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3"/>
      <c r="BV920" s="34"/>
      <c r="BW920" s="34"/>
      <c r="BX920" s="33"/>
      <c r="BY920" s="34"/>
      <c r="BZ920" s="34"/>
      <c r="CA920" s="34"/>
      <c r="CB920" s="34"/>
      <c r="CC920" s="32"/>
    </row>
    <row r="921" spans="1:81" ht="25" x14ac:dyDescent="0.35">
      <c r="A921" s="37" t="s">
        <v>1489</v>
      </c>
      <c r="B921" s="34">
        <v>18102</v>
      </c>
      <c r="C921" s="37" t="s">
        <v>1488</v>
      </c>
      <c r="D921" s="32">
        <v>28.4</v>
      </c>
      <c r="E921" s="32">
        <v>8.8000000000000007</v>
      </c>
      <c r="F921" s="32">
        <v>0</v>
      </c>
      <c r="G921" s="32">
        <v>0</v>
      </c>
      <c r="H921" s="35">
        <v>810</v>
      </c>
      <c r="I921" s="35">
        <v>810</v>
      </c>
      <c r="J921" s="35">
        <v>193.59</v>
      </c>
      <c r="K921" s="32">
        <v>0</v>
      </c>
      <c r="L921" s="32">
        <v>0</v>
      </c>
      <c r="M921" s="32">
        <v>0</v>
      </c>
      <c r="N921" s="32">
        <v>0</v>
      </c>
      <c r="O921" s="31"/>
      <c r="P921" s="32">
        <v>0</v>
      </c>
      <c r="Q921" s="31"/>
      <c r="R921" s="36">
        <v>0.309</v>
      </c>
      <c r="S921" s="33">
        <v>1.51</v>
      </c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3">
        <v>3.51</v>
      </c>
      <c r="AX921" s="33">
        <v>3.46</v>
      </c>
      <c r="AY921" s="33">
        <v>0.8</v>
      </c>
      <c r="AZ921" s="36">
        <v>109.646</v>
      </c>
      <c r="BA921" s="33">
        <v>452.83</v>
      </c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3"/>
      <c r="BV921" s="34"/>
      <c r="BW921" s="34"/>
      <c r="BX921" s="33"/>
      <c r="BY921" s="34"/>
      <c r="BZ921" s="34"/>
      <c r="CA921" s="34"/>
      <c r="CB921" s="34"/>
      <c r="CC921" s="32"/>
    </row>
    <row r="922" spans="1:81" ht="25" x14ac:dyDescent="0.35">
      <c r="A922" s="37" t="s">
        <v>1487</v>
      </c>
      <c r="B922" s="34">
        <v>18102</v>
      </c>
      <c r="C922" s="37" t="s">
        <v>1486</v>
      </c>
      <c r="D922" s="32">
        <v>19.899999999999999</v>
      </c>
      <c r="E922" s="32">
        <v>12</v>
      </c>
      <c r="F922" s="32">
        <v>0</v>
      </c>
      <c r="G922" s="32">
        <v>0</v>
      </c>
      <c r="H922" s="35">
        <v>784</v>
      </c>
      <c r="I922" s="35">
        <v>784</v>
      </c>
      <c r="J922" s="35">
        <v>187.376</v>
      </c>
      <c r="K922" s="32">
        <v>0</v>
      </c>
      <c r="L922" s="32">
        <v>0</v>
      </c>
      <c r="M922" s="32">
        <v>0</v>
      </c>
      <c r="N922" s="32">
        <v>0</v>
      </c>
      <c r="O922" s="31"/>
      <c r="P922" s="32">
        <v>0</v>
      </c>
      <c r="Q922" s="31"/>
      <c r="R922" s="36">
        <v>0.189</v>
      </c>
      <c r="S922" s="33">
        <v>2.65</v>
      </c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3">
        <v>4.9800000000000004</v>
      </c>
      <c r="AX922" s="33">
        <v>4.6100000000000003</v>
      </c>
      <c r="AY922" s="33">
        <v>0.78</v>
      </c>
      <c r="AZ922" s="36">
        <v>73.161000000000001</v>
      </c>
      <c r="BA922" s="33">
        <v>938.36</v>
      </c>
      <c r="BB922" s="34"/>
      <c r="BC922" s="34"/>
      <c r="BD922" s="33"/>
      <c r="BE922" s="34"/>
      <c r="BF922" s="34"/>
      <c r="BG922" s="34"/>
      <c r="BH922" s="34"/>
      <c r="BI922" s="33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3"/>
      <c r="BV922" s="34"/>
      <c r="BW922" s="34"/>
      <c r="BX922" s="33"/>
      <c r="BY922" s="34"/>
      <c r="BZ922" s="34"/>
      <c r="CA922" s="34"/>
      <c r="CB922" s="34"/>
      <c r="CC922" s="32"/>
    </row>
    <row r="923" spans="1:81" ht="25" x14ac:dyDescent="0.35">
      <c r="A923" s="37" t="s">
        <v>1485</v>
      </c>
      <c r="B923" s="34">
        <v>18102</v>
      </c>
      <c r="C923" s="37" t="s">
        <v>1484</v>
      </c>
      <c r="D923" s="32">
        <v>27.5</v>
      </c>
      <c r="E923" s="32">
        <v>11.9</v>
      </c>
      <c r="F923" s="32">
        <v>0</v>
      </c>
      <c r="G923" s="32">
        <v>0</v>
      </c>
      <c r="H923" s="35">
        <v>908</v>
      </c>
      <c r="I923" s="35">
        <v>908</v>
      </c>
      <c r="J923" s="35">
        <v>217.012</v>
      </c>
      <c r="K923" s="32">
        <v>0</v>
      </c>
      <c r="L923" s="32">
        <v>0</v>
      </c>
      <c r="M923" s="32">
        <v>0</v>
      </c>
      <c r="N923" s="32">
        <v>0</v>
      </c>
      <c r="O923" s="31"/>
      <c r="P923" s="32">
        <v>0</v>
      </c>
      <c r="Q923" s="31"/>
      <c r="R923" s="36">
        <v>0.28799999999999998</v>
      </c>
      <c r="S923" s="33">
        <v>1.51</v>
      </c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3">
        <v>4.96</v>
      </c>
      <c r="AX923" s="33">
        <v>4.59</v>
      </c>
      <c r="AY923" s="33">
        <v>0.91</v>
      </c>
      <c r="AZ923" s="36">
        <v>112.09099999999999</v>
      </c>
      <c r="BA923" s="33">
        <v>692.41</v>
      </c>
      <c r="BB923" s="34"/>
      <c r="BC923" s="34"/>
      <c r="BD923" s="33"/>
      <c r="BE923" s="34"/>
      <c r="BF923" s="34"/>
      <c r="BG923" s="34"/>
      <c r="BH923" s="34"/>
      <c r="BI923" s="33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3"/>
      <c r="BV923" s="34"/>
      <c r="BW923" s="34"/>
      <c r="BX923" s="33"/>
      <c r="BY923" s="34"/>
      <c r="BZ923" s="34"/>
      <c r="CA923" s="34"/>
      <c r="CB923" s="34"/>
      <c r="CC923" s="32"/>
    </row>
    <row r="924" spans="1:81" x14ac:dyDescent="0.35">
      <c r="A924" s="37" t="s">
        <v>1483</v>
      </c>
      <c r="B924" s="34">
        <v>18102</v>
      </c>
      <c r="C924" s="37" t="s">
        <v>1482</v>
      </c>
      <c r="D924" s="32">
        <v>21.9</v>
      </c>
      <c r="E924" s="32">
        <v>4.7</v>
      </c>
      <c r="F924" s="32">
        <v>0</v>
      </c>
      <c r="G924" s="32">
        <v>0</v>
      </c>
      <c r="H924" s="35">
        <v>546</v>
      </c>
      <c r="I924" s="35">
        <v>546</v>
      </c>
      <c r="J924" s="35">
        <v>130.494</v>
      </c>
      <c r="K924" s="32">
        <v>0</v>
      </c>
      <c r="L924" s="32">
        <v>0</v>
      </c>
      <c r="M924" s="32">
        <v>0</v>
      </c>
      <c r="N924" s="32">
        <v>0</v>
      </c>
      <c r="O924" s="31"/>
      <c r="P924" s="32">
        <v>0</v>
      </c>
      <c r="Q924" s="31"/>
      <c r="R924" s="36">
        <v>0.21</v>
      </c>
      <c r="S924" s="33">
        <v>3</v>
      </c>
      <c r="T924" s="33">
        <v>35.43</v>
      </c>
      <c r="U924" s="33">
        <v>47.64</v>
      </c>
      <c r="V924" s="34"/>
      <c r="W924" s="34"/>
      <c r="X924" s="34"/>
      <c r="Y924" s="32">
        <v>6.1</v>
      </c>
      <c r="Z924" s="32">
        <v>1.1000000000000001</v>
      </c>
      <c r="AA924" s="34"/>
      <c r="AB924" s="32">
        <v>0.4</v>
      </c>
      <c r="AC924" s="34"/>
      <c r="AD924" s="34"/>
      <c r="AE924" s="34"/>
      <c r="AF924" s="32">
        <v>0.3</v>
      </c>
      <c r="AG924" s="34"/>
      <c r="AH924" s="34"/>
      <c r="AI924" s="34"/>
      <c r="AJ924" s="32">
        <v>0.2</v>
      </c>
      <c r="AK924" s="34"/>
      <c r="AL924" s="32">
        <v>2.5</v>
      </c>
      <c r="AM924" s="32">
        <v>0.5</v>
      </c>
      <c r="AN924" s="34"/>
      <c r="AO924" s="34"/>
      <c r="AP924" s="34"/>
      <c r="AQ924" s="32">
        <v>0.2</v>
      </c>
      <c r="AR924" s="32">
        <v>0.9</v>
      </c>
      <c r="AS924" s="34"/>
      <c r="AT924" s="32">
        <v>0.2</v>
      </c>
      <c r="AU924" s="33">
        <v>12.48</v>
      </c>
      <c r="AV924" s="36">
        <v>1.6839999999999999</v>
      </c>
      <c r="AW924" s="33">
        <v>1.52</v>
      </c>
      <c r="AX924" s="33">
        <v>2.0499999999999998</v>
      </c>
      <c r="AY924" s="33">
        <v>0.54</v>
      </c>
      <c r="AZ924" s="36">
        <v>72.5</v>
      </c>
      <c r="BA924" s="33">
        <v>187.79</v>
      </c>
      <c r="BB924" s="34"/>
      <c r="BC924" s="34"/>
      <c r="BD924" s="33"/>
      <c r="BE924" s="34"/>
      <c r="BF924" s="34"/>
      <c r="BG924" s="34"/>
      <c r="BH924" s="34"/>
      <c r="BI924" s="33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3"/>
      <c r="BV924" s="34"/>
      <c r="BW924" s="34"/>
      <c r="BX924" s="33"/>
      <c r="BY924" s="34"/>
      <c r="BZ924" s="34"/>
      <c r="CA924" s="34"/>
      <c r="CB924" s="34"/>
      <c r="CC924" s="32"/>
    </row>
    <row r="925" spans="1:81" ht="25" x14ac:dyDescent="0.35">
      <c r="A925" s="37" t="s">
        <v>1481</v>
      </c>
      <c r="B925" s="34">
        <v>18102</v>
      </c>
      <c r="C925" s="37" t="s">
        <v>1480</v>
      </c>
      <c r="D925" s="32">
        <v>30.8</v>
      </c>
      <c r="E925" s="32">
        <v>6.6</v>
      </c>
      <c r="F925" s="32">
        <v>0</v>
      </c>
      <c r="G925" s="32">
        <v>0</v>
      </c>
      <c r="H925" s="35">
        <v>769</v>
      </c>
      <c r="I925" s="35">
        <v>769</v>
      </c>
      <c r="J925" s="35">
        <v>183.791</v>
      </c>
      <c r="K925" s="32">
        <v>0</v>
      </c>
      <c r="L925" s="32">
        <v>0</v>
      </c>
      <c r="M925" s="32">
        <v>0</v>
      </c>
      <c r="N925" s="32">
        <v>0</v>
      </c>
      <c r="O925" s="31"/>
      <c r="P925" s="32">
        <v>0</v>
      </c>
      <c r="Q925" s="31"/>
      <c r="R925" s="36">
        <v>0.26600000000000001</v>
      </c>
      <c r="S925" s="33">
        <v>3.8</v>
      </c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3">
        <v>2.15</v>
      </c>
      <c r="AX925" s="33">
        <v>2.89</v>
      </c>
      <c r="AY925" s="33">
        <v>0.76</v>
      </c>
      <c r="AZ925" s="36">
        <v>102.11199999999999</v>
      </c>
      <c r="BA925" s="33">
        <v>264.5</v>
      </c>
      <c r="BB925" s="34"/>
      <c r="BC925" s="34"/>
      <c r="BD925" s="33"/>
      <c r="BE925" s="34"/>
      <c r="BF925" s="34"/>
      <c r="BG925" s="34"/>
      <c r="BH925" s="34"/>
      <c r="BI925" s="33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3"/>
      <c r="BV925" s="34"/>
      <c r="BW925" s="34"/>
      <c r="BX925" s="33"/>
      <c r="BY925" s="34"/>
      <c r="BZ925" s="34"/>
      <c r="CA925" s="34"/>
      <c r="CB925" s="34"/>
      <c r="CC925" s="32"/>
    </row>
    <row r="926" spans="1:81" ht="25" x14ac:dyDescent="0.35">
      <c r="A926" s="37" t="s">
        <v>1479</v>
      </c>
      <c r="B926" s="34">
        <v>18102</v>
      </c>
      <c r="C926" s="37" t="s">
        <v>1478</v>
      </c>
      <c r="D926" s="32">
        <v>21.2</v>
      </c>
      <c r="E926" s="32">
        <v>8.1999999999999993</v>
      </c>
      <c r="F926" s="32">
        <v>0</v>
      </c>
      <c r="G926" s="32">
        <v>0</v>
      </c>
      <c r="H926" s="35">
        <v>662</v>
      </c>
      <c r="I926" s="35">
        <v>662</v>
      </c>
      <c r="J926" s="35">
        <v>158.21799999999999</v>
      </c>
      <c r="K926" s="32">
        <v>0</v>
      </c>
      <c r="L926" s="32">
        <v>0</v>
      </c>
      <c r="M926" s="32">
        <v>0</v>
      </c>
      <c r="N926" s="32">
        <v>0</v>
      </c>
      <c r="O926" s="31"/>
      <c r="P926" s="32">
        <v>0</v>
      </c>
      <c r="Q926" s="31"/>
      <c r="R926" s="36">
        <v>0.20100000000000001</v>
      </c>
      <c r="S926" s="33">
        <v>2.85</v>
      </c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3">
        <v>3.11</v>
      </c>
      <c r="AX926" s="33">
        <v>3.28</v>
      </c>
      <c r="AY926" s="33">
        <v>0.68</v>
      </c>
      <c r="AZ926" s="36">
        <v>76.966999999999999</v>
      </c>
      <c r="BA926" s="33">
        <v>524.61</v>
      </c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3"/>
      <c r="BV926" s="34"/>
      <c r="BW926" s="34"/>
      <c r="BX926" s="33"/>
      <c r="BY926" s="34"/>
      <c r="BZ926" s="34"/>
      <c r="CA926" s="34"/>
      <c r="CB926" s="34"/>
      <c r="CC926" s="32"/>
    </row>
    <row r="927" spans="1:81" ht="25" x14ac:dyDescent="0.35">
      <c r="A927" s="37" t="s">
        <v>1477</v>
      </c>
      <c r="B927" s="34">
        <v>18102</v>
      </c>
      <c r="C927" s="37" t="s">
        <v>1476</v>
      </c>
      <c r="D927" s="32">
        <v>29.9</v>
      </c>
      <c r="E927" s="32">
        <v>9.6</v>
      </c>
      <c r="F927" s="32">
        <v>0</v>
      </c>
      <c r="G927" s="32">
        <v>0</v>
      </c>
      <c r="H927" s="35">
        <v>863</v>
      </c>
      <c r="I927" s="35">
        <v>863</v>
      </c>
      <c r="J927" s="35">
        <v>206.25700000000001</v>
      </c>
      <c r="K927" s="32">
        <v>0</v>
      </c>
      <c r="L927" s="32">
        <v>0</v>
      </c>
      <c r="M927" s="32">
        <v>0</v>
      </c>
      <c r="N927" s="32">
        <v>0</v>
      </c>
      <c r="O927" s="31"/>
      <c r="P927" s="32">
        <v>0</v>
      </c>
      <c r="Q927" s="31"/>
      <c r="R927" s="36">
        <v>0.249</v>
      </c>
      <c r="S927" s="33">
        <v>3.66</v>
      </c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3">
        <v>3.57</v>
      </c>
      <c r="AX927" s="33">
        <v>3.96</v>
      </c>
      <c r="AY927" s="33">
        <v>0.85</v>
      </c>
      <c r="AZ927" s="36">
        <v>104.88</v>
      </c>
      <c r="BA927" s="33">
        <v>496.53</v>
      </c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3"/>
      <c r="BV927" s="34"/>
      <c r="BW927" s="34"/>
      <c r="BX927" s="33"/>
      <c r="BY927" s="34"/>
      <c r="BZ927" s="34"/>
      <c r="CA927" s="34"/>
      <c r="CB927" s="34"/>
      <c r="CC927" s="32"/>
    </row>
    <row r="928" spans="1:81" x14ac:dyDescent="0.35">
      <c r="A928" s="37" t="s">
        <v>1475</v>
      </c>
      <c r="B928" s="34">
        <v>18102</v>
      </c>
      <c r="C928" s="37" t="s">
        <v>1474</v>
      </c>
      <c r="D928" s="32">
        <v>20.399999999999999</v>
      </c>
      <c r="E928" s="32">
        <v>11.8</v>
      </c>
      <c r="F928" s="32">
        <v>0</v>
      </c>
      <c r="G928" s="32">
        <v>0</v>
      </c>
      <c r="H928" s="35">
        <v>782</v>
      </c>
      <c r="I928" s="35">
        <v>782</v>
      </c>
      <c r="J928" s="35">
        <v>186.898</v>
      </c>
      <c r="K928" s="32">
        <v>0</v>
      </c>
      <c r="L928" s="32">
        <v>0</v>
      </c>
      <c r="M928" s="32">
        <v>0</v>
      </c>
      <c r="N928" s="32">
        <v>0</v>
      </c>
      <c r="O928" s="31"/>
      <c r="P928" s="32">
        <v>0</v>
      </c>
      <c r="Q928" s="31"/>
      <c r="R928" s="36">
        <v>0.191</v>
      </c>
      <c r="S928" s="33">
        <v>2.69</v>
      </c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3">
        <v>4.76</v>
      </c>
      <c r="AX928" s="33">
        <v>4.5599999999999996</v>
      </c>
      <c r="AY928" s="33">
        <v>0.82</v>
      </c>
      <c r="AZ928" s="36">
        <v>81.611999999999995</v>
      </c>
      <c r="BA928" s="33">
        <v>874.8</v>
      </c>
      <c r="BB928" s="34"/>
      <c r="BC928" s="34"/>
      <c r="BD928" s="33"/>
      <c r="BE928" s="34"/>
      <c r="BF928" s="34"/>
      <c r="BG928" s="34"/>
      <c r="BH928" s="34"/>
      <c r="BI928" s="33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3"/>
      <c r="BV928" s="34"/>
      <c r="BW928" s="34"/>
      <c r="BX928" s="33"/>
      <c r="BY928" s="34"/>
      <c r="BZ928" s="34"/>
      <c r="CA928" s="34"/>
      <c r="CB928" s="34"/>
      <c r="CC928" s="32"/>
    </row>
    <row r="929" spans="1:81" ht="25" x14ac:dyDescent="0.35">
      <c r="A929" s="37" t="s">
        <v>1473</v>
      </c>
      <c r="B929" s="34">
        <v>18102</v>
      </c>
      <c r="C929" s="37" t="s">
        <v>1472</v>
      </c>
      <c r="D929" s="32">
        <v>29.2</v>
      </c>
      <c r="E929" s="32">
        <v>11.9</v>
      </c>
      <c r="F929" s="32">
        <v>0</v>
      </c>
      <c r="G929" s="32">
        <v>0</v>
      </c>
      <c r="H929" s="35">
        <v>937</v>
      </c>
      <c r="I929" s="35">
        <v>937</v>
      </c>
      <c r="J929" s="35">
        <v>223.94299999999998</v>
      </c>
      <c r="K929" s="32">
        <v>0</v>
      </c>
      <c r="L929" s="32">
        <v>0</v>
      </c>
      <c r="M929" s="32">
        <v>0</v>
      </c>
      <c r="N929" s="32">
        <v>0</v>
      </c>
      <c r="O929" s="31"/>
      <c r="P929" s="32">
        <v>0</v>
      </c>
      <c r="Q929" s="31"/>
      <c r="R929" s="36">
        <v>0.23599999999999999</v>
      </c>
      <c r="S929" s="33">
        <v>3.55</v>
      </c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3">
        <v>4.7</v>
      </c>
      <c r="AX929" s="33">
        <v>4.82</v>
      </c>
      <c r="AY929" s="33">
        <v>0.93</v>
      </c>
      <c r="AZ929" s="36">
        <v>107.08199999999999</v>
      </c>
      <c r="BA929" s="33">
        <v>681.05</v>
      </c>
      <c r="BB929" s="34"/>
      <c r="BC929" s="34"/>
      <c r="BD929" s="33"/>
      <c r="BE929" s="34"/>
      <c r="BF929" s="34"/>
      <c r="BG929" s="34"/>
      <c r="BH929" s="34"/>
      <c r="BI929" s="33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3"/>
      <c r="BV929" s="34"/>
      <c r="BW929" s="34"/>
      <c r="BX929" s="33"/>
      <c r="BY929" s="34"/>
      <c r="BZ929" s="34"/>
      <c r="CA929" s="34"/>
      <c r="CB929" s="34"/>
      <c r="CC929" s="32"/>
    </row>
    <row r="930" spans="1:81" x14ac:dyDescent="0.35">
      <c r="A930" s="37" t="s">
        <v>1471</v>
      </c>
      <c r="B930" s="34">
        <v>18102</v>
      </c>
      <c r="C930" s="37" t="s">
        <v>1470</v>
      </c>
      <c r="D930" s="32">
        <v>23.9</v>
      </c>
      <c r="E930" s="32">
        <v>1.9</v>
      </c>
      <c r="F930" s="32">
        <v>0</v>
      </c>
      <c r="G930" s="32">
        <v>0</v>
      </c>
      <c r="H930" s="35">
        <v>477</v>
      </c>
      <c r="I930" s="35">
        <v>477</v>
      </c>
      <c r="J930" s="35">
        <v>114.003</v>
      </c>
      <c r="K930" s="32">
        <v>0</v>
      </c>
      <c r="L930" s="34"/>
      <c r="M930" s="34"/>
      <c r="N930" s="34"/>
      <c r="O930" s="31"/>
      <c r="P930" s="32">
        <v>0</v>
      </c>
      <c r="Q930" s="31"/>
      <c r="R930" s="36">
        <v>0.22</v>
      </c>
      <c r="S930" s="33">
        <v>3</v>
      </c>
      <c r="T930" s="33">
        <v>46.9</v>
      </c>
      <c r="U930" s="33">
        <v>37.89</v>
      </c>
      <c r="V930" s="34"/>
      <c r="W930" s="34"/>
      <c r="X930" s="34"/>
      <c r="Y930" s="32">
        <v>2.5</v>
      </c>
      <c r="Z930" s="32">
        <v>1.8</v>
      </c>
      <c r="AA930" s="34"/>
      <c r="AB930" s="32">
        <v>0.2</v>
      </c>
      <c r="AC930" s="34"/>
      <c r="AD930" s="34"/>
      <c r="AE930" s="34"/>
      <c r="AF930" s="32">
        <v>0</v>
      </c>
      <c r="AG930" s="34"/>
      <c r="AH930" s="34"/>
      <c r="AI930" s="34"/>
      <c r="AJ930" s="32">
        <v>0</v>
      </c>
      <c r="AK930" s="34"/>
      <c r="AL930" s="32">
        <v>0</v>
      </c>
      <c r="AM930" s="32">
        <v>0</v>
      </c>
      <c r="AN930" s="34"/>
      <c r="AO930" s="34"/>
      <c r="AP930" s="34"/>
      <c r="AQ930" s="32">
        <v>0</v>
      </c>
      <c r="AR930" s="32">
        <v>0.2</v>
      </c>
      <c r="AS930" s="34"/>
      <c r="AT930" s="32">
        <v>0</v>
      </c>
      <c r="AU930" s="33">
        <v>4.83</v>
      </c>
      <c r="AV930" s="36">
        <v>0.25600000000000001</v>
      </c>
      <c r="AW930" s="33">
        <v>0.82</v>
      </c>
      <c r="AX930" s="33">
        <v>0.66</v>
      </c>
      <c r="AY930" s="33">
        <v>0.08</v>
      </c>
      <c r="AZ930" s="36">
        <v>4.4610000000000003</v>
      </c>
      <c r="BA930" s="33">
        <v>134.01</v>
      </c>
      <c r="BB930" s="34"/>
      <c r="BC930" s="34"/>
      <c r="BD930" s="33"/>
      <c r="BE930" s="34"/>
      <c r="BF930" s="34"/>
      <c r="BG930" s="34"/>
      <c r="BH930" s="34"/>
      <c r="BI930" s="33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3"/>
      <c r="BV930" s="34"/>
      <c r="BW930" s="34"/>
      <c r="BX930" s="33"/>
      <c r="BY930" s="34"/>
      <c r="BZ930" s="34"/>
      <c r="CA930" s="34"/>
      <c r="CB930" s="34"/>
      <c r="CC930" s="32"/>
    </row>
    <row r="931" spans="1:81" ht="25" x14ac:dyDescent="0.35">
      <c r="A931" s="37" t="s">
        <v>1469</v>
      </c>
      <c r="B931" s="34">
        <v>18102</v>
      </c>
      <c r="C931" s="37" t="s">
        <v>1468</v>
      </c>
      <c r="D931" s="32">
        <v>34.6</v>
      </c>
      <c r="E931" s="32">
        <v>4.5</v>
      </c>
      <c r="F931" s="32">
        <v>0</v>
      </c>
      <c r="G931" s="32">
        <v>0</v>
      </c>
      <c r="H931" s="35">
        <v>755</v>
      </c>
      <c r="I931" s="35">
        <v>755</v>
      </c>
      <c r="J931" s="35">
        <v>180.44499999999999</v>
      </c>
      <c r="K931" s="32">
        <v>0</v>
      </c>
      <c r="L931" s="34"/>
      <c r="M931" s="34"/>
      <c r="N931" s="34"/>
      <c r="O931" s="31"/>
      <c r="P931" s="32">
        <v>0</v>
      </c>
      <c r="Q931" s="31"/>
      <c r="R931" s="36">
        <v>0.22</v>
      </c>
      <c r="S931" s="33">
        <v>1.5</v>
      </c>
      <c r="T931" s="33">
        <v>48.57</v>
      </c>
      <c r="U931" s="33">
        <v>39.18</v>
      </c>
      <c r="V931" s="34"/>
      <c r="W931" s="34"/>
      <c r="X931" s="34"/>
      <c r="Y931" s="32">
        <v>2.2000000000000002</v>
      </c>
      <c r="Z931" s="32">
        <v>1.8</v>
      </c>
      <c r="AA931" s="34"/>
      <c r="AB931" s="32">
        <v>0.3</v>
      </c>
      <c r="AC931" s="34"/>
      <c r="AD931" s="34"/>
      <c r="AE931" s="34"/>
      <c r="AF931" s="32">
        <v>0</v>
      </c>
      <c r="AG931" s="34"/>
      <c r="AH931" s="34"/>
      <c r="AI931" s="34"/>
      <c r="AJ931" s="32">
        <v>0</v>
      </c>
      <c r="AK931" s="34"/>
      <c r="AL931" s="32">
        <v>0</v>
      </c>
      <c r="AM931" s="32">
        <v>0</v>
      </c>
      <c r="AN931" s="34"/>
      <c r="AO931" s="34"/>
      <c r="AP931" s="34"/>
      <c r="AQ931" s="32">
        <v>0</v>
      </c>
      <c r="AR931" s="32">
        <v>0.3</v>
      </c>
      <c r="AS931" s="34"/>
      <c r="AT931" s="32">
        <v>0</v>
      </c>
      <c r="AU931" s="33">
        <v>4.5199999999999996</v>
      </c>
      <c r="AV931" s="36">
        <v>0.28699999999999998</v>
      </c>
      <c r="AW931" s="33">
        <v>2</v>
      </c>
      <c r="AX931" s="33">
        <v>1.62</v>
      </c>
      <c r="AY931" s="33">
        <v>0.19</v>
      </c>
      <c r="AZ931" s="36">
        <v>11.83</v>
      </c>
      <c r="BA931" s="33">
        <v>243.2</v>
      </c>
      <c r="BB931" s="34"/>
      <c r="BC931" s="34"/>
      <c r="BD931" s="33"/>
      <c r="BE931" s="34"/>
      <c r="BF931" s="34"/>
      <c r="BG931" s="34"/>
      <c r="BH931" s="34"/>
      <c r="BI931" s="33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3"/>
      <c r="BV931" s="34"/>
      <c r="BW931" s="34"/>
      <c r="BX931" s="33"/>
      <c r="BY931" s="34"/>
      <c r="BZ931" s="34"/>
      <c r="CA931" s="34"/>
      <c r="CB931" s="34"/>
      <c r="CC931" s="32"/>
    </row>
    <row r="932" spans="1:81" ht="25" x14ac:dyDescent="0.35">
      <c r="A932" s="37" t="s">
        <v>1467</v>
      </c>
      <c r="B932" s="34">
        <v>18102</v>
      </c>
      <c r="C932" s="37" t="s">
        <v>1466</v>
      </c>
      <c r="D932" s="32">
        <v>22.9</v>
      </c>
      <c r="E932" s="32">
        <v>6.2</v>
      </c>
      <c r="F932" s="32">
        <v>0</v>
      </c>
      <c r="G932" s="32">
        <v>0</v>
      </c>
      <c r="H932" s="35">
        <v>617</v>
      </c>
      <c r="I932" s="35">
        <v>617</v>
      </c>
      <c r="J932" s="35">
        <v>147.46299999999999</v>
      </c>
      <c r="K932" s="32">
        <v>0</v>
      </c>
      <c r="L932" s="34"/>
      <c r="M932" s="34"/>
      <c r="N932" s="34"/>
      <c r="O932" s="31"/>
      <c r="P932" s="32">
        <v>0</v>
      </c>
      <c r="Q932" s="31"/>
      <c r="R932" s="36">
        <v>0.20799999999999999</v>
      </c>
      <c r="S932" s="33">
        <v>2.82</v>
      </c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3">
        <v>2.73</v>
      </c>
      <c r="AX932" s="33">
        <v>2.2000000000000002</v>
      </c>
      <c r="AY932" s="33">
        <v>0.28000000000000003</v>
      </c>
      <c r="AZ932" s="36">
        <v>14.898</v>
      </c>
      <c r="BA932" s="33">
        <v>532.03</v>
      </c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3"/>
      <c r="BV932" s="34"/>
      <c r="BW932" s="34"/>
      <c r="BX932" s="33"/>
      <c r="BY932" s="34"/>
      <c r="BZ932" s="34"/>
      <c r="CA932" s="34"/>
      <c r="CB932" s="34"/>
      <c r="CC932" s="32"/>
    </row>
    <row r="933" spans="1:81" ht="25" x14ac:dyDescent="0.35">
      <c r="A933" s="37" t="s">
        <v>1465</v>
      </c>
      <c r="B933" s="34">
        <v>18102</v>
      </c>
      <c r="C933" s="37" t="s">
        <v>1464</v>
      </c>
      <c r="D933" s="32">
        <v>33.4</v>
      </c>
      <c r="E933" s="32">
        <v>7.7</v>
      </c>
      <c r="F933" s="32">
        <v>0</v>
      </c>
      <c r="G933" s="32">
        <v>0</v>
      </c>
      <c r="H933" s="35">
        <v>852</v>
      </c>
      <c r="I933" s="35">
        <v>852</v>
      </c>
      <c r="J933" s="35">
        <v>203.62799999999999</v>
      </c>
      <c r="K933" s="32">
        <v>0</v>
      </c>
      <c r="L933" s="34"/>
      <c r="M933" s="34"/>
      <c r="N933" s="34"/>
      <c r="O933" s="31"/>
      <c r="P933" s="32">
        <v>0</v>
      </c>
      <c r="Q933" s="31"/>
      <c r="R933" s="36">
        <v>0.20599999999999999</v>
      </c>
      <c r="S933" s="33">
        <v>1.51</v>
      </c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3">
        <v>3.48</v>
      </c>
      <c r="AX933" s="33">
        <v>2.81</v>
      </c>
      <c r="AY933" s="33">
        <v>0.32</v>
      </c>
      <c r="AZ933" s="36">
        <v>20.568000000000001</v>
      </c>
      <c r="BA933" s="33">
        <v>484.35</v>
      </c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3"/>
      <c r="BV933" s="34"/>
      <c r="BW933" s="34"/>
      <c r="BX933" s="33"/>
      <c r="BY933" s="34"/>
      <c r="BZ933" s="34"/>
      <c r="CA933" s="34"/>
      <c r="CB933" s="34"/>
      <c r="CC933" s="32"/>
    </row>
    <row r="934" spans="1:81" x14ac:dyDescent="0.35">
      <c r="A934" s="37" t="s">
        <v>1463</v>
      </c>
      <c r="B934" s="34">
        <v>18102</v>
      </c>
      <c r="C934" s="37" t="s">
        <v>1462</v>
      </c>
      <c r="D934" s="32">
        <v>21.7</v>
      </c>
      <c r="E934" s="32">
        <v>11.2</v>
      </c>
      <c r="F934" s="32">
        <v>0</v>
      </c>
      <c r="G934" s="32">
        <v>0</v>
      </c>
      <c r="H934" s="35">
        <v>785</v>
      </c>
      <c r="I934" s="35">
        <v>785</v>
      </c>
      <c r="J934" s="35">
        <v>187.61499999999998</v>
      </c>
      <c r="K934" s="32">
        <v>0</v>
      </c>
      <c r="L934" s="34"/>
      <c r="M934" s="34"/>
      <c r="N934" s="34"/>
      <c r="O934" s="31"/>
      <c r="P934" s="32">
        <v>0</v>
      </c>
      <c r="Q934" s="31"/>
      <c r="R934" s="36">
        <v>0.19500000000000001</v>
      </c>
      <c r="S934" s="33">
        <v>2.61</v>
      </c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3">
        <v>5</v>
      </c>
      <c r="AX934" s="33">
        <v>4.04</v>
      </c>
      <c r="AY934" s="33">
        <v>0.52</v>
      </c>
      <c r="AZ934" s="36">
        <v>27.350999999999999</v>
      </c>
      <c r="BA934" s="33">
        <v>1006.95</v>
      </c>
      <c r="BB934" s="34"/>
      <c r="BC934" s="34"/>
      <c r="BD934" s="33"/>
      <c r="BE934" s="34"/>
      <c r="BF934" s="34"/>
      <c r="BG934" s="34"/>
      <c r="BH934" s="34"/>
      <c r="BI934" s="33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3"/>
      <c r="BV934" s="34"/>
      <c r="BW934" s="34"/>
      <c r="BX934" s="33"/>
      <c r="BY934" s="34"/>
      <c r="BZ934" s="34"/>
      <c r="CA934" s="34"/>
      <c r="CB934" s="34"/>
      <c r="CC934" s="32"/>
    </row>
    <row r="935" spans="1:81" ht="25" x14ac:dyDescent="0.35">
      <c r="A935" s="37" t="s">
        <v>1461</v>
      </c>
      <c r="B935" s="34">
        <v>18102</v>
      </c>
      <c r="C935" s="37" t="s">
        <v>1460</v>
      </c>
      <c r="D935" s="32">
        <v>32</v>
      </c>
      <c r="E935" s="32">
        <v>11.4</v>
      </c>
      <c r="F935" s="32">
        <v>0</v>
      </c>
      <c r="G935" s="32">
        <v>0</v>
      </c>
      <c r="H935" s="35">
        <v>965</v>
      </c>
      <c r="I935" s="35">
        <v>965</v>
      </c>
      <c r="J935" s="35">
        <v>230.63499999999999</v>
      </c>
      <c r="K935" s="32">
        <v>0</v>
      </c>
      <c r="L935" s="34"/>
      <c r="M935" s="34"/>
      <c r="N935" s="34"/>
      <c r="O935" s="31"/>
      <c r="P935" s="32">
        <v>0</v>
      </c>
      <c r="Q935" s="31"/>
      <c r="R935" s="36">
        <v>0.189</v>
      </c>
      <c r="S935" s="33">
        <v>1.51</v>
      </c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3">
        <v>5.2</v>
      </c>
      <c r="AX935" s="33">
        <v>4.2</v>
      </c>
      <c r="AY935" s="33">
        <v>0.48</v>
      </c>
      <c r="AZ935" s="36">
        <v>30.728999999999999</v>
      </c>
      <c r="BA935" s="33">
        <v>764.77</v>
      </c>
      <c r="BB935" s="34"/>
      <c r="BC935" s="34"/>
      <c r="BD935" s="33"/>
      <c r="BE935" s="34"/>
      <c r="BF935" s="34"/>
      <c r="BG935" s="34"/>
      <c r="BH935" s="34"/>
      <c r="BI935" s="33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3"/>
      <c r="BV935" s="34"/>
      <c r="BW935" s="34"/>
      <c r="BX935" s="33"/>
      <c r="BY935" s="34"/>
      <c r="BZ935" s="34"/>
      <c r="CA935" s="34"/>
      <c r="CB935" s="34"/>
      <c r="CC935" s="32"/>
    </row>
    <row r="936" spans="1:81" x14ac:dyDescent="0.35">
      <c r="A936" s="37" t="s">
        <v>1459</v>
      </c>
      <c r="B936" s="34">
        <v>18102</v>
      </c>
      <c r="C936" s="37" t="s">
        <v>1458</v>
      </c>
      <c r="D936" s="32">
        <v>21.9</v>
      </c>
      <c r="E936" s="32">
        <v>4.2</v>
      </c>
      <c r="F936" s="32">
        <v>0</v>
      </c>
      <c r="G936" s="32">
        <v>0</v>
      </c>
      <c r="H936" s="35">
        <v>528</v>
      </c>
      <c r="I936" s="35">
        <v>528</v>
      </c>
      <c r="J936" s="35">
        <v>126.19199999999999</v>
      </c>
      <c r="K936" s="32">
        <v>0</v>
      </c>
      <c r="L936" s="32">
        <v>0</v>
      </c>
      <c r="M936" s="32">
        <v>0</v>
      </c>
      <c r="N936" s="32">
        <v>0</v>
      </c>
      <c r="O936" s="31"/>
      <c r="P936" s="32">
        <v>0</v>
      </c>
      <c r="Q936" s="31"/>
      <c r="R936" s="36">
        <v>0.2</v>
      </c>
      <c r="S936" s="33">
        <v>3</v>
      </c>
      <c r="T936" s="33">
        <v>35.43</v>
      </c>
      <c r="U936" s="33">
        <v>47.64</v>
      </c>
      <c r="V936" s="34"/>
      <c r="W936" s="34"/>
      <c r="X936" s="34"/>
      <c r="Y936" s="32">
        <v>6.1</v>
      </c>
      <c r="Z936" s="32">
        <v>1.1000000000000001</v>
      </c>
      <c r="AA936" s="34"/>
      <c r="AB936" s="32">
        <v>0.4</v>
      </c>
      <c r="AC936" s="34"/>
      <c r="AD936" s="34"/>
      <c r="AE936" s="34"/>
      <c r="AF936" s="32">
        <v>0.3</v>
      </c>
      <c r="AG936" s="34"/>
      <c r="AH936" s="34"/>
      <c r="AI936" s="34"/>
      <c r="AJ936" s="32">
        <v>0.2</v>
      </c>
      <c r="AK936" s="34"/>
      <c r="AL936" s="32">
        <v>2.5</v>
      </c>
      <c r="AM936" s="32">
        <v>0.5</v>
      </c>
      <c r="AN936" s="34"/>
      <c r="AO936" s="34"/>
      <c r="AP936" s="34"/>
      <c r="AQ936" s="32">
        <v>0.2</v>
      </c>
      <c r="AR936" s="32">
        <v>0.9</v>
      </c>
      <c r="AS936" s="34"/>
      <c r="AT936" s="32">
        <v>0.2</v>
      </c>
      <c r="AU936" s="33">
        <v>12.48</v>
      </c>
      <c r="AV936" s="36">
        <v>1.6839999999999999</v>
      </c>
      <c r="AW936" s="33">
        <v>1.36</v>
      </c>
      <c r="AX936" s="33">
        <v>1.83</v>
      </c>
      <c r="AY936" s="33">
        <v>0.48</v>
      </c>
      <c r="AZ936" s="36">
        <v>64.787000000000006</v>
      </c>
      <c r="BA936" s="33">
        <v>167.81</v>
      </c>
      <c r="BB936" s="34"/>
      <c r="BC936" s="34"/>
      <c r="BD936" s="33"/>
      <c r="BE936" s="34"/>
      <c r="BF936" s="34"/>
      <c r="BG936" s="34"/>
      <c r="BH936" s="34"/>
      <c r="BI936" s="33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3"/>
      <c r="BV936" s="34"/>
      <c r="BW936" s="34"/>
      <c r="BX936" s="33"/>
      <c r="BY936" s="34"/>
      <c r="BZ936" s="34"/>
      <c r="CA936" s="34"/>
      <c r="CB936" s="34"/>
      <c r="CC936" s="32"/>
    </row>
    <row r="937" spans="1:81" ht="25" x14ac:dyDescent="0.35">
      <c r="A937" s="37" t="s">
        <v>1457</v>
      </c>
      <c r="B937" s="34">
        <v>18102</v>
      </c>
      <c r="C937" s="37" t="s">
        <v>1456</v>
      </c>
      <c r="D937" s="32">
        <v>28.1</v>
      </c>
      <c r="E937" s="32">
        <v>7.7</v>
      </c>
      <c r="F937" s="32">
        <v>0</v>
      </c>
      <c r="G937" s="32">
        <v>0</v>
      </c>
      <c r="H937" s="35">
        <v>763</v>
      </c>
      <c r="I937" s="35">
        <v>763</v>
      </c>
      <c r="J937" s="35">
        <v>182.357</v>
      </c>
      <c r="K937" s="32">
        <v>0</v>
      </c>
      <c r="L937" s="32">
        <v>0</v>
      </c>
      <c r="M937" s="32">
        <v>0</v>
      </c>
      <c r="N937" s="32">
        <v>0</v>
      </c>
      <c r="O937" s="31"/>
      <c r="P937" s="32">
        <v>0</v>
      </c>
      <c r="Q937" s="31"/>
      <c r="R937" s="36">
        <v>0.34</v>
      </c>
      <c r="S937" s="33">
        <v>1.5</v>
      </c>
      <c r="T937" s="33">
        <v>38.71</v>
      </c>
      <c r="U937" s="33">
        <v>44</v>
      </c>
      <c r="V937" s="34"/>
      <c r="W937" s="34"/>
      <c r="X937" s="34"/>
      <c r="Y937" s="32">
        <v>6.5</v>
      </c>
      <c r="Z937" s="32">
        <v>1.9</v>
      </c>
      <c r="AA937" s="34"/>
      <c r="AB937" s="32">
        <v>0.3</v>
      </c>
      <c r="AC937" s="34"/>
      <c r="AD937" s="34"/>
      <c r="AE937" s="34"/>
      <c r="AF937" s="32">
        <v>0.2</v>
      </c>
      <c r="AG937" s="34"/>
      <c r="AH937" s="34"/>
      <c r="AI937" s="34"/>
      <c r="AJ937" s="32">
        <v>0.2</v>
      </c>
      <c r="AK937" s="34"/>
      <c r="AL937" s="32">
        <v>1.9</v>
      </c>
      <c r="AM937" s="32">
        <v>0.7</v>
      </c>
      <c r="AN937" s="34"/>
      <c r="AO937" s="34"/>
      <c r="AP937" s="34"/>
      <c r="AQ937" s="32">
        <v>0.1</v>
      </c>
      <c r="AR937" s="32">
        <v>1</v>
      </c>
      <c r="AS937" s="34"/>
      <c r="AT937" s="32">
        <v>0.4</v>
      </c>
      <c r="AU937" s="33">
        <v>13.21</v>
      </c>
      <c r="AV937" s="36">
        <v>2.0169999999999999</v>
      </c>
      <c r="AW937" s="33">
        <v>2.73</v>
      </c>
      <c r="AX937" s="33">
        <v>3.1</v>
      </c>
      <c r="AY937" s="33">
        <v>0.93</v>
      </c>
      <c r="AZ937" s="36">
        <v>142.26300000000001</v>
      </c>
      <c r="BA937" s="33">
        <v>283.68</v>
      </c>
      <c r="BB937" s="34"/>
      <c r="BC937" s="34"/>
      <c r="BD937" s="33"/>
      <c r="BE937" s="34"/>
      <c r="BF937" s="34"/>
      <c r="BG937" s="34"/>
      <c r="BH937" s="34"/>
      <c r="BI937" s="33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3"/>
      <c r="BV937" s="34"/>
      <c r="BW937" s="34"/>
      <c r="BX937" s="33"/>
      <c r="BY937" s="34"/>
      <c r="BZ937" s="34"/>
      <c r="CA937" s="34"/>
      <c r="CB937" s="34"/>
      <c r="CC937" s="32"/>
    </row>
    <row r="938" spans="1:81" ht="25" x14ac:dyDescent="0.35">
      <c r="A938" s="37" t="s">
        <v>1455</v>
      </c>
      <c r="B938" s="34">
        <v>18102</v>
      </c>
      <c r="C938" s="37" t="s">
        <v>1454</v>
      </c>
      <c r="D938" s="32">
        <v>32.200000000000003</v>
      </c>
      <c r="E938" s="32">
        <v>6.2</v>
      </c>
      <c r="F938" s="32">
        <v>0</v>
      </c>
      <c r="G938" s="32">
        <v>0</v>
      </c>
      <c r="H938" s="35">
        <v>776</v>
      </c>
      <c r="I938" s="35">
        <v>776</v>
      </c>
      <c r="J938" s="35">
        <v>185.464</v>
      </c>
      <c r="K938" s="32">
        <v>0</v>
      </c>
      <c r="L938" s="32">
        <v>0</v>
      </c>
      <c r="M938" s="32">
        <v>0</v>
      </c>
      <c r="N938" s="32">
        <v>0</v>
      </c>
      <c r="O938" s="31"/>
      <c r="P938" s="32">
        <v>0</v>
      </c>
      <c r="Q938" s="31"/>
      <c r="R938" s="36">
        <v>0.17599999999999999</v>
      </c>
      <c r="S938" s="33">
        <v>3.97</v>
      </c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3">
        <v>2</v>
      </c>
      <c r="AX938" s="33">
        <v>2.7</v>
      </c>
      <c r="AY938" s="33">
        <v>0.71</v>
      </c>
      <c r="AZ938" s="36">
        <v>95.275000000000006</v>
      </c>
      <c r="BA938" s="33">
        <v>246.79</v>
      </c>
      <c r="BB938" s="34"/>
      <c r="BC938" s="34"/>
      <c r="BD938" s="33"/>
      <c r="BE938" s="34"/>
      <c r="BF938" s="34"/>
      <c r="BG938" s="34"/>
      <c r="BH938" s="34"/>
      <c r="BI938" s="33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3"/>
      <c r="BV938" s="34"/>
      <c r="BW938" s="34"/>
      <c r="BX938" s="33"/>
      <c r="BY938" s="34"/>
      <c r="BZ938" s="34"/>
      <c r="CA938" s="34"/>
      <c r="CB938" s="34"/>
      <c r="CC938" s="32"/>
    </row>
    <row r="939" spans="1:81" x14ac:dyDescent="0.35">
      <c r="A939" s="37" t="s">
        <v>1453</v>
      </c>
      <c r="B939" s="34">
        <v>18102</v>
      </c>
      <c r="C939" s="37" t="s">
        <v>1452</v>
      </c>
      <c r="D939" s="32">
        <v>21.6</v>
      </c>
      <c r="E939" s="32">
        <v>5.7</v>
      </c>
      <c r="F939" s="32">
        <v>0</v>
      </c>
      <c r="G939" s="32">
        <v>0</v>
      </c>
      <c r="H939" s="35">
        <v>578</v>
      </c>
      <c r="I939" s="35">
        <v>578</v>
      </c>
      <c r="J939" s="35">
        <v>138.142</v>
      </c>
      <c r="K939" s="32">
        <v>0</v>
      </c>
      <c r="L939" s="32">
        <v>0</v>
      </c>
      <c r="M939" s="32">
        <v>0</v>
      </c>
      <c r="N939" s="32">
        <v>0</v>
      </c>
      <c r="O939" s="31"/>
      <c r="P939" s="32">
        <v>0</v>
      </c>
      <c r="Q939" s="31"/>
      <c r="R939" s="36">
        <v>0.19600000000000001</v>
      </c>
      <c r="S939" s="33">
        <v>2.94</v>
      </c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3">
        <v>2.0499999999999998</v>
      </c>
      <c r="AX939" s="33">
        <v>2.36</v>
      </c>
      <c r="AY939" s="33">
        <v>0.54</v>
      </c>
      <c r="AZ939" s="36">
        <v>66.92</v>
      </c>
      <c r="BA939" s="33">
        <v>312.87</v>
      </c>
      <c r="BB939" s="34"/>
      <c r="BC939" s="34"/>
      <c r="BD939" s="33"/>
      <c r="BE939" s="34"/>
      <c r="BF939" s="34"/>
      <c r="BG939" s="34"/>
      <c r="BH939" s="34"/>
      <c r="BI939" s="33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3"/>
      <c r="BV939" s="34"/>
      <c r="BW939" s="34"/>
      <c r="BX939" s="33"/>
      <c r="BY939" s="34"/>
      <c r="BZ939" s="34"/>
      <c r="CA939" s="34"/>
      <c r="CB939" s="34"/>
      <c r="CC939" s="32"/>
    </row>
    <row r="940" spans="1:81" ht="25" x14ac:dyDescent="0.35">
      <c r="A940" s="37" t="s">
        <v>1451</v>
      </c>
      <c r="B940" s="34">
        <v>18102</v>
      </c>
      <c r="C940" s="37" t="s">
        <v>1450</v>
      </c>
      <c r="D940" s="32">
        <v>28</v>
      </c>
      <c r="E940" s="32">
        <v>8.3000000000000007</v>
      </c>
      <c r="F940" s="32">
        <v>0</v>
      </c>
      <c r="G940" s="32">
        <v>0</v>
      </c>
      <c r="H940" s="35">
        <v>781</v>
      </c>
      <c r="I940" s="35">
        <v>781</v>
      </c>
      <c r="J940" s="35">
        <v>186.65899999999999</v>
      </c>
      <c r="K940" s="32">
        <v>0</v>
      </c>
      <c r="L940" s="32">
        <v>0</v>
      </c>
      <c r="M940" s="32">
        <v>0</v>
      </c>
      <c r="N940" s="32">
        <v>0</v>
      </c>
      <c r="O940" s="31"/>
      <c r="P940" s="32">
        <v>0</v>
      </c>
      <c r="Q940" s="31"/>
      <c r="R940" s="36">
        <v>0.33600000000000002</v>
      </c>
      <c r="S940" s="33">
        <v>1.5</v>
      </c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3">
        <v>3</v>
      </c>
      <c r="AX940" s="33">
        <v>3.31</v>
      </c>
      <c r="AY940" s="33">
        <v>0.95</v>
      </c>
      <c r="AZ940" s="36">
        <v>142.31</v>
      </c>
      <c r="BA940" s="33">
        <v>329.11</v>
      </c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3"/>
      <c r="BV940" s="34"/>
      <c r="BW940" s="34"/>
      <c r="BX940" s="33"/>
      <c r="BY940" s="34"/>
      <c r="BZ940" s="34"/>
      <c r="CA940" s="34"/>
      <c r="CB940" s="34"/>
      <c r="CC940" s="32"/>
    </row>
    <row r="941" spans="1:81" ht="25" x14ac:dyDescent="0.35">
      <c r="A941" s="37" t="s">
        <v>1449</v>
      </c>
      <c r="B941" s="34">
        <v>18102</v>
      </c>
      <c r="C941" s="37" t="s">
        <v>1448</v>
      </c>
      <c r="D941" s="32">
        <v>32</v>
      </c>
      <c r="E941" s="32">
        <v>6.8</v>
      </c>
      <c r="F941" s="32">
        <v>0</v>
      </c>
      <c r="G941" s="32">
        <v>0</v>
      </c>
      <c r="H941" s="35">
        <v>794</v>
      </c>
      <c r="I941" s="35">
        <v>794</v>
      </c>
      <c r="J941" s="35">
        <v>189.76599999999999</v>
      </c>
      <c r="K941" s="32">
        <v>0</v>
      </c>
      <c r="L941" s="32">
        <v>0</v>
      </c>
      <c r="M941" s="32">
        <v>0</v>
      </c>
      <c r="N941" s="32">
        <v>0</v>
      </c>
      <c r="O941" s="31"/>
      <c r="P941" s="32">
        <v>0</v>
      </c>
      <c r="Q941" s="31"/>
      <c r="R941" s="36">
        <v>0.17399999999999999</v>
      </c>
      <c r="S941" s="33">
        <v>3.94</v>
      </c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3">
        <v>2.2799999999999998</v>
      </c>
      <c r="AX941" s="33">
        <v>2.91</v>
      </c>
      <c r="AY941" s="33">
        <v>0.72</v>
      </c>
      <c r="AZ941" s="36">
        <v>95.903999999999996</v>
      </c>
      <c r="BA941" s="33">
        <v>292.68</v>
      </c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3"/>
      <c r="BV941" s="34"/>
      <c r="BW941" s="34"/>
      <c r="BX941" s="33"/>
      <c r="BY941" s="34"/>
      <c r="BZ941" s="34"/>
      <c r="CA941" s="34"/>
      <c r="CB941" s="34"/>
      <c r="CC941" s="32"/>
    </row>
    <row r="942" spans="1:81" x14ac:dyDescent="0.35">
      <c r="A942" s="37" t="s">
        <v>1447</v>
      </c>
      <c r="B942" s="34">
        <v>18102</v>
      </c>
      <c r="C942" s="37" t="s">
        <v>1446</v>
      </c>
      <c r="D942" s="32">
        <v>8.1999999999999993</v>
      </c>
      <c r="E942" s="32">
        <v>64.400000000000006</v>
      </c>
      <c r="F942" s="32">
        <v>0</v>
      </c>
      <c r="G942" s="32">
        <v>0</v>
      </c>
      <c r="H942" s="35">
        <v>2522</v>
      </c>
      <c r="I942" s="35">
        <v>2522</v>
      </c>
      <c r="J942" s="35">
        <v>602.75799999999992</v>
      </c>
      <c r="K942" s="32">
        <v>0</v>
      </c>
      <c r="L942" s="32">
        <v>0</v>
      </c>
      <c r="M942" s="32">
        <v>0</v>
      </c>
      <c r="N942" s="32">
        <v>0</v>
      </c>
      <c r="O942" s="31"/>
      <c r="P942" s="32">
        <v>0</v>
      </c>
      <c r="Q942" s="31"/>
      <c r="R942" s="36">
        <v>7.0000000000000007E-2</v>
      </c>
      <c r="S942" s="33">
        <v>0.7</v>
      </c>
      <c r="T942" s="33">
        <v>46.61</v>
      </c>
      <c r="U942" s="33">
        <v>39.18</v>
      </c>
      <c r="V942" s="34"/>
      <c r="W942" s="34"/>
      <c r="X942" s="34"/>
      <c r="Y942" s="32">
        <v>3</v>
      </c>
      <c r="Z942" s="32">
        <v>2.5</v>
      </c>
      <c r="AA942" s="34"/>
      <c r="AB942" s="32">
        <v>0.2</v>
      </c>
      <c r="AC942" s="34"/>
      <c r="AD942" s="34"/>
      <c r="AE942" s="34"/>
      <c r="AF942" s="32">
        <v>0</v>
      </c>
      <c r="AG942" s="34"/>
      <c r="AH942" s="34"/>
      <c r="AI942" s="34"/>
      <c r="AJ942" s="32">
        <v>0</v>
      </c>
      <c r="AK942" s="34"/>
      <c r="AL942" s="32">
        <v>0</v>
      </c>
      <c r="AM942" s="32">
        <v>0</v>
      </c>
      <c r="AN942" s="34"/>
      <c r="AO942" s="34"/>
      <c r="AP942" s="34"/>
      <c r="AQ942" s="32">
        <v>0</v>
      </c>
      <c r="AR942" s="32">
        <v>0.3</v>
      </c>
      <c r="AS942" s="34"/>
      <c r="AT942" s="32">
        <v>0</v>
      </c>
      <c r="AU942" s="33">
        <v>6.02</v>
      </c>
      <c r="AV942" s="36">
        <v>0.26600000000000001</v>
      </c>
      <c r="AW942" s="33">
        <v>28.61</v>
      </c>
      <c r="AX942" s="33">
        <v>24.05</v>
      </c>
      <c r="AY942" s="33">
        <v>3.7</v>
      </c>
      <c r="AZ942" s="36">
        <v>162.946</v>
      </c>
      <c r="BA942" s="33">
        <v>5022.17</v>
      </c>
      <c r="BB942" s="34"/>
      <c r="BC942" s="34"/>
      <c r="BD942" s="33"/>
      <c r="BE942" s="34"/>
      <c r="BF942" s="34"/>
      <c r="BG942" s="34"/>
      <c r="BH942" s="34"/>
      <c r="BI942" s="33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3"/>
      <c r="BV942" s="34"/>
      <c r="BW942" s="34"/>
      <c r="BX942" s="33"/>
      <c r="BY942" s="34"/>
      <c r="BZ942" s="34"/>
      <c r="CA942" s="34"/>
      <c r="CB942" s="34"/>
      <c r="CC942" s="32"/>
    </row>
    <row r="943" spans="1:81" x14ac:dyDescent="0.35">
      <c r="A943" s="37" t="s">
        <v>1445</v>
      </c>
      <c r="B943" s="34">
        <v>18102</v>
      </c>
      <c r="C943" s="37" t="s">
        <v>1444</v>
      </c>
      <c r="D943" s="32">
        <v>10.7</v>
      </c>
      <c r="E943" s="32">
        <v>67.900000000000006</v>
      </c>
      <c r="F943" s="32">
        <v>0</v>
      </c>
      <c r="G943" s="32">
        <v>0</v>
      </c>
      <c r="H943" s="35">
        <v>2694</v>
      </c>
      <c r="I943" s="35">
        <v>2694</v>
      </c>
      <c r="J943" s="35">
        <v>643.86599999999999</v>
      </c>
      <c r="K943" s="32">
        <v>0</v>
      </c>
      <c r="L943" s="32">
        <v>0</v>
      </c>
      <c r="M943" s="32">
        <v>0</v>
      </c>
      <c r="N943" s="32">
        <v>0</v>
      </c>
      <c r="O943" s="31"/>
      <c r="P943" s="32">
        <v>0</v>
      </c>
      <c r="Q943" s="31"/>
      <c r="R943" s="36">
        <v>0.12</v>
      </c>
      <c r="S943" s="33">
        <v>1.6</v>
      </c>
      <c r="T943" s="33">
        <v>43.89</v>
      </c>
      <c r="U943" s="33">
        <v>43.52</v>
      </c>
      <c r="V943" s="34"/>
      <c r="W943" s="34"/>
      <c r="X943" s="34"/>
      <c r="Y943" s="32">
        <v>2.4</v>
      </c>
      <c r="Z943" s="32">
        <v>1.5</v>
      </c>
      <c r="AA943" s="34"/>
      <c r="AB943" s="32">
        <v>0.3</v>
      </c>
      <c r="AC943" s="34"/>
      <c r="AD943" s="34"/>
      <c r="AE943" s="34"/>
      <c r="AF943" s="32">
        <v>0</v>
      </c>
      <c r="AG943" s="34"/>
      <c r="AH943" s="34"/>
      <c r="AI943" s="34"/>
      <c r="AJ943" s="32">
        <v>0</v>
      </c>
      <c r="AK943" s="34"/>
      <c r="AL943" s="32">
        <v>0</v>
      </c>
      <c r="AM943" s="32">
        <v>0</v>
      </c>
      <c r="AN943" s="34"/>
      <c r="AO943" s="34"/>
      <c r="AP943" s="34"/>
      <c r="AQ943" s="32">
        <v>0</v>
      </c>
      <c r="AR943" s="32">
        <v>0.3</v>
      </c>
      <c r="AS943" s="34"/>
      <c r="AT943" s="32">
        <v>0</v>
      </c>
      <c r="AU943" s="33">
        <v>4.5199999999999996</v>
      </c>
      <c r="AV943" s="36">
        <v>0.26600000000000001</v>
      </c>
      <c r="AW943" s="33">
        <v>28.4</v>
      </c>
      <c r="AX943" s="33">
        <v>28.16</v>
      </c>
      <c r="AY943" s="33">
        <v>2.92</v>
      </c>
      <c r="AZ943" s="36">
        <v>171.80199999999999</v>
      </c>
      <c r="BA943" s="33">
        <v>5220.05</v>
      </c>
      <c r="BB943" s="34"/>
      <c r="BC943" s="34"/>
      <c r="BD943" s="33"/>
      <c r="BE943" s="34"/>
      <c r="BF943" s="34"/>
      <c r="BG943" s="34"/>
      <c r="BH943" s="34"/>
      <c r="BI943" s="33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3"/>
      <c r="BV943" s="34"/>
      <c r="BW943" s="34"/>
      <c r="BX943" s="33"/>
      <c r="BY943" s="34"/>
      <c r="BZ943" s="34"/>
      <c r="CA943" s="34"/>
      <c r="CB943" s="34"/>
      <c r="CC943" s="32"/>
    </row>
    <row r="944" spans="1:81" ht="25" x14ac:dyDescent="0.35">
      <c r="A944" s="37" t="s">
        <v>1443</v>
      </c>
      <c r="B944" s="34">
        <v>18102</v>
      </c>
      <c r="C944" s="37" t="s">
        <v>1442</v>
      </c>
      <c r="D944" s="32">
        <v>21.3</v>
      </c>
      <c r="E944" s="32">
        <v>4.2</v>
      </c>
      <c r="F944" s="32">
        <v>0</v>
      </c>
      <c r="G944" s="32">
        <v>0</v>
      </c>
      <c r="H944" s="35">
        <v>518</v>
      </c>
      <c r="I944" s="35">
        <v>518</v>
      </c>
      <c r="J944" s="35">
        <v>123.80199999999999</v>
      </c>
      <c r="K944" s="32">
        <v>0</v>
      </c>
      <c r="L944" s="32">
        <v>0</v>
      </c>
      <c r="M944" s="32">
        <v>0</v>
      </c>
      <c r="N944" s="32">
        <v>0</v>
      </c>
      <c r="O944" s="31"/>
      <c r="P944" s="32">
        <v>0</v>
      </c>
      <c r="Q944" s="31"/>
      <c r="R944" s="36">
        <v>0.25</v>
      </c>
      <c r="S944" s="33">
        <v>3</v>
      </c>
      <c r="T944" s="33">
        <v>40.78</v>
      </c>
      <c r="U944" s="33">
        <v>38.840000000000003</v>
      </c>
      <c r="V944" s="34"/>
      <c r="W944" s="34"/>
      <c r="X944" s="34"/>
      <c r="Y944" s="32">
        <v>6</v>
      </c>
      <c r="Z944" s="32">
        <v>3.5</v>
      </c>
      <c r="AA944" s="34"/>
      <c r="AB944" s="32">
        <v>0.3</v>
      </c>
      <c r="AC944" s="34"/>
      <c r="AD944" s="34"/>
      <c r="AE944" s="34"/>
      <c r="AF944" s="32">
        <v>0.2</v>
      </c>
      <c r="AG944" s="34"/>
      <c r="AH944" s="34"/>
      <c r="AI944" s="34"/>
      <c r="AJ944" s="32">
        <v>0.2</v>
      </c>
      <c r="AK944" s="34"/>
      <c r="AL944" s="32">
        <v>2</v>
      </c>
      <c r="AM944" s="32">
        <v>1.4</v>
      </c>
      <c r="AN944" s="34"/>
      <c r="AO944" s="34"/>
      <c r="AP944" s="34"/>
      <c r="AQ944" s="32">
        <v>0.1</v>
      </c>
      <c r="AR944" s="32">
        <v>1.4</v>
      </c>
      <c r="AS944" s="34"/>
      <c r="AT944" s="32">
        <v>0.5</v>
      </c>
      <c r="AU944" s="33">
        <v>15.7</v>
      </c>
      <c r="AV944" s="36">
        <v>3.3140000000000001</v>
      </c>
      <c r="AW944" s="33">
        <v>1.57</v>
      </c>
      <c r="AX944" s="33">
        <v>1.49</v>
      </c>
      <c r="AY944" s="33">
        <v>0.6</v>
      </c>
      <c r="AZ944" s="36">
        <v>127.496</v>
      </c>
      <c r="BA944" s="33">
        <v>179.9</v>
      </c>
      <c r="BB944" s="34"/>
      <c r="BC944" s="34"/>
      <c r="BD944" s="33"/>
      <c r="BE944" s="34"/>
      <c r="BF944" s="34"/>
      <c r="BG944" s="34"/>
      <c r="BH944" s="34"/>
      <c r="BI944" s="33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3"/>
      <c r="BV944" s="34"/>
      <c r="BW944" s="34"/>
      <c r="BX944" s="33"/>
      <c r="BY944" s="34"/>
      <c r="BZ944" s="34"/>
      <c r="CA944" s="34"/>
      <c r="CB944" s="34"/>
      <c r="CC944" s="32"/>
    </row>
    <row r="945" spans="1:81" ht="25" x14ac:dyDescent="0.35">
      <c r="A945" s="37" t="s">
        <v>1441</v>
      </c>
      <c r="B945" s="34">
        <v>18102</v>
      </c>
      <c r="C945" s="37" t="s">
        <v>1440</v>
      </c>
      <c r="D945" s="32">
        <v>36.4</v>
      </c>
      <c r="E945" s="32">
        <v>11.4</v>
      </c>
      <c r="F945" s="32">
        <v>0</v>
      </c>
      <c r="G945" s="32">
        <v>0</v>
      </c>
      <c r="H945" s="35">
        <v>1041</v>
      </c>
      <c r="I945" s="35">
        <v>1041</v>
      </c>
      <c r="J945" s="35">
        <v>248.79899999999998</v>
      </c>
      <c r="K945" s="32">
        <v>0</v>
      </c>
      <c r="L945" s="32">
        <v>0</v>
      </c>
      <c r="M945" s="32">
        <v>0</v>
      </c>
      <c r="N945" s="32">
        <v>0</v>
      </c>
      <c r="O945" s="31"/>
      <c r="P945" s="32">
        <v>0</v>
      </c>
      <c r="Q945" s="31"/>
      <c r="R945" s="36">
        <v>0</v>
      </c>
      <c r="S945" s="33">
        <v>1.5</v>
      </c>
      <c r="T945" s="33">
        <v>37.590000000000003</v>
      </c>
      <c r="U945" s="33">
        <v>41.85</v>
      </c>
      <c r="V945" s="34"/>
      <c r="W945" s="34"/>
      <c r="X945" s="34"/>
      <c r="Y945" s="32">
        <v>5.6</v>
      </c>
      <c r="Z945" s="32">
        <v>3.2</v>
      </c>
      <c r="AA945" s="34"/>
      <c r="AB945" s="32">
        <v>0.3</v>
      </c>
      <c r="AC945" s="34"/>
      <c r="AD945" s="34"/>
      <c r="AE945" s="34"/>
      <c r="AF945" s="32">
        <v>0.2</v>
      </c>
      <c r="AG945" s="34"/>
      <c r="AH945" s="34"/>
      <c r="AI945" s="34"/>
      <c r="AJ945" s="32">
        <v>0.2</v>
      </c>
      <c r="AK945" s="34"/>
      <c r="AL945" s="32">
        <v>1.5</v>
      </c>
      <c r="AM945" s="32">
        <v>1.2</v>
      </c>
      <c r="AN945" s="34"/>
      <c r="AO945" s="34"/>
      <c r="AP945" s="34"/>
      <c r="AQ945" s="32">
        <v>0</v>
      </c>
      <c r="AR945" s="32">
        <v>1.1000000000000001</v>
      </c>
      <c r="AS945" s="34"/>
      <c r="AT945" s="32">
        <v>0.6</v>
      </c>
      <c r="AU945" s="33">
        <v>13.98</v>
      </c>
      <c r="AV945" s="36">
        <v>2.8620000000000001</v>
      </c>
      <c r="AW945" s="33">
        <v>3.92</v>
      </c>
      <c r="AX945" s="33">
        <v>4.37</v>
      </c>
      <c r="AY945" s="33">
        <v>1.46</v>
      </c>
      <c r="AZ945" s="36">
        <v>298.86099999999999</v>
      </c>
      <c r="BA945" s="33">
        <v>668.42</v>
      </c>
      <c r="BB945" s="34"/>
      <c r="BC945" s="34"/>
      <c r="BD945" s="33"/>
      <c r="BE945" s="34"/>
      <c r="BF945" s="34"/>
      <c r="BG945" s="34"/>
      <c r="BH945" s="34"/>
      <c r="BI945" s="33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3"/>
      <c r="BV945" s="34"/>
      <c r="BW945" s="34"/>
      <c r="BX945" s="33"/>
      <c r="BY945" s="34"/>
      <c r="BZ945" s="34"/>
      <c r="CA945" s="34"/>
      <c r="CB945" s="34"/>
      <c r="CC945" s="32"/>
    </row>
    <row r="946" spans="1:81" ht="25" x14ac:dyDescent="0.35">
      <c r="A946" s="37" t="s">
        <v>1439</v>
      </c>
      <c r="B946" s="34">
        <v>18102</v>
      </c>
      <c r="C946" s="37" t="s">
        <v>1438</v>
      </c>
      <c r="D946" s="32">
        <v>20.2</v>
      </c>
      <c r="E946" s="32">
        <v>9</v>
      </c>
      <c r="F946" s="32">
        <v>0</v>
      </c>
      <c r="G946" s="32">
        <v>0</v>
      </c>
      <c r="H946" s="35">
        <v>678</v>
      </c>
      <c r="I946" s="35">
        <v>678</v>
      </c>
      <c r="J946" s="35">
        <v>162.042</v>
      </c>
      <c r="K946" s="32">
        <v>0</v>
      </c>
      <c r="L946" s="32">
        <v>0</v>
      </c>
      <c r="M946" s="32">
        <v>0</v>
      </c>
      <c r="N946" s="32">
        <v>0</v>
      </c>
      <c r="O946" s="31"/>
      <c r="P946" s="32">
        <v>0</v>
      </c>
      <c r="Q946" s="31"/>
      <c r="R946" s="36">
        <v>0.23599999999999999</v>
      </c>
      <c r="S946" s="33">
        <v>2.82</v>
      </c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3">
        <v>3.73</v>
      </c>
      <c r="AX946" s="33">
        <v>3.3</v>
      </c>
      <c r="AY946" s="33">
        <v>0.85</v>
      </c>
      <c r="AZ946" s="36">
        <v>130.33199999999999</v>
      </c>
      <c r="BA946" s="33">
        <v>567.28</v>
      </c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3"/>
      <c r="BV946" s="34"/>
      <c r="BW946" s="34"/>
      <c r="BX946" s="33"/>
      <c r="BY946" s="34"/>
      <c r="BZ946" s="34"/>
      <c r="CA946" s="34"/>
      <c r="CB946" s="34"/>
      <c r="CC946" s="32"/>
    </row>
    <row r="947" spans="1:81" ht="37.5" x14ac:dyDescent="0.35">
      <c r="A947" s="37" t="s">
        <v>1437</v>
      </c>
      <c r="B947" s="34">
        <v>18102</v>
      </c>
      <c r="C947" s="37" t="s">
        <v>1436</v>
      </c>
      <c r="D947" s="32">
        <v>35.200000000000003</v>
      </c>
      <c r="E947" s="32">
        <v>13.9</v>
      </c>
      <c r="F947" s="32">
        <v>0</v>
      </c>
      <c r="G947" s="32">
        <v>0</v>
      </c>
      <c r="H947" s="35">
        <v>1115</v>
      </c>
      <c r="I947" s="35">
        <v>1115</v>
      </c>
      <c r="J947" s="35">
        <v>266.48500000000001</v>
      </c>
      <c r="K947" s="32">
        <v>0</v>
      </c>
      <c r="L947" s="32">
        <v>0</v>
      </c>
      <c r="M947" s="32">
        <v>0</v>
      </c>
      <c r="N947" s="32">
        <v>0</v>
      </c>
      <c r="O947" s="31"/>
      <c r="P947" s="32">
        <v>0</v>
      </c>
      <c r="Q947" s="31"/>
      <c r="R947" s="36">
        <v>5.0000000000000001E-3</v>
      </c>
      <c r="S947" s="33">
        <v>1.5</v>
      </c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3">
        <v>5.03</v>
      </c>
      <c r="AX947" s="33">
        <v>5.44</v>
      </c>
      <c r="AY947" s="33">
        <v>1.52</v>
      </c>
      <c r="AZ947" s="36">
        <v>293.14400000000001</v>
      </c>
      <c r="BA947" s="33">
        <v>873.24</v>
      </c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3"/>
      <c r="BV947" s="34"/>
      <c r="BW947" s="34"/>
      <c r="BX947" s="33"/>
      <c r="BY947" s="34"/>
      <c r="BZ947" s="34"/>
      <c r="CA947" s="34"/>
      <c r="CB947" s="34"/>
      <c r="CC947" s="32"/>
    </row>
    <row r="948" spans="1:81" ht="25" x14ac:dyDescent="0.35">
      <c r="A948" s="37" t="s">
        <v>1435</v>
      </c>
      <c r="B948" s="34">
        <v>18102</v>
      </c>
      <c r="C948" s="37" t="s">
        <v>1434</v>
      </c>
      <c r="D948" s="32">
        <v>20</v>
      </c>
      <c r="E948" s="32">
        <v>10.199999999999999</v>
      </c>
      <c r="F948" s="32">
        <v>0</v>
      </c>
      <c r="G948" s="32">
        <v>0</v>
      </c>
      <c r="H948" s="35">
        <v>716</v>
      </c>
      <c r="I948" s="35">
        <v>716</v>
      </c>
      <c r="J948" s="35">
        <v>171.124</v>
      </c>
      <c r="K948" s="32">
        <v>0</v>
      </c>
      <c r="L948" s="32">
        <v>0</v>
      </c>
      <c r="M948" s="32">
        <v>0</v>
      </c>
      <c r="N948" s="32">
        <v>0</v>
      </c>
      <c r="O948" s="31"/>
      <c r="P948" s="32">
        <v>0</v>
      </c>
      <c r="Q948" s="31"/>
      <c r="R948" s="36">
        <v>0.23200000000000001</v>
      </c>
      <c r="S948" s="33">
        <v>2.77</v>
      </c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3">
        <v>4.25</v>
      </c>
      <c r="AX948" s="33">
        <v>3.73</v>
      </c>
      <c r="AY948" s="33">
        <v>0.91</v>
      </c>
      <c r="AZ948" s="36">
        <v>131.01599999999999</v>
      </c>
      <c r="BA948" s="33">
        <v>660.73</v>
      </c>
      <c r="BB948" s="34"/>
      <c r="BC948" s="34"/>
      <c r="BD948" s="33"/>
      <c r="BE948" s="34"/>
      <c r="BF948" s="34"/>
      <c r="BG948" s="34"/>
      <c r="BH948" s="34"/>
      <c r="BI948" s="33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3"/>
      <c r="BV948" s="34"/>
      <c r="BW948" s="34"/>
      <c r="BX948" s="33"/>
      <c r="BY948" s="34"/>
      <c r="BZ948" s="34"/>
      <c r="CA948" s="34"/>
      <c r="CB948" s="34"/>
      <c r="CC948" s="32"/>
    </row>
    <row r="949" spans="1:81" ht="37.5" x14ac:dyDescent="0.35">
      <c r="A949" s="37" t="s">
        <v>1433</v>
      </c>
      <c r="B949" s="34">
        <v>18102</v>
      </c>
      <c r="C949" s="37" t="s">
        <v>1432</v>
      </c>
      <c r="D949" s="32">
        <v>34.9</v>
      </c>
      <c r="E949" s="32">
        <v>14.7</v>
      </c>
      <c r="F949" s="32">
        <v>0</v>
      </c>
      <c r="G949" s="32">
        <v>0</v>
      </c>
      <c r="H949" s="35">
        <v>1137</v>
      </c>
      <c r="I949" s="35">
        <v>1137</v>
      </c>
      <c r="J949" s="35">
        <v>271.74299999999999</v>
      </c>
      <c r="K949" s="32">
        <v>0</v>
      </c>
      <c r="L949" s="32">
        <v>0</v>
      </c>
      <c r="M949" s="32">
        <v>0</v>
      </c>
      <c r="N949" s="32">
        <v>0</v>
      </c>
      <c r="O949" s="31"/>
      <c r="P949" s="32">
        <v>0</v>
      </c>
      <c r="Q949" s="31"/>
      <c r="R949" s="36">
        <v>7.0000000000000001E-3</v>
      </c>
      <c r="S949" s="33">
        <v>1.5</v>
      </c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3">
        <v>5.36</v>
      </c>
      <c r="AX949" s="33">
        <v>5.76</v>
      </c>
      <c r="AY949" s="33">
        <v>1.54</v>
      </c>
      <c r="AZ949" s="36">
        <v>291.428</v>
      </c>
      <c r="BA949" s="33">
        <v>934.69</v>
      </c>
      <c r="BB949" s="34"/>
      <c r="BC949" s="34"/>
      <c r="BD949" s="33"/>
      <c r="BE949" s="34"/>
      <c r="BF949" s="34"/>
      <c r="BG949" s="34"/>
      <c r="BH949" s="34"/>
      <c r="BI949" s="33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3"/>
      <c r="BV949" s="34"/>
      <c r="BW949" s="34"/>
      <c r="BX949" s="33"/>
      <c r="BY949" s="34"/>
      <c r="BZ949" s="34"/>
      <c r="CA949" s="34"/>
      <c r="CB949" s="34"/>
      <c r="CC949" s="32"/>
    </row>
    <row r="950" spans="1:81" ht="25" x14ac:dyDescent="0.35">
      <c r="A950" s="37" t="s">
        <v>1431</v>
      </c>
      <c r="B950" s="34">
        <v>18102</v>
      </c>
      <c r="C950" s="37" t="s">
        <v>1430</v>
      </c>
      <c r="D950" s="32">
        <v>21.6</v>
      </c>
      <c r="E950" s="32">
        <v>3.8</v>
      </c>
      <c r="F950" s="32">
        <v>0</v>
      </c>
      <c r="G950" s="32">
        <v>0</v>
      </c>
      <c r="H950" s="35">
        <v>509</v>
      </c>
      <c r="I950" s="35">
        <v>509</v>
      </c>
      <c r="J950" s="35">
        <v>121.651</v>
      </c>
      <c r="K950" s="32">
        <v>0</v>
      </c>
      <c r="L950" s="32">
        <v>0</v>
      </c>
      <c r="M950" s="32">
        <v>0</v>
      </c>
      <c r="N950" s="32">
        <v>0</v>
      </c>
      <c r="O950" s="31"/>
      <c r="P950" s="32">
        <v>0</v>
      </c>
      <c r="Q950" s="31"/>
      <c r="R950" s="36">
        <v>0.25</v>
      </c>
      <c r="S950" s="33">
        <v>3</v>
      </c>
      <c r="T950" s="33">
        <v>37.72</v>
      </c>
      <c r="U950" s="33">
        <v>38.78</v>
      </c>
      <c r="V950" s="34"/>
      <c r="W950" s="34"/>
      <c r="X950" s="34"/>
      <c r="Y950" s="32">
        <v>8.8000000000000007</v>
      </c>
      <c r="Z950" s="32">
        <v>1.8</v>
      </c>
      <c r="AA950" s="34"/>
      <c r="AB950" s="32">
        <v>0.3</v>
      </c>
      <c r="AC950" s="34"/>
      <c r="AD950" s="34"/>
      <c r="AE950" s="34"/>
      <c r="AF950" s="32">
        <v>0.3</v>
      </c>
      <c r="AG950" s="34"/>
      <c r="AH950" s="34"/>
      <c r="AI950" s="34"/>
      <c r="AJ950" s="32">
        <v>0.3</v>
      </c>
      <c r="AK950" s="34"/>
      <c r="AL950" s="32">
        <v>3.7</v>
      </c>
      <c r="AM950" s="32">
        <v>1.1000000000000001</v>
      </c>
      <c r="AN950" s="34"/>
      <c r="AO950" s="34"/>
      <c r="AP950" s="34"/>
      <c r="AQ950" s="32">
        <v>0.2</v>
      </c>
      <c r="AR950" s="32">
        <v>1.6</v>
      </c>
      <c r="AS950" s="34"/>
      <c r="AT950" s="32">
        <v>0.6</v>
      </c>
      <c r="AU950" s="33">
        <v>18.73</v>
      </c>
      <c r="AV950" s="36">
        <v>3.331</v>
      </c>
      <c r="AW950" s="33">
        <v>1.33</v>
      </c>
      <c r="AX950" s="33">
        <v>1.36</v>
      </c>
      <c r="AY950" s="33">
        <v>0.66</v>
      </c>
      <c r="AZ950" s="36">
        <v>117.166</v>
      </c>
      <c r="BA950" s="33">
        <v>161.87</v>
      </c>
      <c r="BB950" s="34"/>
      <c r="BC950" s="34"/>
      <c r="BD950" s="33"/>
      <c r="BE950" s="34"/>
      <c r="BF950" s="34"/>
      <c r="BG950" s="34"/>
      <c r="BH950" s="34"/>
      <c r="BI950" s="33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3"/>
      <c r="BV950" s="34"/>
      <c r="BW950" s="34"/>
      <c r="BX950" s="33"/>
      <c r="BY950" s="34"/>
      <c r="BZ950" s="34"/>
      <c r="CA950" s="34"/>
      <c r="CB950" s="34"/>
      <c r="CC950" s="32"/>
    </row>
    <row r="951" spans="1:81" ht="25" x14ac:dyDescent="0.35">
      <c r="A951" s="37" t="s">
        <v>1429</v>
      </c>
      <c r="B951" s="34">
        <v>18102</v>
      </c>
      <c r="C951" s="37" t="s">
        <v>1428</v>
      </c>
      <c r="D951" s="32">
        <v>29.8</v>
      </c>
      <c r="E951" s="32">
        <v>7.7</v>
      </c>
      <c r="F951" s="32">
        <v>0</v>
      </c>
      <c r="G951" s="32">
        <v>0</v>
      </c>
      <c r="H951" s="35">
        <v>792</v>
      </c>
      <c r="I951" s="35">
        <v>792</v>
      </c>
      <c r="J951" s="35">
        <v>189.28799999999998</v>
      </c>
      <c r="K951" s="32">
        <v>0</v>
      </c>
      <c r="L951" s="32">
        <v>0</v>
      </c>
      <c r="M951" s="32">
        <v>0</v>
      </c>
      <c r="N951" s="32">
        <v>0</v>
      </c>
      <c r="O951" s="31"/>
      <c r="P951" s="32">
        <v>0</v>
      </c>
      <c r="Q951" s="31"/>
      <c r="R951" s="36">
        <v>0</v>
      </c>
      <c r="S951" s="33">
        <v>0.7</v>
      </c>
      <c r="T951" s="33">
        <v>38.520000000000003</v>
      </c>
      <c r="U951" s="33">
        <v>44.68</v>
      </c>
      <c r="V951" s="34"/>
      <c r="W951" s="34"/>
      <c r="X951" s="34"/>
      <c r="Y951" s="32">
        <v>5.4</v>
      </c>
      <c r="Z951" s="32">
        <v>2.1</v>
      </c>
      <c r="AA951" s="34"/>
      <c r="AB951" s="32">
        <v>0.3</v>
      </c>
      <c r="AC951" s="34"/>
      <c r="AD951" s="34"/>
      <c r="AE951" s="34"/>
      <c r="AF951" s="32">
        <v>0.2</v>
      </c>
      <c r="AG951" s="34"/>
      <c r="AH951" s="34"/>
      <c r="AI951" s="34"/>
      <c r="AJ951" s="32">
        <v>0.2</v>
      </c>
      <c r="AK951" s="34"/>
      <c r="AL951" s="32">
        <v>1.4</v>
      </c>
      <c r="AM951" s="32">
        <v>0.8</v>
      </c>
      <c r="AN951" s="34"/>
      <c r="AO951" s="34"/>
      <c r="AP951" s="34"/>
      <c r="AQ951" s="32">
        <v>0</v>
      </c>
      <c r="AR951" s="32">
        <v>0.9</v>
      </c>
      <c r="AS951" s="34"/>
      <c r="AT951" s="32">
        <v>0.4</v>
      </c>
      <c r="AU951" s="33">
        <v>11.69</v>
      </c>
      <c r="AV951" s="36">
        <v>2.1019999999999999</v>
      </c>
      <c r="AW951" s="33">
        <v>2.72</v>
      </c>
      <c r="AX951" s="33">
        <v>3.15</v>
      </c>
      <c r="AY951" s="33">
        <v>0.82</v>
      </c>
      <c r="AZ951" s="36">
        <v>148.25800000000001</v>
      </c>
      <c r="BA951" s="33">
        <v>356.89</v>
      </c>
      <c r="BB951" s="34"/>
      <c r="BC951" s="34"/>
      <c r="BD951" s="33"/>
      <c r="BE951" s="34"/>
      <c r="BF951" s="34"/>
      <c r="BG951" s="34"/>
      <c r="BH951" s="34"/>
      <c r="BI951" s="33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3"/>
      <c r="BV951" s="34"/>
      <c r="BW951" s="34"/>
      <c r="BX951" s="33"/>
      <c r="BY951" s="34"/>
      <c r="BZ951" s="34"/>
      <c r="CA951" s="34"/>
      <c r="CB951" s="34"/>
      <c r="CC951" s="32"/>
    </row>
    <row r="952" spans="1:81" ht="25" x14ac:dyDescent="0.35">
      <c r="A952" s="37" t="s">
        <v>1427</v>
      </c>
      <c r="B952" s="34">
        <v>18102</v>
      </c>
      <c r="C952" s="37" t="s">
        <v>1426</v>
      </c>
      <c r="D952" s="32">
        <v>20.8</v>
      </c>
      <c r="E952" s="32">
        <v>7.6</v>
      </c>
      <c r="F952" s="32">
        <v>0</v>
      </c>
      <c r="G952" s="32">
        <v>0</v>
      </c>
      <c r="H952" s="35">
        <v>634</v>
      </c>
      <c r="I952" s="35">
        <v>634</v>
      </c>
      <c r="J952" s="35">
        <v>151.52599999999998</v>
      </c>
      <c r="K952" s="32">
        <v>0</v>
      </c>
      <c r="L952" s="32">
        <v>0</v>
      </c>
      <c r="M952" s="32">
        <v>0</v>
      </c>
      <c r="N952" s="32">
        <v>0</v>
      </c>
      <c r="O952" s="31"/>
      <c r="P952" s="32">
        <v>0</v>
      </c>
      <c r="Q952" s="31"/>
      <c r="R952" s="36">
        <v>0.23899999999999999</v>
      </c>
      <c r="S952" s="33">
        <v>2.86</v>
      </c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3">
        <v>3.01</v>
      </c>
      <c r="AX952" s="33">
        <v>2.76</v>
      </c>
      <c r="AY952" s="33">
        <v>0.85</v>
      </c>
      <c r="AZ952" s="36">
        <v>119.995</v>
      </c>
      <c r="BA952" s="33">
        <v>462.24</v>
      </c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3"/>
      <c r="BV952" s="34"/>
      <c r="BW952" s="34"/>
      <c r="BX952" s="33"/>
      <c r="BY952" s="34"/>
      <c r="BZ952" s="34"/>
      <c r="CA952" s="34"/>
      <c r="CB952" s="34"/>
      <c r="CC952" s="32"/>
    </row>
    <row r="953" spans="1:81" ht="25" x14ac:dyDescent="0.35">
      <c r="A953" s="37" t="s">
        <v>1425</v>
      </c>
      <c r="B953" s="34">
        <v>18102</v>
      </c>
      <c r="C953" s="37" t="s">
        <v>1424</v>
      </c>
      <c r="D953" s="32">
        <v>28.5</v>
      </c>
      <c r="E953" s="32">
        <v>11.7</v>
      </c>
      <c r="F953" s="32">
        <v>0</v>
      </c>
      <c r="G953" s="32">
        <v>0</v>
      </c>
      <c r="H953" s="35">
        <v>919</v>
      </c>
      <c r="I953" s="35">
        <v>919</v>
      </c>
      <c r="J953" s="35">
        <v>219.64099999999999</v>
      </c>
      <c r="K953" s="32">
        <v>0</v>
      </c>
      <c r="L953" s="32">
        <v>0</v>
      </c>
      <c r="M953" s="32">
        <v>0</v>
      </c>
      <c r="N953" s="32">
        <v>0</v>
      </c>
      <c r="O953" s="31"/>
      <c r="P953" s="32">
        <v>0</v>
      </c>
      <c r="Q953" s="31"/>
      <c r="R953" s="36">
        <v>8.0000000000000002E-3</v>
      </c>
      <c r="S953" s="33">
        <v>0.76</v>
      </c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3">
        <v>4.43</v>
      </c>
      <c r="AX953" s="33">
        <v>4.82</v>
      </c>
      <c r="AY953" s="33">
        <v>0.96</v>
      </c>
      <c r="AZ953" s="36">
        <v>149.83099999999999</v>
      </c>
      <c r="BA953" s="33">
        <v>681.75</v>
      </c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3"/>
      <c r="BV953" s="34"/>
      <c r="BW953" s="34"/>
      <c r="BX953" s="33"/>
      <c r="BY953" s="34"/>
      <c r="BZ953" s="34"/>
      <c r="CA953" s="34"/>
      <c r="CB953" s="34"/>
      <c r="CC953" s="32"/>
    </row>
    <row r="954" spans="1:81" ht="25" x14ac:dyDescent="0.35">
      <c r="A954" s="37" t="s">
        <v>1423</v>
      </c>
      <c r="B954" s="34">
        <v>18102</v>
      </c>
      <c r="C954" s="37" t="s">
        <v>1422</v>
      </c>
      <c r="D954" s="32">
        <v>19.600000000000001</v>
      </c>
      <c r="E954" s="32">
        <v>12.9</v>
      </c>
      <c r="F954" s="32">
        <v>0</v>
      </c>
      <c r="G954" s="32">
        <v>0</v>
      </c>
      <c r="H954" s="35">
        <v>811</v>
      </c>
      <c r="I954" s="35">
        <v>811</v>
      </c>
      <c r="J954" s="35">
        <v>193.82899999999998</v>
      </c>
      <c r="K954" s="32">
        <v>0</v>
      </c>
      <c r="L954" s="32">
        <v>0</v>
      </c>
      <c r="M954" s="32">
        <v>0</v>
      </c>
      <c r="N954" s="32">
        <v>0</v>
      </c>
      <c r="O954" s="31"/>
      <c r="P954" s="32">
        <v>0</v>
      </c>
      <c r="Q954" s="31"/>
      <c r="R954" s="36">
        <v>0.223</v>
      </c>
      <c r="S954" s="33">
        <v>2.66</v>
      </c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3">
        <v>5.41</v>
      </c>
      <c r="AX954" s="33">
        <v>4.76</v>
      </c>
      <c r="AY954" s="33">
        <v>1.1100000000000001</v>
      </c>
      <c r="AZ954" s="36">
        <v>124.01900000000001</v>
      </c>
      <c r="BA954" s="33">
        <v>889.46</v>
      </c>
      <c r="BB954" s="34"/>
      <c r="BC954" s="34"/>
      <c r="BD954" s="33"/>
      <c r="BE954" s="34"/>
      <c r="BF954" s="34"/>
      <c r="BG954" s="34"/>
      <c r="BH954" s="34"/>
      <c r="BI954" s="33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3"/>
      <c r="BV954" s="34"/>
      <c r="BW954" s="34"/>
      <c r="BX954" s="33"/>
      <c r="BY954" s="34"/>
      <c r="BZ954" s="34"/>
      <c r="CA954" s="34"/>
      <c r="CB954" s="34"/>
      <c r="CC954" s="32"/>
    </row>
    <row r="955" spans="1:81" ht="25" x14ac:dyDescent="0.35">
      <c r="A955" s="37" t="s">
        <v>1421</v>
      </c>
      <c r="B955" s="34">
        <v>18102</v>
      </c>
      <c r="C955" s="37" t="s">
        <v>1420</v>
      </c>
      <c r="D955" s="32">
        <v>26.8</v>
      </c>
      <c r="E955" s="32">
        <v>17.2</v>
      </c>
      <c r="F955" s="32">
        <v>0</v>
      </c>
      <c r="G955" s="32">
        <v>0</v>
      </c>
      <c r="H955" s="35">
        <v>1092</v>
      </c>
      <c r="I955" s="35">
        <v>1092</v>
      </c>
      <c r="J955" s="35">
        <v>260.988</v>
      </c>
      <c r="K955" s="32">
        <v>0</v>
      </c>
      <c r="L955" s="32">
        <v>0</v>
      </c>
      <c r="M955" s="32">
        <v>0</v>
      </c>
      <c r="N955" s="32">
        <v>0</v>
      </c>
      <c r="O955" s="31"/>
      <c r="P955" s="32">
        <v>0</v>
      </c>
      <c r="Q955" s="31"/>
      <c r="R955" s="36">
        <v>1.9E-2</v>
      </c>
      <c r="S955" s="33">
        <v>0.84</v>
      </c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3">
        <v>6.78</v>
      </c>
      <c r="AX955" s="33">
        <v>7.11</v>
      </c>
      <c r="AY955" s="33">
        <v>1.1599999999999999</v>
      </c>
      <c r="AZ955" s="36">
        <v>151.983</v>
      </c>
      <c r="BA955" s="33">
        <v>1126.24</v>
      </c>
      <c r="BB955" s="34"/>
      <c r="BC955" s="34"/>
      <c r="BD955" s="33"/>
      <c r="BE955" s="34"/>
      <c r="BF955" s="34"/>
      <c r="BG955" s="34"/>
      <c r="BH955" s="34"/>
      <c r="BI955" s="33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3"/>
      <c r="BV955" s="34"/>
      <c r="BW955" s="34"/>
      <c r="BX955" s="33"/>
      <c r="BY955" s="34"/>
      <c r="BZ955" s="34"/>
      <c r="CA955" s="34"/>
      <c r="CB955" s="34"/>
      <c r="CC955" s="32"/>
    </row>
    <row r="956" spans="1:81" x14ac:dyDescent="0.35">
      <c r="A956" s="37" t="s">
        <v>1419</v>
      </c>
      <c r="B956" s="34">
        <v>18202</v>
      </c>
      <c r="C956" s="37" t="s">
        <v>1418</v>
      </c>
      <c r="D956" s="32">
        <v>12.2</v>
      </c>
      <c r="E956" s="32">
        <v>44.6</v>
      </c>
      <c r="F956" s="32">
        <v>0</v>
      </c>
      <c r="G956" s="32">
        <v>0</v>
      </c>
      <c r="H956" s="35">
        <v>1855</v>
      </c>
      <c r="I956" s="35">
        <v>1855</v>
      </c>
      <c r="J956" s="35">
        <v>443.34499999999997</v>
      </c>
      <c r="K956" s="32">
        <v>0</v>
      </c>
      <c r="L956" s="32">
        <v>0</v>
      </c>
      <c r="M956" s="32">
        <v>0</v>
      </c>
      <c r="N956" s="32">
        <v>0</v>
      </c>
      <c r="O956" s="31"/>
      <c r="P956" s="32">
        <v>0</v>
      </c>
      <c r="Q956" s="31"/>
      <c r="R956" s="36">
        <v>2.5000000000000001E-2</v>
      </c>
      <c r="S956" s="33">
        <v>3.5</v>
      </c>
      <c r="T956" s="33">
        <v>57.2</v>
      </c>
      <c r="U956" s="33">
        <v>36.75</v>
      </c>
      <c r="V956" s="34"/>
      <c r="W956" s="34"/>
      <c r="X956" s="34"/>
      <c r="Y956" s="32">
        <v>1.6</v>
      </c>
      <c r="Z956" s="32">
        <v>0.6</v>
      </c>
      <c r="AA956" s="34"/>
      <c r="AB956" s="32">
        <v>0</v>
      </c>
      <c r="AC956" s="34"/>
      <c r="AD956" s="34"/>
      <c r="AE956" s="34"/>
      <c r="AF956" s="32">
        <v>0</v>
      </c>
      <c r="AG956" s="34"/>
      <c r="AH956" s="34"/>
      <c r="AI956" s="32">
        <v>0</v>
      </c>
      <c r="AJ956" s="32">
        <v>0</v>
      </c>
      <c r="AK956" s="34"/>
      <c r="AL956" s="32">
        <v>0</v>
      </c>
      <c r="AM956" s="32">
        <v>0</v>
      </c>
      <c r="AN956" s="34"/>
      <c r="AO956" s="34"/>
      <c r="AP956" s="32">
        <v>0</v>
      </c>
      <c r="AQ956" s="32">
        <v>0</v>
      </c>
      <c r="AR956" s="32">
        <v>0.2</v>
      </c>
      <c r="AS956" s="34"/>
      <c r="AT956" s="32">
        <v>0</v>
      </c>
      <c r="AU956" s="33">
        <v>2.35</v>
      </c>
      <c r="AV956" s="36">
        <v>0.2</v>
      </c>
      <c r="AW956" s="33">
        <v>24.28</v>
      </c>
      <c r="AX956" s="33">
        <v>15.6</v>
      </c>
      <c r="AY956" s="33">
        <v>1</v>
      </c>
      <c r="AZ956" s="36">
        <v>84.912000000000006</v>
      </c>
      <c r="BA956" s="33">
        <v>4122.07</v>
      </c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3"/>
      <c r="BV956" s="34"/>
      <c r="BW956" s="34"/>
      <c r="BX956" s="33"/>
      <c r="BY956" s="34"/>
      <c r="BZ956" s="34"/>
      <c r="CA956" s="34"/>
      <c r="CB956" s="34"/>
      <c r="CC956" s="32"/>
    </row>
    <row r="957" spans="1:81" ht="25" x14ac:dyDescent="0.35">
      <c r="A957" s="37" t="s">
        <v>1417</v>
      </c>
      <c r="B957" s="34">
        <v>18202</v>
      </c>
      <c r="C957" s="37" t="s">
        <v>1416</v>
      </c>
      <c r="D957" s="32">
        <v>10</v>
      </c>
      <c r="E957" s="32">
        <v>64.5</v>
      </c>
      <c r="F957" s="32">
        <v>0</v>
      </c>
      <c r="G957" s="32">
        <v>0</v>
      </c>
      <c r="H957" s="35">
        <v>2556</v>
      </c>
      <c r="I957" s="35">
        <v>2556</v>
      </c>
      <c r="J957" s="35">
        <v>610.88400000000001</v>
      </c>
      <c r="K957" s="32">
        <v>0</v>
      </c>
      <c r="L957" s="32">
        <v>0</v>
      </c>
      <c r="M957" s="32">
        <v>0</v>
      </c>
      <c r="N957" s="32">
        <v>0</v>
      </c>
      <c r="O957" s="31"/>
      <c r="P957" s="32">
        <v>0</v>
      </c>
      <c r="Q957" s="31"/>
      <c r="R957" s="36">
        <v>0</v>
      </c>
      <c r="S957" s="33">
        <v>4.2</v>
      </c>
      <c r="T957" s="33">
        <v>53.2</v>
      </c>
      <c r="U957" s="33">
        <v>40.35</v>
      </c>
      <c r="V957" s="34"/>
      <c r="W957" s="34"/>
      <c r="X957" s="34"/>
      <c r="Y957" s="32">
        <v>1.7</v>
      </c>
      <c r="Z957" s="32">
        <v>0.4</v>
      </c>
      <c r="AA957" s="34"/>
      <c r="AB957" s="32">
        <v>0</v>
      </c>
      <c r="AC957" s="34"/>
      <c r="AD957" s="34"/>
      <c r="AE957" s="34"/>
      <c r="AF957" s="32">
        <v>0</v>
      </c>
      <c r="AG957" s="34"/>
      <c r="AH957" s="34"/>
      <c r="AI957" s="32">
        <v>0</v>
      </c>
      <c r="AJ957" s="32">
        <v>0</v>
      </c>
      <c r="AK957" s="34"/>
      <c r="AL957" s="32">
        <v>0</v>
      </c>
      <c r="AM957" s="32">
        <v>0</v>
      </c>
      <c r="AN957" s="34"/>
      <c r="AO957" s="34"/>
      <c r="AP957" s="32">
        <v>0.1</v>
      </c>
      <c r="AQ957" s="32">
        <v>0</v>
      </c>
      <c r="AR957" s="32">
        <v>0.2</v>
      </c>
      <c r="AS957" s="34"/>
      <c r="AT957" s="32">
        <v>0</v>
      </c>
      <c r="AU957" s="33">
        <v>2.35</v>
      </c>
      <c r="AV957" s="36">
        <v>0.2</v>
      </c>
      <c r="AW957" s="33">
        <v>32.700000000000003</v>
      </c>
      <c r="AX957" s="33">
        <v>24.8</v>
      </c>
      <c r="AY957" s="33">
        <v>1.44</v>
      </c>
      <c r="AZ957" s="36">
        <v>122.937</v>
      </c>
      <c r="BA957" s="33">
        <v>4768.1099999999997</v>
      </c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3"/>
      <c r="BV957" s="34"/>
      <c r="BW957" s="34"/>
      <c r="BX957" s="33"/>
      <c r="BY957" s="34"/>
      <c r="BZ957" s="34"/>
      <c r="CA957" s="34"/>
      <c r="CB957" s="34"/>
      <c r="CC957" s="32"/>
    </row>
    <row r="958" spans="1:81" x14ac:dyDescent="0.35">
      <c r="A958" s="37" t="s">
        <v>1415</v>
      </c>
      <c r="B958" s="34">
        <v>18202</v>
      </c>
      <c r="C958" s="37" t="s">
        <v>1414</v>
      </c>
      <c r="D958" s="32">
        <v>21.6</v>
      </c>
      <c r="E958" s="32">
        <v>1.8</v>
      </c>
      <c r="F958" s="32">
        <v>0</v>
      </c>
      <c r="G958" s="32">
        <v>0</v>
      </c>
      <c r="H958" s="35">
        <v>432</v>
      </c>
      <c r="I958" s="35">
        <v>432</v>
      </c>
      <c r="J958" s="35">
        <v>103.24799999999999</v>
      </c>
      <c r="K958" s="32">
        <v>0</v>
      </c>
      <c r="L958" s="32">
        <v>0</v>
      </c>
      <c r="M958" s="32">
        <v>0</v>
      </c>
      <c r="N958" s="32">
        <v>0</v>
      </c>
      <c r="O958" s="31"/>
      <c r="P958" s="32">
        <v>0</v>
      </c>
      <c r="Q958" s="31"/>
      <c r="R958" s="36">
        <v>0.08</v>
      </c>
      <c r="S958" s="33">
        <v>2.7</v>
      </c>
      <c r="T958" s="33">
        <v>45.2</v>
      </c>
      <c r="U958" s="33">
        <v>44.8</v>
      </c>
      <c r="V958" s="34"/>
      <c r="W958" s="34"/>
      <c r="X958" s="34"/>
      <c r="Y958" s="32">
        <v>3</v>
      </c>
      <c r="Z958" s="32">
        <v>0.8</v>
      </c>
      <c r="AA958" s="34"/>
      <c r="AB958" s="32">
        <v>0</v>
      </c>
      <c r="AC958" s="34"/>
      <c r="AD958" s="34"/>
      <c r="AE958" s="34"/>
      <c r="AF958" s="32">
        <v>0</v>
      </c>
      <c r="AG958" s="34"/>
      <c r="AH958" s="34"/>
      <c r="AI958" s="32">
        <v>0</v>
      </c>
      <c r="AJ958" s="32">
        <v>0.1</v>
      </c>
      <c r="AK958" s="34"/>
      <c r="AL958" s="32">
        <v>1.6</v>
      </c>
      <c r="AM958" s="32">
        <v>0.6</v>
      </c>
      <c r="AN958" s="34"/>
      <c r="AO958" s="34"/>
      <c r="AP958" s="32">
        <v>0</v>
      </c>
      <c r="AQ958" s="32">
        <v>0</v>
      </c>
      <c r="AR958" s="32">
        <v>1</v>
      </c>
      <c r="AS958" s="34"/>
      <c r="AT958" s="32">
        <v>0.2</v>
      </c>
      <c r="AU958" s="33">
        <v>7.35</v>
      </c>
      <c r="AV958" s="36">
        <v>1.7</v>
      </c>
      <c r="AW958" s="33">
        <v>0.75</v>
      </c>
      <c r="AX958" s="33">
        <v>0.75</v>
      </c>
      <c r="AY958" s="33">
        <v>0.12</v>
      </c>
      <c r="AZ958" s="36">
        <v>28.352</v>
      </c>
      <c r="BA958" s="33">
        <v>82.12</v>
      </c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3"/>
      <c r="BV958" s="34"/>
      <c r="BW958" s="34"/>
      <c r="BX958" s="33"/>
      <c r="BY958" s="34"/>
      <c r="BZ958" s="34"/>
      <c r="CA958" s="34"/>
      <c r="CB958" s="34"/>
      <c r="CC958" s="32"/>
    </row>
    <row r="959" spans="1:81" ht="25" x14ac:dyDescent="0.35">
      <c r="A959" s="37" t="s">
        <v>1413</v>
      </c>
      <c r="B959" s="34">
        <v>18202</v>
      </c>
      <c r="C959" s="37" t="s">
        <v>1412</v>
      </c>
      <c r="D959" s="32">
        <v>30.8</v>
      </c>
      <c r="E959" s="32">
        <v>4.2</v>
      </c>
      <c r="F959" s="32">
        <v>0</v>
      </c>
      <c r="G959" s="32">
        <v>0</v>
      </c>
      <c r="H959" s="35">
        <v>676</v>
      </c>
      <c r="I959" s="35">
        <v>676</v>
      </c>
      <c r="J959" s="35">
        <v>161.56399999999999</v>
      </c>
      <c r="K959" s="32">
        <v>0</v>
      </c>
      <c r="L959" s="32">
        <v>0</v>
      </c>
      <c r="M959" s="32">
        <v>0</v>
      </c>
      <c r="N959" s="32">
        <v>0</v>
      </c>
      <c r="O959" s="31"/>
      <c r="P959" s="32">
        <v>0</v>
      </c>
      <c r="Q959" s="31"/>
      <c r="R959" s="36">
        <v>5.5E-2</v>
      </c>
      <c r="S959" s="33">
        <v>2.2000000000000002</v>
      </c>
      <c r="T959" s="33">
        <v>43.4</v>
      </c>
      <c r="U959" s="33">
        <v>43.9</v>
      </c>
      <c r="V959" s="34"/>
      <c r="W959" s="34"/>
      <c r="X959" s="34"/>
      <c r="Y959" s="32">
        <v>4.5</v>
      </c>
      <c r="Z959" s="32">
        <v>1.1000000000000001</v>
      </c>
      <c r="AA959" s="34"/>
      <c r="AB959" s="32">
        <v>0</v>
      </c>
      <c r="AC959" s="34"/>
      <c r="AD959" s="34"/>
      <c r="AE959" s="34"/>
      <c r="AF959" s="32">
        <v>0</v>
      </c>
      <c r="AG959" s="34"/>
      <c r="AH959" s="34"/>
      <c r="AI959" s="32">
        <v>0</v>
      </c>
      <c r="AJ959" s="32">
        <v>0.2</v>
      </c>
      <c r="AK959" s="34"/>
      <c r="AL959" s="32">
        <v>2</v>
      </c>
      <c r="AM959" s="32">
        <v>0.6</v>
      </c>
      <c r="AN959" s="34"/>
      <c r="AO959" s="34"/>
      <c r="AP959" s="32">
        <v>0</v>
      </c>
      <c r="AQ959" s="32">
        <v>0.1</v>
      </c>
      <c r="AR959" s="32">
        <v>1.1000000000000001</v>
      </c>
      <c r="AS959" s="34"/>
      <c r="AT959" s="32">
        <v>0.2</v>
      </c>
      <c r="AU959" s="33">
        <v>9.8000000000000007</v>
      </c>
      <c r="AV959" s="36">
        <v>1.9</v>
      </c>
      <c r="AW959" s="33">
        <v>1.65</v>
      </c>
      <c r="AX959" s="33">
        <v>1.67</v>
      </c>
      <c r="AY959" s="33">
        <v>0.37</v>
      </c>
      <c r="AZ959" s="36">
        <v>72.227000000000004</v>
      </c>
      <c r="BA959" s="33">
        <v>152.88999999999999</v>
      </c>
      <c r="BB959" s="34"/>
      <c r="BC959" s="34"/>
      <c r="BD959" s="33"/>
      <c r="BE959" s="34"/>
      <c r="BF959" s="34"/>
      <c r="BG959" s="34"/>
      <c r="BH959" s="34"/>
      <c r="BI959" s="33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3"/>
      <c r="BV959" s="34"/>
      <c r="BW959" s="34"/>
      <c r="BX959" s="33"/>
      <c r="BY959" s="34"/>
      <c r="BZ959" s="34"/>
      <c r="CA959" s="34"/>
      <c r="CB959" s="34"/>
      <c r="CC959" s="32"/>
    </row>
    <row r="960" spans="1:81" x14ac:dyDescent="0.35">
      <c r="A960" s="37" t="s">
        <v>1411</v>
      </c>
      <c r="B960" s="34">
        <v>18202</v>
      </c>
      <c r="C960" s="37" t="s">
        <v>1410</v>
      </c>
      <c r="D960" s="32">
        <v>22.2</v>
      </c>
      <c r="E960" s="32">
        <v>2.1</v>
      </c>
      <c r="F960" s="32">
        <v>0</v>
      </c>
      <c r="G960" s="32">
        <v>0</v>
      </c>
      <c r="H960" s="35">
        <v>456</v>
      </c>
      <c r="I960" s="35">
        <v>456</v>
      </c>
      <c r="J960" s="35">
        <v>108.98399999999999</v>
      </c>
      <c r="K960" s="32">
        <v>0</v>
      </c>
      <c r="L960" s="32">
        <v>0</v>
      </c>
      <c r="M960" s="32">
        <v>0</v>
      </c>
      <c r="N960" s="32">
        <v>0</v>
      </c>
      <c r="O960" s="31"/>
      <c r="P960" s="32">
        <v>0</v>
      </c>
      <c r="Q960" s="31"/>
      <c r="R960" s="36">
        <v>0.1</v>
      </c>
      <c r="S960" s="33">
        <v>2.7</v>
      </c>
      <c r="T960" s="33">
        <v>52.8</v>
      </c>
      <c r="U960" s="33">
        <v>35.049999999999997</v>
      </c>
      <c r="V960" s="34"/>
      <c r="W960" s="34"/>
      <c r="X960" s="34"/>
      <c r="Y960" s="32">
        <v>3.6</v>
      </c>
      <c r="Z960" s="32">
        <v>0.6</v>
      </c>
      <c r="AA960" s="34"/>
      <c r="AB960" s="32">
        <v>0</v>
      </c>
      <c r="AC960" s="34"/>
      <c r="AD960" s="34"/>
      <c r="AE960" s="34"/>
      <c r="AF960" s="32">
        <v>0</v>
      </c>
      <c r="AG960" s="34"/>
      <c r="AH960" s="34"/>
      <c r="AI960" s="32">
        <v>0</v>
      </c>
      <c r="AJ960" s="32">
        <v>0.2</v>
      </c>
      <c r="AK960" s="34"/>
      <c r="AL960" s="32">
        <v>2.1</v>
      </c>
      <c r="AM960" s="32">
        <v>0.8</v>
      </c>
      <c r="AN960" s="34"/>
      <c r="AO960" s="34"/>
      <c r="AP960" s="32">
        <v>0</v>
      </c>
      <c r="AQ960" s="32">
        <v>0.1</v>
      </c>
      <c r="AR960" s="32">
        <v>1.3</v>
      </c>
      <c r="AS960" s="34"/>
      <c r="AT960" s="32">
        <v>0.2</v>
      </c>
      <c r="AU960" s="33">
        <v>8.9499999999999993</v>
      </c>
      <c r="AV960" s="36">
        <v>2.2999999999999998</v>
      </c>
      <c r="AW960" s="33">
        <v>1.02</v>
      </c>
      <c r="AX960" s="33">
        <v>0.67</v>
      </c>
      <c r="AY960" s="33">
        <v>0.17</v>
      </c>
      <c r="AZ960" s="36">
        <v>44.243000000000002</v>
      </c>
      <c r="BA960" s="33">
        <v>83.91</v>
      </c>
      <c r="BB960" s="34"/>
      <c r="BC960" s="34"/>
      <c r="BD960" s="33"/>
      <c r="BE960" s="34"/>
      <c r="BF960" s="34"/>
      <c r="BG960" s="34"/>
      <c r="BH960" s="34"/>
      <c r="BI960" s="33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3"/>
      <c r="BV960" s="34"/>
      <c r="BW960" s="34"/>
      <c r="BX960" s="33"/>
      <c r="BY960" s="34"/>
      <c r="BZ960" s="34"/>
      <c r="CA960" s="34"/>
      <c r="CB960" s="34"/>
      <c r="CC960" s="32"/>
    </row>
    <row r="961" spans="1:81" x14ac:dyDescent="0.35">
      <c r="A961" s="37" t="s">
        <v>1409</v>
      </c>
      <c r="B961" s="34">
        <v>18202</v>
      </c>
      <c r="C961" s="37" t="s">
        <v>1408</v>
      </c>
      <c r="D961" s="32">
        <v>33.799999999999997</v>
      </c>
      <c r="E961" s="32">
        <v>3.2</v>
      </c>
      <c r="F961" s="32">
        <v>0</v>
      </c>
      <c r="G961" s="32">
        <v>0</v>
      </c>
      <c r="H961" s="35">
        <v>695</v>
      </c>
      <c r="I961" s="35">
        <v>695</v>
      </c>
      <c r="J961" s="35">
        <v>166.10499999999999</v>
      </c>
      <c r="K961" s="32">
        <v>0</v>
      </c>
      <c r="L961" s="32">
        <v>0</v>
      </c>
      <c r="M961" s="32">
        <v>0</v>
      </c>
      <c r="N961" s="32">
        <v>0</v>
      </c>
      <c r="O961" s="31"/>
      <c r="P961" s="32">
        <v>0</v>
      </c>
      <c r="Q961" s="31"/>
      <c r="R961" s="36">
        <v>0.05</v>
      </c>
      <c r="S961" s="33">
        <v>2.2000000000000002</v>
      </c>
      <c r="T961" s="33">
        <v>48.9</v>
      </c>
      <c r="U961" s="33">
        <v>31.85</v>
      </c>
      <c r="V961" s="34"/>
      <c r="W961" s="34"/>
      <c r="X961" s="34"/>
      <c r="Y961" s="32">
        <v>5.6</v>
      </c>
      <c r="Z961" s="32">
        <v>1.3</v>
      </c>
      <c r="AA961" s="34"/>
      <c r="AB961" s="32">
        <v>2.4</v>
      </c>
      <c r="AC961" s="34"/>
      <c r="AD961" s="34"/>
      <c r="AE961" s="34"/>
      <c r="AF961" s="32">
        <v>0.1</v>
      </c>
      <c r="AG961" s="34"/>
      <c r="AH961" s="34"/>
      <c r="AI961" s="32">
        <v>0</v>
      </c>
      <c r="AJ961" s="32">
        <v>0.3</v>
      </c>
      <c r="AK961" s="34"/>
      <c r="AL961" s="32">
        <v>3.4</v>
      </c>
      <c r="AM961" s="32">
        <v>1.2</v>
      </c>
      <c r="AN961" s="34"/>
      <c r="AO961" s="34"/>
      <c r="AP961" s="32">
        <v>0</v>
      </c>
      <c r="AQ961" s="32">
        <v>0.2</v>
      </c>
      <c r="AR961" s="32">
        <v>1.6</v>
      </c>
      <c r="AS961" s="34"/>
      <c r="AT961" s="32">
        <v>0.2</v>
      </c>
      <c r="AU961" s="33">
        <v>16.149999999999999</v>
      </c>
      <c r="AV961" s="36">
        <v>2.95</v>
      </c>
      <c r="AW961" s="33">
        <v>1.46</v>
      </c>
      <c r="AX961" s="33">
        <v>0.95</v>
      </c>
      <c r="AY961" s="33">
        <v>0.48</v>
      </c>
      <c r="AZ961" s="36">
        <v>87.822000000000003</v>
      </c>
      <c r="BA961" s="33">
        <v>208.39</v>
      </c>
      <c r="BB961" s="34"/>
      <c r="BC961" s="34"/>
      <c r="BD961" s="33"/>
      <c r="BE961" s="34"/>
      <c r="BF961" s="34"/>
      <c r="BG961" s="34"/>
      <c r="BH961" s="34"/>
      <c r="BI961" s="33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3"/>
      <c r="BV961" s="34"/>
      <c r="BW961" s="34"/>
      <c r="BX961" s="33"/>
      <c r="BY961" s="34"/>
      <c r="BZ961" s="34"/>
      <c r="CA961" s="34"/>
      <c r="CB961" s="34"/>
      <c r="CC961" s="32"/>
    </row>
    <row r="962" spans="1:81" x14ac:dyDescent="0.35">
      <c r="A962" s="37" t="s">
        <v>1407</v>
      </c>
      <c r="B962" s="34">
        <v>18202</v>
      </c>
      <c r="C962" s="37" t="s">
        <v>1406</v>
      </c>
      <c r="D962" s="32">
        <v>22.2</v>
      </c>
      <c r="E962" s="32">
        <v>1.4</v>
      </c>
      <c r="F962" s="32">
        <v>0</v>
      </c>
      <c r="G962" s="32">
        <v>0</v>
      </c>
      <c r="H962" s="35">
        <v>432</v>
      </c>
      <c r="I962" s="35">
        <v>432</v>
      </c>
      <c r="J962" s="35">
        <v>103.24799999999999</v>
      </c>
      <c r="K962" s="32">
        <v>0</v>
      </c>
      <c r="L962" s="32">
        <v>0</v>
      </c>
      <c r="M962" s="32">
        <v>0</v>
      </c>
      <c r="N962" s="32">
        <v>0</v>
      </c>
      <c r="O962" s="31"/>
      <c r="P962" s="32">
        <v>0</v>
      </c>
      <c r="Q962" s="31"/>
      <c r="R962" s="36">
        <v>5.5E-2</v>
      </c>
      <c r="S962" s="33">
        <v>2.7</v>
      </c>
      <c r="T962" s="33">
        <v>44.65</v>
      </c>
      <c r="U962" s="33">
        <v>43.05</v>
      </c>
      <c r="V962" s="34"/>
      <c r="W962" s="34"/>
      <c r="X962" s="34"/>
      <c r="Y962" s="32">
        <v>3.4</v>
      </c>
      <c r="Z962" s="32">
        <v>1.2</v>
      </c>
      <c r="AA962" s="34"/>
      <c r="AB962" s="32">
        <v>0</v>
      </c>
      <c r="AC962" s="34"/>
      <c r="AD962" s="34"/>
      <c r="AE962" s="34"/>
      <c r="AF962" s="32">
        <v>0</v>
      </c>
      <c r="AG962" s="34"/>
      <c r="AH962" s="34"/>
      <c r="AI962" s="32">
        <v>0</v>
      </c>
      <c r="AJ962" s="32">
        <v>0.2</v>
      </c>
      <c r="AK962" s="34"/>
      <c r="AL962" s="32">
        <v>2.2000000000000002</v>
      </c>
      <c r="AM962" s="32">
        <v>0.8</v>
      </c>
      <c r="AN962" s="34"/>
      <c r="AO962" s="34"/>
      <c r="AP962" s="32">
        <v>0</v>
      </c>
      <c r="AQ962" s="32">
        <v>0.2</v>
      </c>
      <c r="AR962" s="32">
        <v>1.2</v>
      </c>
      <c r="AS962" s="34"/>
      <c r="AT962" s="32">
        <v>0.2</v>
      </c>
      <c r="AU962" s="33">
        <v>9.25</v>
      </c>
      <c r="AV962" s="36">
        <v>2.1</v>
      </c>
      <c r="AW962" s="33">
        <v>0.59</v>
      </c>
      <c r="AX962" s="33">
        <v>0.56999999999999995</v>
      </c>
      <c r="AY962" s="33">
        <v>0.12</v>
      </c>
      <c r="AZ962" s="36">
        <v>27.891999999999999</v>
      </c>
      <c r="BA962" s="33">
        <v>65.400000000000006</v>
      </c>
      <c r="BB962" s="34"/>
      <c r="BC962" s="34"/>
      <c r="BD962" s="33"/>
      <c r="BE962" s="34"/>
      <c r="BF962" s="34"/>
      <c r="BG962" s="34"/>
      <c r="BH962" s="34"/>
      <c r="BI962" s="33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3"/>
      <c r="BV962" s="34"/>
      <c r="BW962" s="34"/>
      <c r="BX962" s="33"/>
      <c r="BY962" s="34"/>
      <c r="BZ962" s="34"/>
      <c r="CA962" s="34"/>
      <c r="CB962" s="34"/>
      <c r="CC962" s="32"/>
    </row>
    <row r="963" spans="1:81" x14ac:dyDescent="0.35">
      <c r="A963" s="37" t="s">
        <v>1405</v>
      </c>
      <c r="B963" s="34">
        <v>18202</v>
      </c>
      <c r="C963" s="37" t="s">
        <v>1404</v>
      </c>
      <c r="D963" s="32">
        <v>29.2</v>
      </c>
      <c r="E963" s="32">
        <v>3.1</v>
      </c>
      <c r="F963" s="32">
        <v>0</v>
      </c>
      <c r="G963" s="32">
        <v>0</v>
      </c>
      <c r="H963" s="35">
        <v>612</v>
      </c>
      <c r="I963" s="35">
        <v>612</v>
      </c>
      <c r="J963" s="35">
        <v>146.268</v>
      </c>
      <c r="K963" s="32">
        <v>0</v>
      </c>
      <c r="L963" s="32">
        <v>0</v>
      </c>
      <c r="M963" s="32">
        <v>0</v>
      </c>
      <c r="N963" s="32">
        <v>0</v>
      </c>
      <c r="O963" s="31"/>
      <c r="P963" s="32">
        <v>0</v>
      </c>
      <c r="Q963" s="31"/>
      <c r="R963" s="36">
        <v>3.5000000000000003E-2</v>
      </c>
      <c r="S963" s="33">
        <v>2.2000000000000002</v>
      </c>
      <c r="T963" s="33">
        <v>51.55</v>
      </c>
      <c r="U963" s="33">
        <v>38.35</v>
      </c>
      <c r="V963" s="34"/>
      <c r="W963" s="34"/>
      <c r="X963" s="34"/>
      <c r="Y963" s="32">
        <v>2.2000000000000002</v>
      </c>
      <c r="Z963" s="32">
        <v>1.2</v>
      </c>
      <c r="AA963" s="34"/>
      <c r="AB963" s="32">
        <v>0</v>
      </c>
      <c r="AC963" s="34"/>
      <c r="AD963" s="34"/>
      <c r="AE963" s="34"/>
      <c r="AF963" s="32">
        <v>0</v>
      </c>
      <c r="AG963" s="34"/>
      <c r="AH963" s="34"/>
      <c r="AI963" s="32">
        <v>0</v>
      </c>
      <c r="AJ963" s="32">
        <v>0.2</v>
      </c>
      <c r="AK963" s="34"/>
      <c r="AL963" s="32">
        <v>1.6</v>
      </c>
      <c r="AM963" s="32">
        <v>0.6</v>
      </c>
      <c r="AN963" s="34"/>
      <c r="AO963" s="34"/>
      <c r="AP963" s="32">
        <v>0</v>
      </c>
      <c r="AQ963" s="32">
        <v>0.1</v>
      </c>
      <c r="AR963" s="32">
        <v>1.1000000000000001</v>
      </c>
      <c r="AS963" s="34"/>
      <c r="AT963" s="32">
        <v>0.2</v>
      </c>
      <c r="AU963" s="33">
        <v>7.3</v>
      </c>
      <c r="AV963" s="36">
        <v>1.9</v>
      </c>
      <c r="AW963" s="33">
        <v>1.46</v>
      </c>
      <c r="AX963" s="33">
        <v>1.0900000000000001</v>
      </c>
      <c r="AY963" s="33">
        <v>0.21</v>
      </c>
      <c r="AZ963" s="36">
        <v>53.951999999999998</v>
      </c>
      <c r="BA963" s="33">
        <v>197.78</v>
      </c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3"/>
      <c r="BV963" s="34"/>
      <c r="BW963" s="34"/>
      <c r="BX963" s="33"/>
      <c r="BY963" s="34"/>
      <c r="BZ963" s="34"/>
      <c r="CA963" s="34"/>
      <c r="CB963" s="34"/>
      <c r="CC963" s="32"/>
    </row>
    <row r="964" spans="1:81" x14ac:dyDescent="0.35">
      <c r="A964" s="37" t="s">
        <v>1403</v>
      </c>
      <c r="B964" s="34">
        <v>18202</v>
      </c>
      <c r="C964" s="37" t="s">
        <v>1402</v>
      </c>
      <c r="D964" s="32">
        <v>22</v>
      </c>
      <c r="E964" s="32">
        <v>1.8</v>
      </c>
      <c r="F964" s="32">
        <v>0</v>
      </c>
      <c r="G964" s="32">
        <v>0</v>
      </c>
      <c r="H964" s="35">
        <v>440</v>
      </c>
      <c r="I964" s="35">
        <v>440</v>
      </c>
      <c r="J964" s="35">
        <v>105.16</v>
      </c>
      <c r="K964" s="32">
        <v>0</v>
      </c>
      <c r="L964" s="32">
        <v>0</v>
      </c>
      <c r="M964" s="32">
        <v>0</v>
      </c>
      <c r="N964" s="32">
        <v>0</v>
      </c>
      <c r="O964" s="31"/>
      <c r="P964" s="32">
        <v>0</v>
      </c>
      <c r="Q964" s="31"/>
      <c r="R964" s="36">
        <v>7.8E-2</v>
      </c>
      <c r="S964" s="33">
        <v>2.7</v>
      </c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3">
        <v>0.79</v>
      </c>
      <c r="AX964" s="33">
        <v>0.66</v>
      </c>
      <c r="AY964" s="33">
        <v>0.14000000000000001</v>
      </c>
      <c r="AZ964" s="36">
        <v>33.496000000000002</v>
      </c>
      <c r="BA964" s="33">
        <v>77.14</v>
      </c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</row>
    <row r="965" spans="1:81" ht="25" x14ac:dyDescent="0.35">
      <c r="A965" s="37" t="s">
        <v>1401</v>
      </c>
      <c r="B965" s="34">
        <v>18202</v>
      </c>
      <c r="C965" s="37" t="s">
        <v>1400</v>
      </c>
      <c r="D965" s="32">
        <v>31.3</v>
      </c>
      <c r="E965" s="32">
        <v>3.5</v>
      </c>
      <c r="F965" s="32">
        <v>0</v>
      </c>
      <c r="G965" s="32">
        <v>0</v>
      </c>
      <c r="H965" s="35">
        <v>661</v>
      </c>
      <c r="I965" s="35">
        <v>661</v>
      </c>
      <c r="J965" s="35">
        <v>157.97899999999998</v>
      </c>
      <c r="K965" s="32">
        <v>0</v>
      </c>
      <c r="L965" s="32">
        <v>0</v>
      </c>
      <c r="M965" s="32">
        <v>0</v>
      </c>
      <c r="N965" s="32">
        <v>0</v>
      </c>
      <c r="O965" s="31"/>
      <c r="P965" s="32">
        <v>0</v>
      </c>
      <c r="Q965" s="31"/>
      <c r="R965" s="36">
        <v>4.7E-2</v>
      </c>
      <c r="S965" s="33">
        <v>2.2000000000000002</v>
      </c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3">
        <v>1.52</v>
      </c>
      <c r="AX965" s="33">
        <v>1.24</v>
      </c>
      <c r="AY965" s="33">
        <v>0.35</v>
      </c>
      <c r="AZ965" s="36">
        <v>71.332999999999998</v>
      </c>
      <c r="BA965" s="33">
        <v>186.35</v>
      </c>
      <c r="BB965" s="34"/>
      <c r="BC965" s="34"/>
      <c r="BD965" s="34"/>
      <c r="BE965" s="33"/>
      <c r="BF965" s="34"/>
      <c r="BG965" s="33"/>
      <c r="BH965" s="34"/>
      <c r="BI965" s="34"/>
      <c r="BJ965" s="34"/>
      <c r="BK965" s="34"/>
      <c r="BL965" s="33"/>
      <c r="BM965" s="33"/>
      <c r="BN965" s="33"/>
      <c r="BO965" s="34"/>
      <c r="BP965" s="33"/>
      <c r="BQ965" s="33"/>
      <c r="BR965" s="33"/>
      <c r="BS965" s="34"/>
      <c r="BT965" s="34"/>
      <c r="BU965" s="34"/>
      <c r="BV965" s="33"/>
      <c r="BW965" s="34"/>
      <c r="BX965" s="34"/>
      <c r="BY965" s="34"/>
      <c r="BZ965" s="34"/>
      <c r="CA965" s="34"/>
      <c r="CB965" s="33"/>
      <c r="CC965" s="32"/>
    </row>
    <row r="966" spans="1:81" ht="25" x14ac:dyDescent="0.35">
      <c r="A966" s="37" t="s">
        <v>1399</v>
      </c>
      <c r="B966" s="34">
        <v>18202</v>
      </c>
      <c r="C966" s="37" t="s">
        <v>1398</v>
      </c>
      <c r="D966" s="32">
        <v>43.6</v>
      </c>
      <c r="E966" s="32">
        <v>3.5</v>
      </c>
      <c r="F966" s="32">
        <v>0</v>
      </c>
      <c r="G966" s="32">
        <v>0</v>
      </c>
      <c r="H966" s="35">
        <v>871</v>
      </c>
      <c r="I966" s="35">
        <v>871</v>
      </c>
      <c r="J966" s="35">
        <v>208.16899999999998</v>
      </c>
      <c r="K966" s="32">
        <v>0</v>
      </c>
      <c r="L966" s="32">
        <v>0</v>
      </c>
      <c r="M966" s="32">
        <v>0</v>
      </c>
      <c r="N966" s="32">
        <v>0</v>
      </c>
      <c r="O966" s="31"/>
      <c r="P966" s="32">
        <v>0</v>
      </c>
      <c r="Q966" s="31"/>
      <c r="R966" s="36">
        <v>9.2999999999999999E-2</v>
      </c>
      <c r="S966" s="33">
        <v>4.8099999999999996</v>
      </c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3">
        <v>1.56</v>
      </c>
      <c r="AX966" s="33">
        <v>1.32</v>
      </c>
      <c r="AY966" s="33">
        <v>0.28000000000000003</v>
      </c>
      <c r="AZ966" s="36">
        <v>66.328000000000003</v>
      </c>
      <c r="BA966" s="33">
        <v>152.76</v>
      </c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</row>
    <row r="967" spans="1:81" x14ac:dyDescent="0.35">
      <c r="A967" s="37" t="s">
        <v>1397</v>
      </c>
      <c r="B967" s="34">
        <v>18202</v>
      </c>
      <c r="C967" s="37" t="s">
        <v>1396</v>
      </c>
      <c r="D967" s="32">
        <v>21.2</v>
      </c>
      <c r="E967" s="32">
        <v>5.6</v>
      </c>
      <c r="F967" s="32">
        <v>0</v>
      </c>
      <c r="G967" s="32">
        <v>0</v>
      </c>
      <c r="H967" s="35">
        <v>566</v>
      </c>
      <c r="I967" s="35">
        <v>566</v>
      </c>
      <c r="J967" s="35">
        <v>135.274</v>
      </c>
      <c r="K967" s="32">
        <v>0</v>
      </c>
      <c r="L967" s="32">
        <v>0</v>
      </c>
      <c r="M967" s="32">
        <v>0</v>
      </c>
      <c r="N967" s="32">
        <v>0</v>
      </c>
      <c r="O967" s="31"/>
      <c r="P967" s="32">
        <v>0</v>
      </c>
      <c r="Q967" s="31"/>
      <c r="R967" s="36">
        <v>7.3999999999999996E-2</v>
      </c>
      <c r="S967" s="33">
        <v>2.77</v>
      </c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3">
        <v>2.88</v>
      </c>
      <c r="AX967" s="33">
        <v>2</v>
      </c>
      <c r="AY967" s="33">
        <v>0.22</v>
      </c>
      <c r="AZ967" s="36">
        <v>38.081000000000003</v>
      </c>
      <c r="BA967" s="33">
        <v>437.86</v>
      </c>
      <c r="BB967" s="34"/>
      <c r="BC967" s="34"/>
      <c r="BD967" s="34"/>
      <c r="BE967" s="33"/>
      <c r="BF967" s="34"/>
      <c r="BG967" s="34"/>
      <c r="BH967" s="34"/>
      <c r="BI967" s="34"/>
      <c r="BJ967" s="34"/>
      <c r="BK967" s="36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3"/>
      <c r="BW967" s="34"/>
      <c r="BX967" s="34"/>
      <c r="BY967" s="34"/>
      <c r="BZ967" s="36"/>
      <c r="CA967" s="34"/>
      <c r="CB967" s="34"/>
      <c r="CC967" s="32"/>
    </row>
    <row r="968" spans="1:81" ht="25" x14ac:dyDescent="0.35">
      <c r="A968" s="37" t="s">
        <v>1395</v>
      </c>
      <c r="B968" s="34" t="s">
        <v>1093</v>
      </c>
      <c r="C968" s="37" t="s">
        <v>1394</v>
      </c>
      <c r="D968" s="32">
        <v>37.799999999999997</v>
      </c>
      <c r="E968" s="32">
        <v>10</v>
      </c>
      <c r="F968" s="32">
        <v>0</v>
      </c>
      <c r="G968" s="32">
        <v>0</v>
      </c>
      <c r="H968" s="35">
        <v>1011</v>
      </c>
      <c r="I968" s="35">
        <v>1011</v>
      </c>
      <c r="J968" s="35">
        <v>241.62899999999999</v>
      </c>
      <c r="K968" s="32">
        <v>0</v>
      </c>
      <c r="L968" s="32">
        <v>0</v>
      </c>
      <c r="M968" s="32">
        <v>0</v>
      </c>
      <c r="N968" s="32">
        <v>0</v>
      </c>
      <c r="O968" s="31"/>
      <c r="P968" s="32">
        <v>0</v>
      </c>
      <c r="Q968" s="31"/>
      <c r="R968" s="36">
        <v>7.9000000000000001E-2</v>
      </c>
      <c r="S968" s="33">
        <v>4.45</v>
      </c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3">
        <v>5.15</v>
      </c>
      <c r="AX968" s="33">
        <v>3.56</v>
      </c>
      <c r="AY968" s="33">
        <v>0.38</v>
      </c>
      <c r="AZ968" s="36">
        <v>68.001999999999995</v>
      </c>
      <c r="BA968" s="33">
        <v>781.9</v>
      </c>
      <c r="BB968" s="34"/>
      <c r="BC968" s="34"/>
      <c r="BD968" s="34"/>
      <c r="BE968" s="33"/>
      <c r="BF968" s="34"/>
      <c r="BG968" s="33"/>
      <c r="BH968" s="34"/>
      <c r="BI968" s="34"/>
      <c r="BJ968" s="34"/>
      <c r="BK968" s="34"/>
      <c r="BL968" s="33"/>
      <c r="BM968" s="33"/>
      <c r="BN968" s="33"/>
      <c r="BO968" s="34"/>
      <c r="BP968" s="33"/>
      <c r="BQ968" s="33"/>
      <c r="BR968" s="33"/>
      <c r="BS968" s="34"/>
      <c r="BT968" s="34"/>
      <c r="BU968" s="34"/>
      <c r="BV968" s="33"/>
      <c r="BW968" s="34"/>
      <c r="BX968" s="34"/>
      <c r="BY968" s="34"/>
      <c r="BZ968" s="34"/>
      <c r="CA968" s="34"/>
      <c r="CB968" s="33"/>
      <c r="CC968" s="32"/>
    </row>
    <row r="969" spans="1:81" ht="25" x14ac:dyDescent="0.35">
      <c r="A969" s="37" t="s">
        <v>1393</v>
      </c>
      <c r="B969" s="34">
        <v>18202</v>
      </c>
      <c r="C969" s="37" t="s">
        <v>1392</v>
      </c>
      <c r="D969" s="32">
        <v>29.2</v>
      </c>
      <c r="E969" s="32">
        <v>9.5</v>
      </c>
      <c r="F969" s="32">
        <v>0</v>
      </c>
      <c r="G969" s="32">
        <v>0</v>
      </c>
      <c r="H969" s="35">
        <v>847</v>
      </c>
      <c r="I969" s="35">
        <v>847</v>
      </c>
      <c r="J969" s="35">
        <v>202.43299999999999</v>
      </c>
      <c r="K969" s="32">
        <v>0</v>
      </c>
      <c r="L969" s="32">
        <v>0</v>
      </c>
      <c r="M969" s="32">
        <v>0</v>
      </c>
      <c r="N969" s="32">
        <v>0</v>
      </c>
      <c r="O969" s="31"/>
      <c r="P969" s="32">
        <v>0</v>
      </c>
      <c r="Q969" s="31"/>
      <c r="R969" s="36">
        <v>4.2000000000000003E-2</v>
      </c>
      <c r="S969" s="33">
        <v>2.4</v>
      </c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3">
        <v>4.58</v>
      </c>
      <c r="AX969" s="33">
        <v>3.54</v>
      </c>
      <c r="AY969" s="33">
        <v>0.46</v>
      </c>
      <c r="AZ969" s="36">
        <v>76.391000000000005</v>
      </c>
      <c r="BA969" s="33">
        <v>635.36</v>
      </c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</row>
    <row r="970" spans="1:81" x14ac:dyDescent="0.35">
      <c r="A970" s="37" t="s">
        <v>1391</v>
      </c>
      <c r="B970" s="34" t="s">
        <v>1370</v>
      </c>
      <c r="C970" s="37" t="s">
        <v>1390</v>
      </c>
      <c r="D970" s="32">
        <v>18.600000000000001</v>
      </c>
      <c r="E970" s="32">
        <v>26.2</v>
      </c>
      <c r="F970" s="32">
        <v>0</v>
      </c>
      <c r="G970" s="32">
        <v>0</v>
      </c>
      <c r="H970" s="35">
        <v>1286</v>
      </c>
      <c r="I970" s="35">
        <v>1286</v>
      </c>
      <c r="J970" s="35">
        <v>307.35399999999998</v>
      </c>
      <c r="K970" s="32">
        <v>0</v>
      </c>
      <c r="L970" s="34"/>
      <c r="M970" s="34"/>
      <c r="N970" s="34"/>
      <c r="O970" s="31"/>
      <c r="P970" s="32">
        <v>0</v>
      </c>
      <c r="Q970" s="31"/>
      <c r="R970" s="36">
        <v>0.1</v>
      </c>
      <c r="S970" s="33">
        <v>1.71</v>
      </c>
      <c r="T970" s="33">
        <v>38.1</v>
      </c>
      <c r="U970" s="33">
        <v>44.4</v>
      </c>
      <c r="V970" s="34"/>
      <c r="W970" s="34"/>
      <c r="X970" s="34"/>
      <c r="Y970" s="32">
        <v>11.4</v>
      </c>
      <c r="Z970" s="32">
        <v>0.9</v>
      </c>
      <c r="AA970" s="34"/>
      <c r="AB970" s="32">
        <v>0</v>
      </c>
      <c r="AC970" s="34"/>
      <c r="AD970" s="32">
        <v>0</v>
      </c>
      <c r="AE970" s="34"/>
      <c r="AF970" s="32">
        <v>0.4</v>
      </c>
      <c r="AG970" s="34"/>
      <c r="AH970" s="34"/>
      <c r="AI970" s="32">
        <v>0.1</v>
      </c>
      <c r="AJ970" s="32">
        <v>0</v>
      </c>
      <c r="AK970" s="34"/>
      <c r="AL970" s="32">
        <v>0.2</v>
      </c>
      <c r="AM970" s="32">
        <v>0</v>
      </c>
      <c r="AN970" s="34"/>
      <c r="AO970" s="34"/>
      <c r="AP970" s="32">
        <v>0</v>
      </c>
      <c r="AQ970" s="32">
        <v>0</v>
      </c>
      <c r="AR970" s="32">
        <v>0.1</v>
      </c>
      <c r="AS970" s="34"/>
      <c r="AT970" s="32">
        <v>0.1</v>
      </c>
      <c r="AU970" s="33">
        <v>13.2</v>
      </c>
      <c r="AV970" s="36">
        <v>0.2</v>
      </c>
      <c r="AW970" s="33">
        <v>9.51</v>
      </c>
      <c r="AX970" s="33">
        <v>11.09</v>
      </c>
      <c r="AY970" s="33">
        <v>3.3</v>
      </c>
      <c r="AZ970" s="36">
        <v>49.936999999999998</v>
      </c>
      <c r="BA970" s="33">
        <v>49.94</v>
      </c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</row>
    <row r="971" spans="1:81" ht="25" x14ac:dyDescent="0.35">
      <c r="A971" s="37" t="s">
        <v>1389</v>
      </c>
      <c r="B971" s="34" t="s">
        <v>1370</v>
      </c>
      <c r="C971" s="37" t="s">
        <v>1388</v>
      </c>
      <c r="D971" s="32">
        <v>27.4</v>
      </c>
      <c r="E971" s="32">
        <v>30.8</v>
      </c>
      <c r="F971" s="32">
        <v>0</v>
      </c>
      <c r="G971" s="32">
        <v>0</v>
      </c>
      <c r="H971" s="35">
        <v>1606</v>
      </c>
      <c r="I971" s="35">
        <v>1606</v>
      </c>
      <c r="J971" s="35">
        <v>383.834</v>
      </c>
      <c r="K971" s="32">
        <v>0</v>
      </c>
      <c r="L971" s="34"/>
      <c r="M971" s="34"/>
      <c r="N971" s="34"/>
      <c r="O971" s="31"/>
      <c r="P971" s="32">
        <v>0</v>
      </c>
      <c r="Q971" s="31"/>
      <c r="R971" s="36">
        <v>0.14000000000000001</v>
      </c>
      <c r="S971" s="33">
        <v>2.2599999999999998</v>
      </c>
      <c r="T971" s="33">
        <v>38.1</v>
      </c>
      <c r="U971" s="33">
        <v>44.4</v>
      </c>
      <c r="V971" s="34"/>
      <c r="W971" s="34"/>
      <c r="X971" s="34"/>
      <c r="Y971" s="32">
        <v>11.4</v>
      </c>
      <c r="Z971" s="32">
        <v>0.9</v>
      </c>
      <c r="AA971" s="34"/>
      <c r="AB971" s="32">
        <v>0</v>
      </c>
      <c r="AC971" s="34"/>
      <c r="AD971" s="32">
        <v>0</v>
      </c>
      <c r="AE971" s="34"/>
      <c r="AF971" s="32">
        <v>0.4</v>
      </c>
      <c r="AG971" s="34"/>
      <c r="AH971" s="34"/>
      <c r="AI971" s="32">
        <v>0.1</v>
      </c>
      <c r="AJ971" s="32">
        <v>0</v>
      </c>
      <c r="AK971" s="34"/>
      <c r="AL971" s="32">
        <v>0.2</v>
      </c>
      <c r="AM971" s="32">
        <v>0</v>
      </c>
      <c r="AN971" s="34"/>
      <c r="AO971" s="34"/>
      <c r="AP971" s="32">
        <v>0</v>
      </c>
      <c r="AQ971" s="32">
        <v>0</v>
      </c>
      <c r="AR971" s="32">
        <v>0.1</v>
      </c>
      <c r="AS971" s="34"/>
      <c r="AT971" s="32">
        <v>0.1</v>
      </c>
      <c r="AU971" s="33">
        <v>13.2</v>
      </c>
      <c r="AV971" s="36">
        <v>0.2</v>
      </c>
      <c r="AW971" s="33">
        <v>11.19</v>
      </c>
      <c r="AX971" s="33">
        <v>13.04</v>
      </c>
      <c r="AY971" s="33">
        <v>3.88</v>
      </c>
      <c r="AZ971" s="36">
        <v>58.743000000000002</v>
      </c>
      <c r="BA971" s="33">
        <v>58.74</v>
      </c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</row>
    <row r="972" spans="1:81" x14ac:dyDescent="0.35">
      <c r="A972" s="37" t="s">
        <v>1387</v>
      </c>
      <c r="B972" s="34">
        <v>18103</v>
      </c>
      <c r="C972" s="37" t="s">
        <v>1386</v>
      </c>
      <c r="D972" s="32">
        <v>24.1</v>
      </c>
      <c r="E972" s="32">
        <v>1.6</v>
      </c>
      <c r="F972" s="32">
        <v>0</v>
      </c>
      <c r="G972" s="32">
        <v>0</v>
      </c>
      <c r="H972" s="35">
        <v>469</v>
      </c>
      <c r="I972" s="35">
        <v>469</v>
      </c>
      <c r="J972" s="35">
        <v>112.09099999999999</v>
      </c>
      <c r="K972" s="32">
        <v>0</v>
      </c>
      <c r="L972" s="32">
        <v>0</v>
      </c>
      <c r="M972" s="32">
        <v>0</v>
      </c>
      <c r="N972" s="32">
        <v>0</v>
      </c>
      <c r="O972" s="31"/>
      <c r="P972" s="32">
        <v>0</v>
      </c>
      <c r="Q972" s="31"/>
      <c r="R972" s="36">
        <v>0</v>
      </c>
      <c r="S972" s="33">
        <v>0.4</v>
      </c>
      <c r="T972" s="33">
        <v>37.299999999999997</v>
      </c>
      <c r="U972" s="33">
        <v>43.9</v>
      </c>
      <c r="V972" s="34"/>
      <c r="W972" s="34"/>
      <c r="X972" s="34"/>
      <c r="Y972" s="32">
        <v>12.1</v>
      </c>
      <c r="Z972" s="32">
        <v>0.5</v>
      </c>
      <c r="AA972" s="34"/>
      <c r="AB972" s="32">
        <v>0.1</v>
      </c>
      <c r="AC972" s="34"/>
      <c r="AD972" s="34"/>
      <c r="AE972" s="34"/>
      <c r="AF972" s="32">
        <v>0.4</v>
      </c>
      <c r="AG972" s="34"/>
      <c r="AH972" s="34"/>
      <c r="AI972" s="32">
        <v>0.1</v>
      </c>
      <c r="AJ972" s="32">
        <v>0.5</v>
      </c>
      <c r="AK972" s="34"/>
      <c r="AL972" s="32">
        <v>3.4</v>
      </c>
      <c r="AM972" s="32">
        <v>0</v>
      </c>
      <c r="AN972" s="34"/>
      <c r="AO972" s="34"/>
      <c r="AP972" s="32">
        <v>0</v>
      </c>
      <c r="AQ972" s="32">
        <v>0.5</v>
      </c>
      <c r="AR972" s="32">
        <v>0.6</v>
      </c>
      <c r="AS972" s="34"/>
      <c r="AT972" s="32">
        <v>0.3</v>
      </c>
      <c r="AU972" s="33">
        <v>18.5</v>
      </c>
      <c r="AV972" s="36">
        <v>0.9</v>
      </c>
      <c r="AW972" s="33">
        <v>0.54</v>
      </c>
      <c r="AX972" s="33">
        <v>0.64</v>
      </c>
      <c r="AY972" s="33">
        <v>0.27</v>
      </c>
      <c r="AZ972" s="36">
        <v>13.103999999999999</v>
      </c>
      <c r="BA972" s="33">
        <v>5.82</v>
      </c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</row>
    <row r="973" spans="1:81" ht="25" x14ac:dyDescent="0.35">
      <c r="A973" s="37" t="s">
        <v>1385</v>
      </c>
      <c r="B973" s="34">
        <v>18103</v>
      </c>
      <c r="C973" s="37" t="s">
        <v>1384</v>
      </c>
      <c r="D973" s="32">
        <v>32.5</v>
      </c>
      <c r="E973" s="32">
        <v>2.8</v>
      </c>
      <c r="F973" s="32">
        <v>0</v>
      </c>
      <c r="G973" s="32">
        <v>0</v>
      </c>
      <c r="H973" s="35">
        <v>656</v>
      </c>
      <c r="I973" s="35">
        <v>656</v>
      </c>
      <c r="J973" s="35">
        <v>156.78399999999999</v>
      </c>
      <c r="K973" s="32">
        <v>0</v>
      </c>
      <c r="L973" s="32">
        <v>0</v>
      </c>
      <c r="M973" s="32">
        <v>0</v>
      </c>
      <c r="N973" s="32">
        <v>0</v>
      </c>
      <c r="O973" s="31"/>
      <c r="P973" s="32">
        <v>0</v>
      </c>
      <c r="Q973" s="31"/>
      <c r="R973" s="36">
        <v>0.14000000000000001</v>
      </c>
      <c r="S973" s="33">
        <v>0.4</v>
      </c>
      <c r="T973" s="33">
        <v>42</v>
      </c>
      <c r="U973" s="33">
        <v>44.2</v>
      </c>
      <c r="V973" s="34"/>
      <c r="W973" s="34"/>
      <c r="X973" s="34"/>
      <c r="Y973" s="32">
        <v>11</v>
      </c>
      <c r="Z973" s="32">
        <v>0.7</v>
      </c>
      <c r="AA973" s="34"/>
      <c r="AB973" s="32">
        <v>0.2</v>
      </c>
      <c r="AC973" s="34"/>
      <c r="AD973" s="34"/>
      <c r="AE973" s="34"/>
      <c r="AF973" s="32">
        <v>0.3</v>
      </c>
      <c r="AG973" s="34"/>
      <c r="AH973" s="34"/>
      <c r="AI973" s="32">
        <v>0.1</v>
      </c>
      <c r="AJ973" s="32">
        <v>0.2</v>
      </c>
      <c r="AK973" s="34"/>
      <c r="AL973" s="32">
        <v>1</v>
      </c>
      <c r="AM973" s="32">
        <v>0</v>
      </c>
      <c r="AN973" s="34"/>
      <c r="AO973" s="34"/>
      <c r="AP973" s="34"/>
      <c r="AQ973" s="32">
        <v>0</v>
      </c>
      <c r="AR973" s="32">
        <v>0.3</v>
      </c>
      <c r="AS973" s="34"/>
      <c r="AT973" s="32">
        <v>0.2</v>
      </c>
      <c r="AU973" s="33">
        <v>14</v>
      </c>
      <c r="AV973" s="36">
        <v>0.5</v>
      </c>
      <c r="AW973" s="33">
        <v>1.07</v>
      </c>
      <c r="AX973" s="33">
        <v>1.1299999999999999</v>
      </c>
      <c r="AY973" s="33">
        <v>0.36</v>
      </c>
      <c r="AZ973" s="36">
        <v>12.74</v>
      </c>
      <c r="BA973" s="33">
        <v>10.19</v>
      </c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</row>
    <row r="974" spans="1:81" x14ac:dyDescent="0.35">
      <c r="A974" s="37" t="s">
        <v>1383</v>
      </c>
      <c r="B974" s="34">
        <v>18103</v>
      </c>
      <c r="C974" s="37" t="s">
        <v>1382</v>
      </c>
      <c r="D974" s="32">
        <v>22.7</v>
      </c>
      <c r="E974" s="32">
        <v>7</v>
      </c>
      <c r="F974" s="32">
        <v>0</v>
      </c>
      <c r="G974" s="32">
        <v>0</v>
      </c>
      <c r="H974" s="35">
        <v>643</v>
      </c>
      <c r="I974" s="35">
        <v>643</v>
      </c>
      <c r="J974" s="35">
        <v>153.67699999999999</v>
      </c>
      <c r="K974" s="32">
        <v>0</v>
      </c>
      <c r="L974" s="32">
        <v>0</v>
      </c>
      <c r="M974" s="32">
        <v>0</v>
      </c>
      <c r="N974" s="32">
        <v>0</v>
      </c>
      <c r="O974" s="31"/>
      <c r="P974" s="32">
        <v>0</v>
      </c>
      <c r="Q974" s="31"/>
      <c r="R974" s="36">
        <v>0</v>
      </c>
      <c r="S974" s="33">
        <v>0.81</v>
      </c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3">
        <v>2.4300000000000002</v>
      </c>
      <c r="AX974" s="33">
        <v>3.01</v>
      </c>
      <c r="AY974" s="33">
        <v>0.79</v>
      </c>
      <c r="AZ974" s="36">
        <v>12.055999999999999</v>
      </c>
      <c r="BA974" s="33">
        <v>31.47</v>
      </c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</row>
    <row r="975" spans="1:81" ht="25" x14ac:dyDescent="0.35">
      <c r="A975" s="37" t="s">
        <v>1381</v>
      </c>
      <c r="B975" s="34">
        <v>18103</v>
      </c>
      <c r="C975" s="37" t="s">
        <v>1380</v>
      </c>
      <c r="D975" s="32">
        <v>30.6</v>
      </c>
      <c r="E975" s="32">
        <v>8.1999999999999993</v>
      </c>
      <c r="F975" s="32">
        <v>0</v>
      </c>
      <c r="G975" s="32">
        <v>0</v>
      </c>
      <c r="H975" s="35">
        <v>825</v>
      </c>
      <c r="I975" s="35">
        <v>825</v>
      </c>
      <c r="J975" s="35">
        <v>197.17499999999998</v>
      </c>
      <c r="K975" s="32">
        <v>0</v>
      </c>
      <c r="L975" s="32">
        <v>0</v>
      </c>
      <c r="M975" s="32">
        <v>0</v>
      </c>
      <c r="N975" s="32">
        <v>0</v>
      </c>
      <c r="O975" s="31"/>
      <c r="P975" s="32">
        <v>0</v>
      </c>
      <c r="Q975" s="31"/>
      <c r="R975" s="36">
        <v>0.13800000000000001</v>
      </c>
      <c r="S975" s="33">
        <v>0.85</v>
      </c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3">
        <v>3.21</v>
      </c>
      <c r="AX975" s="33">
        <v>3.62</v>
      </c>
      <c r="AY975" s="33">
        <v>0.86</v>
      </c>
      <c r="AZ975" s="36">
        <v>11.721</v>
      </c>
      <c r="BA975" s="33">
        <v>36.33</v>
      </c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</row>
    <row r="976" spans="1:81" x14ac:dyDescent="0.35">
      <c r="A976" s="37" t="s">
        <v>1379</v>
      </c>
      <c r="B976" s="34">
        <v>18103</v>
      </c>
      <c r="C976" s="37" t="s">
        <v>1378</v>
      </c>
      <c r="D976" s="32">
        <v>22.8</v>
      </c>
      <c r="E976" s="32">
        <v>3.1</v>
      </c>
      <c r="F976" s="32">
        <v>0</v>
      </c>
      <c r="G976" s="32">
        <v>0</v>
      </c>
      <c r="H976" s="35">
        <v>502</v>
      </c>
      <c r="I976" s="35">
        <v>502</v>
      </c>
      <c r="J976" s="35">
        <v>119.97799999999999</v>
      </c>
      <c r="K976" s="32">
        <v>0</v>
      </c>
      <c r="L976" s="32">
        <v>0</v>
      </c>
      <c r="M976" s="32">
        <v>0</v>
      </c>
      <c r="N976" s="32">
        <v>0</v>
      </c>
      <c r="O976" s="31"/>
      <c r="P976" s="32">
        <v>0</v>
      </c>
      <c r="Q976" s="31"/>
      <c r="R976" s="36">
        <v>0.27</v>
      </c>
      <c r="S976" s="33">
        <v>0.4</v>
      </c>
      <c r="T976" s="33">
        <v>36.1</v>
      </c>
      <c r="U976" s="33">
        <v>45.1</v>
      </c>
      <c r="V976" s="34"/>
      <c r="W976" s="34"/>
      <c r="X976" s="34"/>
      <c r="Y976" s="32">
        <v>13.2</v>
      </c>
      <c r="Z976" s="32">
        <v>0.8</v>
      </c>
      <c r="AA976" s="34"/>
      <c r="AB976" s="32">
        <v>0</v>
      </c>
      <c r="AC976" s="34"/>
      <c r="AD976" s="34"/>
      <c r="AE976" s="34"/>
      <c r="AF976" s="32">
        <v>0.4</v>
      </c>
      <c r="AG976" s="34"/>
      <c r="AH976" s="34"/>
      <c r="AI976" s="32">
        <v>0.1</v>
      </c>
      <c r="AJ976" s="32">
        <v>0.3</v>
      </c>
      <c r="AK976" s="34"/>
      <c r="AL976" s="32">
        <v>2.2000000000000002</v>
      </c>
      <c r="AM976" s="32">
        <v>0.1</v>
      </c>
      <c r="AN976" s="34"/>
      <c r="AO976" s="34"/>
      <c r="AP976" s="32">
        <v>0.1</v>
      </c>
      <c r="AQ976" s="32">
        <v>0.3</v>
      </c>
      <c r="AR976" s="32">
        <v>0.4</v>
      </c>
      <c r="AS976" s="34"/>
      <c r="AT976" s="32">
        <v>0.3</v>
      </c>
      <c r="AU976" s="33">
        <v>18.2</v>
      </c>
      <c r="AV976" s="36">
        <v>0.8</v>
      </c>
      <c r="AW976" s="33">
        <v>1.02</v>
      </c>
      <c r="AX976" s="33">
        <v>1.27</v>
      </c>
      <c r="AY976" s="33">
        <v>0.51</v>
      </c>
      <c r="AZ976" s="36">
        <v>22.568000000000001</v>
      </c>
      <c r="BA976" s="33">
        <v>14.1</v>
      </c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</row>
    <row r="977" spans="1:81" ht="25" x14ac:dyDescent="0.35">
      <c r="A977" s="37" t="s">
        <v>1377</v>
      </c>
      <c r="B977" s="34">
        <v>18103</v>
      </c>
      <c r="C977" s="37" t="s">
        <v>1376</v>
      </c>
      <c r="D977" s="32">
        <v>31.3</v>
      </c>
      <c r="E977" s="32">
        <v>3.1</v>
      </c>
      <c r="F977" s="32">
        <v>0</v>
      </c>
      <c r="G977" s="32">
        <v>0</v>
      </c>
      <c r="H977" s="35">
        <v>647</v>
      </c>
      <c r="I977" s="35">
        <v>647</v>
      </c>
      <c r="J977" s="35">
        <v>154.63299999999998</v>
      </c>
      <c r="K977" s="32">
        <v>0</v>
      </c>
      <c r="L977" s="32">
        <v>0</v>
      </c>
      <c r="M977" s="32">
        <v>0</v>
      </c>
      <c r="N977" s="32">
        <v>0</v>
      </c>
      <c r="O977" s="31"/>
      <c r="P977" s="32">
        <v>0</v>
      </c>
      <c r="Q977" s="31"/>
      <c r="R977" s="36">
        <v>0.26</v>
      </c>
      <c r="S977" s="33">
        <v>0.4</v>
      </c>
      <c r="T977" s="33">
        <v>36.1</v>
      </c>
      <c r="U977" s="33">
        <v>45.1</v>
      </c>
      <c r="V977" s="34"/>
      <c r="W977" s="34"/>
      <c r="X977" s="34"/>
      <c r="Y977" s="32">
        <v>13.2</v>
      </c>
      <c r="Z977" s="32">
        <v>0.8</v>
      </c>
      <c r="AA977" s="34"/>
      <c r="AB977" s="32">
        <v>0</v>
      </c>
      <c r="AC977" s="34"/>
      <c r="AD977" s="34"/>
      <c r="AE977" s="34"/>
      <c r="AF977" s="32">
        <v>0.4</v>
      </c>
      <c r="AG977" s="34"/>
      <c r="AH977" s="34"/>
      <c r="AI977" s="32">
        <v>0.1</v>
      </c>
      <c r="AJ977" s="32">
        <v>0.3</v>
      </c>
      <c r="AK977" s="34"/>
      <c r="AL977" s="32">
        <v>2.2000000000000002</v>
      </c>
      <c r="AM977" s="32">
        <v>0.1</v>
      </c>
      <c r="AN977" s="34"/>
      <c r="AO977" s="34"/>
      <c r="AP977" s="32">
        <v>0.1</v>
      </c>
      <c r="AQ977" s="32">
        <v>0.3</v>
      </c>
      <c r="AR977" s="32">
        <v>0.4</v>
      </c>
      <c r="AS977" s="34"/>
      <c r="AT977" s="32">
        <v>0.3</v>
      </c>
      <c r="AU977" s="33">
        <v>18.2</v>
      </c>
      <c r="AV977" s="36">
        <v>0.8</v>
      </c>
      <c r="AW977" s="33">
        <v>1.02</v>
      </c>
      <c r="AX977" s="33">
        <v>1.27</v>
      </c>
      <c r="AY977" s="33">
        <v>0.51</v>
      </c>
      <c r="AZ977" s="36">
        <v>22.568000000000001</v>
      </c>
      <c r="BA977" s="33">
        <v>14.1</v>
      </c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</row>
    <row r="978" spans="1:81" x14ac:dyDescent="0.35">
      <c r="A978" s="37" t="s">
        <v>1375</v>
      </c>
      <c r="B978" s="34">
        <v>18103</v>
      </c>
      <c r="C978" s="37" t="s">
        <v>1374</v>
      </c>
      <c r="D978" s="32">
        <v>23.1</v>
      </c>
      <c r="E978" s="32">
        <v>1.1000000000000001</v>
      </c>
      <c r="F978" s="32">
        <v>0</v>
      </c>
      <c r="G978" s="32">
        <v>0</v>
      </c>
      <c r="H978" s="35">
        <v>433</v>
      </c>
      <c r="I978" s="35">
        <v>433</v>
      </c>
      <c r="J978" s="35">
        <v>103.48699999999999</v>
      </c>
      <c r="K978" s="32">
        <v>0</v>
      </c>
      <c r="L978" s="32">
        <v>0</v>
      </c>
      <c r="M978" s="32">
        <v>0</v>
      </c>
      <c r="N978" s="32">
        <v>0</v>
      </c>
      <c r="O978" s="31"/>
      <c r="P978" s="32">
        <v>0</v>
      </c>
      <c r="Q978" s="31"/>
      <c r="R978" s="36">
        <v>0</v>
      </c>
      <c r="S978" s="33">
        <v>0.4</v>
      </c>
      <c r="T978" s="33">
        <v>37.799999999999997</v>
      </c>
      <c r="U978" s="33">
        <v>49.5</v>
      </c>
      <c r="V978" s="34"/>
      <c r="W978" s="34"/>
      <c r="X978" s="34"/>
      <c r="Y978" s="32">
        <v>9.1</v>
      </c>
      <c r="Z978" s="32">
        <v>0.9</v>
      </c>
      <c r="AA978" s="34"/>
      <c r="AB978" s="32">
        <v>0</v>
      </c>
      <c r="AC978" s="34"/>
      <c r="AD978" s="34"/>
      <c r="AE978" s="34"/>
      <c r="AF978" s="32">
        <v>0.4</v>
      </c>
      <c r="AG978" s="34"/>
      <c r="AH978" s="34"/>
      <c r="AI978" s="32">
        <v>0</v>
      </c>
      <c r="AJ978" s="32">
        <v>0.1</v>
      </c>
      <c r="AK978" s="34"/>
      <c r="AL978" s="32">
        <v>0.5</v>
      </c>
      <c r="AM978" s="32">
        <v>0</v>
      </c>
      <c r="AN978" s="34"/>
      <c r="AO978" s="34"/>
      <c r="AP978" s="32">
        <v>0</v>
      </c>
      <c r="AQ978" s="32">
        <v>0.1</v>
      </c>
      <c r="AR978" s="32">
        <v>0.1</v>
      </c>
      <c r="AS978" s="34"/>
      <c r="AT978" s="32">
        <v>0.1</v>
      </c>
      <c r="AU978" s="33">
        <v>11.3</v>
      </c>
      <c r="AV978" s="36">
        <v>0.2</v>
      </c>
      <c r="AW978" s="33">
        <v>0.38</v>
      </c>
      <c r="AX978" s="33">
        <v>0.5</v>
      </c>
      <c r="AY978" s="33">
        <v>0.11</v>
      </c>
      <c r="AZ978" s="36">
        <v>2.0019999999999998</v>
      </c>
      <c r="BA978" s="33">
        <v>5</v>
      </c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</row>
    <row r="979" spans="1:81" ht="25" x14ac:dyDescent="0.35">
      <c r="A979" s="37" t="s">
        <v>1373</v>
      </c>
      <c r="B979" s="34">
        <v>18103</v>
      </c>
      <c r="C979" s="37" t="s">
        <v>1372</v>
      </c>
      <c r="D979" s="32">
        <v>28.5</v>
      </c>
      <c r="E979" s="32">
        <v>2.2000000000000002</v>
      </c>
      <c r="F979" s="32">
        <v>0</v>
      </c>
      <c r="G979" s="32">
        <v>0</v>
      </c>
      <c r="H979" s="35">
        <v>566</v>
      </c>
      <c r="I979" s="35">
        <v>566</v>
      </c>
      <c r="J979" s="35">
        <v>135.274</v>
      </c>
      <c r="K979" s="32">
        <v>0</v>
      </c>
      <c r="L979" s="32">
        <v>0</v>
      </c>
      <c r="M979" s="32">
        <v>0</v>
      </c>
      <c r="N979" s="32">
        <v>0</v>
      </c>
      <c r="O979" s="31"/>
      <c r="P979" s="32">
        <v>0</v>
      </c>
      <c r="Q979" s="31"/>
      <c r="R979" s="36">
        <v>0</v>
      </c>
      <c r="S979" s="33">
        <v>0.4</v>
      </c>
      <c r="T979" s="33">
        <v>37.799999999999997</v>
      </c>
      <c r="U979" s="33">
        <v>49.5</v>
      </c>
      <c r="V979" s="34"/>
      <c r="W979" s="34"/>
      <c r="X979" s="34"/>
      <c r="Y979" s="32">
        <v>9.1</v>
      </c>
      <c r="Z979" s="32">
        <v>0.9</v>
      </c>
      <c r="AA979" s="34"/>
      <c r="AB979" s="32">
        <v>0</v>
      </c>
      <c r="AC979" s="34"/>
      <c r="AD979" s="34"/>
      <c r="AE979" s="34"/>
      <c r="AF979" s="32">
        <v>0.4</v>
      </c>
      <c r="AG979" s="34"/>
      <c r="AH979" s="34"/>
      <c r="AI979" s="32">
        <v>0</v>
      </c>
      <c r="AJ979" s="32">
        <v>0.1</v>
      </c>
      <c r="AK979" s="34"/>
      <c r="AL979" s="32">
        <v>0.5</v>
      </c>
      <c r="AM979" s="32">
        <v>0</v>
      </c>
      <c r="AN979" s="34"/>
      <c r="AO979" s="34"/>
      <c r="AP979" s="32">
        <v>0</v>
      </c>
      <c r="AQ979" s="32">
        <v>0.1</v>
      </c>
      <c r="AR979" s="32">
        <v>0.1</v>
      </c>
      <c r="AS979" s="34"/>
      <c r="AT979" s="32">
        <v>0.1</v>
      </c>
      <c r="AU979" s="33">
        <v>11.3</v>
      </c>
      <c r="AV979" s="36">
        <v>0.2</v>
      </c>
      <c r="AW979" s="33">
        <v>0.76</v>
      </c>
      <c r="AX979" s="33">
        <v>0.99</v>
      </c>
      <c r="AY979" s="33">
        <v>0.23</v>
      </c>
      <c r="AZ979" s="36">
        <v>4.0039999999999996</v>
      </c>
      <c r="BA979" s="33">
        <v>10.01</v>
      </c>
      <c r="BB979" s="34"/>
      <c r="BC979" s="34"/>
      <c r="BD979" s="34"/>
      <c r="BE979" s="33"/>
      <c r="BF979" s="34"/>
      <c r="BG979" s="33"/>
      <c r="BH979" s="34"/>
      <c r="BI979" s="34"/>
      <c r="BJ979" s="34"/>
      <c r="BK979" s="34"/>
      <c r="BL979" s="33"/>
      <c r="BM979" s="33"/>
      <c r="BN979" s="33"/>
      <c r="BO979" s="34"/>
      <c r="BP979" s="33"/>
      <c r="BQ979" s="33"/>
      <c r="BR979" s="33"/>
      <c r="BS979" s="34"/>
      <c r="BT979" s="34"/>
      <c r="BU979" s="34"/>
      <c r="BV979" s="33"/>
      <c r="BW979" s="34"/>
      <c r="BX979" s="34"/>
      <c r="BY979" s="34"/>
      <c r="BZ979" s="34"/>
      <c r="CA979" s="34"/>
      <c r="CB979" s="33"/>
      <c r="CC979" s="32"/>
    </row>
    <row r="980" spans="1:81" ht="25" x14ac:dyDescent="0.35">
      <c r="A980" s="37" t="s">
        <v>1371</v>
      </c>
      <c r="B980" s="34" t="s">
        <v>1370</v>
      </c>
      <c r="C980" s="37" t="s">
        <v>1369</v>
      </c>
      <c r="D980" s="32">
        <v>9.6</v>
      </c>
      <c r="E980" s="32">
        <v>50.8</v>
      </c>
      <c r="F980" s="32">
        <v>0</v>
      </c>
      <c r="G980" s="32">
        <v>0</v>
      </c>
      <c r="H980" s="35">
        <v>2042</v>
      </c>
      <c r="I980" s="35">
        <v>2042</v>
      </c>
      <c r="J980" s="35">
        <v>488.03799999999995</v>
      </c>
      <c r="K980" s="32">
        <v>0</v>
      </c>
      <c r="L980" s="32">
        <v>0</v>
      </c>
      <c r="M980" s="32">
        <v>0</v>
      </c>
      <c r="N980" s="32">
        <v>0</v>
      </c>
      <c r="O980" s="31"/>
      <c r="P980" s="32">
        <v>0</v>
      </c>
      <c r="Q980" s="31"/>
      <c r="R980" s="36">
        <v>0.14000000000000001</v>
      </c>
      <c r="S980" s="33">
        <v>5.5</v>
      </c>
      <c r="T980" s="33">
        <v>40.299999999999997</v>
      </c>
      <c r="U980" s="33">
        <v>46.7</v>
      </c>
      <c r="V980" s="34"/>
      <c r="W980" s="34"/>
      <c r="X980" s="34"/>
      <c r="Y980" s="32">
        <v>10.8</v>
      </c>
      <c r="Z980" s="32">
        <v>0.9</v>
      </c>
      <c r="AA980" s="34"/>
      <c r="AB980" s="32">
        <v>0.1</v>
      </c>
      <c r="AC980" s="34"/>
      <c r="AD980" s="34"/>
      <c r="AE980" s="34"/>
      <c r="AF980" s="32">
        <v>0.4</v>
      </c>
      <c r="AG980" s="34"/>
      <c r="AH980" s="34"/>
      <c r="AI980" s="32">
        <v>0.1</v>
      </c>
      <c r="AJ980" s="32">
        <v>0</v>
      </c>
      <c r="AK980" s="34"/>
      <c r="AL980" s="32">
        <v>0.2</v>
      </c>
      <c r="AM980" s="32">
        <v>0</v>
      </c>
      <c r="AN980" s="34"/>
      <c r="AO980" s="34"/>
      <c r="AP980" s="34"/>
      <c r="AQ980" s="32">
        <v>0</v>
      </c>
      <c r="AR980" s="32">
        <v>0</v>
      </c>
      <c r="AS980" s="34"/>
      <c r="AT980" s="32">
        <v>0.2</v>
      </c>
      <c r="AU980" s="33">
        <v>12.7</v>
      </c>
      <c r="AV980" s="36">
        <v>0.2</v>
      </c>
      <c r="AW980" s="33">
        <v>19.510000000000002</v>
      </c>
      <c r="AX980" s="33">
        <v>22.61</v>
      </c>
      <c r="AY980" s="33">
        <v>6.15</v>
      </c>
      <c r="AZ980" s="36">
        <v>96.825000000000003</v>
      </c>
      <c r="BA980" s="33">
        <v>242.06</v>
      </c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</row>
    <row r="981" spans="1:81" ht="25" x14ac:dyDescent="0.35">
      <c r="A981" s="37" t="s">
        <v>1368</v>
      </c>
      <c r="B981" s="34">
        <v>18103</v>
      </c>
      <c r="C981" s="37" t="s">
        <v>1367</v>
      </c>
      <c r="D981" s="32">
        <v>11.5</v>
      </c>
      <c r="E981" s="32">
        <v>53.6</v>
      </c>
      <c r="F981" s="32">
        <v>0</v>
      </c>
      <c r="G981" s="32">
        <v>0</v>
      </c>
      <c r="H981" s="35">
        <v>2179</v>
      </c>
      <c r="I981" s="35">
        <v>2179</v>
      </c>
      <c r="J981" s="35">
        <v>520.78099999999995</v>
      </c>
      <c r="K981" s="32">
        <v>0</v>
      </c>
      <c r="L981" s="32">
        <v>0</v>
      </c>
      <c r="M981" s="32">
        <v>0</v>
      </c>
      <c r="N981" s="32">
        <v>0</v>
      </c>
      <c r="O981" s="31"/>
      <c r="P981" s="32">
        <v>0</v>
      </c>
      <c r="Q981" s="31"/>
      <c r="R981" s="36">
        <v>0.15</v>
      </c>
      <c r="S981" s="33">
        <v>6</v>
      </c>
      <c r="T981" s="33">
        <v>40</v>
      </c>
      <c r="U981" s="33">
        <v>47.1</v>
      </c>
      <c r="V981" s="34"/>
      <c r="W981" s="34"/>
      <c r="X981" s="34"/>
      <c r="Y981" s="32">
        <v>10.9</v>
      </c>
      <c r="Z981" s="32">
        <v>1</v>
      </c>
      <c r="AA981" s="34"/>
      <c r="AB981" s="32">
        <v>0.1</v>
      </c>
      <c r="AC981" s="34"/>
      <c r="AD981" s="34"/>
      <c r="AE981" s="34"/>
      <c r="AF981" s="32">
        <v>0.4</v>
      </c>
      <c r="AG981" s="34"/>
      <c r="AH981" s="34"/>
      <c r="AI981" s="32">
        <v>0.1</v>
      </c>
      <c r="AJ981" s="32">
        <v>0.1</v>
      </c>
      <c r="AK981" s="34"/>
      <c r="AL981" s="32">
        <v>0.2</v>
      </c>
      <c r="AM981" s="32">
        <v>0</v>
      </c>
      <c r="AN981" s="34"/>
      <c r="AO981" s="34"/>
      <c r="AP981" s="34"/>
      <c r="AQ981" s="32">
        <v>0</v>
      </c>
      <c r="AR981" s="32">
        <v>0</v>
      </c>
      <c r="AS981" s="34"/>
      <c r="AT981" s="32">
        <v>0.2</v>
      </c>
      <c r="AU981" s="33">
        <v>13</v>
      </c>
      <c r="AV981" s="36">
        <v>0.2</v>
      </c>
      <c r="AW981" s="33">
        <v>20.43</v>
      </c>
      <c r="AX981" s="33">
        <v>24.06</v>
      </c>
      <c r="AY981" s="33">
        <v>6.64</v>
      </c>
      <c r="AZ981" s="36">
        <v>102.16200000000001</v>
      </c>
      <c r="BA981" s="33">
        <v>255.4</v>
      </c>
      <c r="BB981" s="34"/>
      <c r="BC981" s="33"/>
      <c r="BD981" s="33"/>
      <c r="BE981" s="34"/>
      <c r="BF981" s="34"/>
      <c r="BG981" s="34"/>
      <c r="BH981" s="33"/>
      <c r="BI981" s="33"/>
      <c r="BJ981" s="34"/>
      <c r="BK981" s="34"/>
      <c r="BL981" s="34"/>
      <c r="BM981" s="34"/>
      <c r="BN981" s="34"/>
      <c r="BO981" s="33"/>
      <c r="BP981" s="34"/>
      <c r="BQ981" s="34"/>
      <c r="BR981" s="34"/>
      <c r="BS981" s="33"/>
      <c r="BT981" s="34"/>
      <c r="BU981" s="33"/>
      <c r="BV981" s="34"/>
      <c r="BW981" s="33"/>
      <c r="BX981" s="33"/>
      <c r="BY981" s="34"/>
      <c r="BZ981" s="34"/>
      <c r="CA981" s="33"/>
      <c r="CB981" s="34"/>
      <c r="CC981" s="32"/>
    </row>
    <row r="982" spans="1:81" x14ac:dyDescent="0.35">
      <c r="A982" s="37" t="s">
        <v>1366</v>
      </c>
      <c r="B982" s="34">
        <v>18103</v>
      </c>
      <c r="C982" s="37" t="s">
        <v>1365</v>
      </c>
      <c r="D982" s="32">
        <v>19.5</v>
      </c>
      <c r="E982" s="32">
        <v>3.9</v>
      </c>
      <c r="F982" s="32">
        <v>0</v>
      </c>
      <c r="G982" s="32">
        <v>0</v>
      </c>
      <c r="H982" s="35">
        <v>476</v>
      </c>
      <c r="I982" s="35">
        <v>476</v>
      </c>
      <c r="J982" s="35">
        <v>113.764</v>
      </c>
      <c r="K982" s="32">
        <v>0</v>
      </c>
      <c r="L982" s="32">
        <v>0</v>
      </c>
      <c r="M982" s="32">
        <v>0</v>
      </c>
      <c r="N982" s="32">
        <v>0</v>
      </c>
      <c r="O982" s="31"/>
      <c r="P982" s="32">
        <v>0</v>
      </c>
      <c r="Q982" s="31"/>
      <c r="R982" s="36">
        <v>0.3</v>
      </c>
      <c r="S982" s="33">
        <v>0.4</v>
      </c>
      <c r="T982" s="33">
        <v>40.1</v>
      </c>
      <c r="U982" s="33">
        <v>42.8</v>
      </c>
      <c r="V982" s="34"/>
      <c r="W982" s="34"/>
      <c r="X982" s="34"/>
      <c r="Y982" s="32">
        <v>12.3</v>
      </c>
      <c r="Z982" s="32">
        <v>0.7</v>
      </c>
      <c r="AA982" s="34"/>
      <c r="AB982" s="32">
        <v>0.2</v>
      </c>
      <c r="AC982" s="34"/>
      <c r="AD982" s="34"/>
      <c r="AE982" s="34"/>
      <c r="AF982" s="32">
        <v>0.1</v>
      </c>
      <c r="AG982" s="34"/>
      <c r="AH982" s="34"/>
      <c r="AI982" s="32">
        <v>0.1</v>
      </c>
      <c r="AJ982" s="32">
        <v>0.3</v>
      </c>
      <c r="AK982" s="34"/>
      <c r="AL982" s="32">
        <v>1.9</v>
      </c>
      <c r="AM982" s="32">
        <v>0</v>
      </c>
      <c r="AN982" s="34"/>
      <c r="AO982" s="34"/>
      <c r="AP982" s="34"/>
      <c r="AQ982" s="32">
        <v>0.2</v>
      </c>
      <c r="AR982" s="32">
        <v>0.6</v>
      </c>
      <c r="AS982" s="34"/>
      <c r="AT982" s="32">
        <v>0.4</v>
      </c>
      <c r="AU982" s="33">
        <v>16.8</v>
      </c>
      <c r="AV982" s="36">
        <v>1</v>
      </c>
      <c r="AW982" s="33">
        <v>1.42</v>
      </c>
      <c r="AX982" s="33">
        <v>1.52</v>
      </c>
      <c r="AY982" s="33">
        <v>0.6</v>
      </c>
      <c r="AZ982" s="36">
        <v>35.49</v>
      </c>
      <c r="BA982" s="33">
        <v>14.2</v>
      </c>
      <c r="BB982" s="34"/>
      <c r="BC982" s="33"/>
      <c r="BD982" s="33"/>
      <c r="BE982" s="34"/>
      <c r="BF982" s="34"/>
      <c r="BG982" s="34"/>
      <c r="BH982" s="33"/>
      <c r="BI982" s="33"/>
      <c r="BJ982" s="34"/>
      <c r="BK982" s="34"/>
      <c r="BL982" s="34"/>
      <c r="BM982" s="34"/>
      <c r="BN982" s="34"/>
      <c r="BO982" s="33"/>
      <c r="BP982" s="34"/>
      <c r="BQ982" s="34"/>
      <c r="BR982" s="34"/>
      <c r="BS982" s="33"/>
      <c r="BT982" s="34"/>
      <c r="BU982" s="33"/>
      <c r="BV982" s="34"/>
      <c r="BW982" s="33"/>
      <c r="BX982" s="33"/>
      <c r="BY982" s="34"/>
      <c r="BZ982" s="34"/>
      <c r="CA982" s="33"/>
      <c r="CB982" s="34"/>
      <c r="CC982" s="32"/>
    </row>
    <row r="983" spans="1:81" ht="25" x14ac:dyDescent="0.35">
      <c r="A983" s="37" t="s">
        <v>1364</v>
      </c>
      <c r="B983" s="34">
        <v>18103</v>
      </c>
      <c r="C983" s="37" t="s">
        <v>1363</v>
      </c>
      <c r="D983" s="32">
        <v>26.3</v>
      </c>
      <c r="E983" s="32">
        <v>6.3</v>
      </c>
      <c r="F983" s="32">
        <v>0</v>
      </c>
      <c r="G983" s="32">
        <v>0</v>
      </c>
      <c r="H983" s="35">
        <v>680</v>
      </c>
      <c r="I983" s="35">
        <v>680</v>
      </c>
      <c r="J983" s="35">
        <v>162.51999999999998</v>
      </c>
      <c r="K983" s="32">
        <v>0</v>
      </c>
      <c r="L983" s="32">
        <v>0</v>
      </c>
      <c r="M983" s="32">
        <v>0</v>
      </c>
      <c r="N983" s="32">
        <v>0</v>
      </c>
      <c r="O983" s="31"/>
      <c r="P983" s="32">
        <v>0</v>
      </c>
      <c r="Q983" s="31"/>
      <c r="R983" s="36">
        <v>0.32</v>
      </c>
      <c r="S983" s="33">
        <v>0.4</v>
      </c>
      <c r="T983" s="33">
        <v>42</v>
      </c>
      <c r="U983" s="33">
        <v>44.2</v>
      </c>
      <c r="V983" s="34"/>
      <c r="W983" s="34"/>
      <c r="X983" s="34"/>
      <c r="Y983" s="32">
        <v>11</v>
      </c>
      <c r="Z983" s="32">
        <v>0.7</v>
      </c>
      <c r="AA983" s="34"/>
      <c r="AB983" s="32">
        <v>0.2</v>
      </c>
      <c r="AC983" s="34"/>
      <c r="AD983" s="34"/>
      <c r="AE983" s="34"/>
      <c r="AF983" s="32">
        <v>0.3</v>
      </c>
      <c r="AG983" s="34"/>
      <c r="AH983" s="34"/>
      <c r="AI983" s="32">
        <v>0.1</v>
      </c>
      <c r="AJ983" s="32">
        <v>0.2</v>
      </c>
      <c r="AK983" s="34"/>
      <c r="AL983" s="32">
        <v>1</v>
      </c>
      <c r="AM983" s="32">
        <v>0</v>
      </c>
      <c r="AN983" s="34"/>
      <c r="AO983" s="34"/>
      <c r="AP983" s="34"/>
      <c r="AQ983" s="32">
        <v>0</v>
      </c>
      <c r="AR983" s="32">
        <v>0.3</v>
      </c>
      <c r="AS983" s="34"/>
      <c r="AT983" s="32">
        <v>0.2</v>
      </c>
      <c r="AU983" s="33">
        <v>14</v>
      </c>
      <c r="AV983" s="36">
        <v>0.5</v>
      </c>
      <c r="AW983" s="33">
        <v>2.41</v>
      </c>
      <c r="AX983" s="33">
        <v>2.5299999999999998</v>
      </c>
      <c r="AY983" s="33">
        <v>0.8</v>
      </c>
      <c r="AZ983" s="36">
        <v>28.664999999999999</v>
      </c>
      <c r="BA983" s="33">
        <v>22.93</v>
      </c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</row>
    <row r="984" spans="1:81" ht="25" x14ac:dyDescent="0.35">
      <c r="A984" s="37" t="s">
        <v>1362</v>
      </c>
      <c r="B984" s="34">
        <v>18103</v>
      </c>
      <c r="C984" s="37" t="s">
        <v>1361</v>
      </c>
      <c r="D984" s="32">
        <v>25.4</v>
      </c>
      <c r="E984" s="32">
        <v>9.1999999999999993</v>
      </c>
      <c r="F984" s="32">
        <v>0</v>
      </c>
      <c r="G984" s="32">
        <v>0</v>
      </c>
      <c r="H984" s="35">
        <v>771</v>
      </c>
      <c r="I984" s="35">
        <v>771</v>
      </c>
      <c r="J984" s="35">
        <v>184.26900000000001</v>
      </c>
      <c r="K984" s="32">
        <v>0</v>
      </c>
      <c r="L984" s="32">
        <v>0</v>
      </c>
      <c r="M984" s="32">
        <v>0</v>
      </c>
      <c r="N984" s="32">
        <v>0</v>
      </c>
      <c r="O984" s="31"/>
      <c r="P984" s="32">
        <v>0</v>
      </c>
      <c r="Q984" s="31"/>
      <c r="R984" s="36">
        <v>0.31</v>
      </c>
      <c r="S984" s="33">
        <v>0.74</v>
      </c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3">
        <v>3.5</v>
      </c>
      <c r="AX984" s="33">
        <v>3.84</v>
      </c>
      <c r="AY984" s="33">
        <v>1.1599999999999999</v>
      </c>
      <c r="AZ984" s="36">
        <v>33.119</v>
      </c>
      <c r="BA984" s="33">
        <v>37.020000000000003</v>
      </c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</row>
    <row r="985" spans="1:81" x14ac:dyDescent="0.35">
      <c r="A985" s="37" t="s">
        <v>1360</v>
      </c>
      <c r="B985" s="34">
        <v>18103</v>
      </c>
      <c r="C985" s="37" t="s">
        <v>1359</v>
      </c>
      <c r="D985" s="32">
        <v>17.5</v>
      </c>
      <c r="E985" s="32">
        <v>13.2</v>
      </c>
      <c r="F985" s="32">
        <v>0</v>
      </c>
      <c r="G985" s="32">
        <v>0</v>
      </c>
      <c r="H985" s="35">
        <v>785</v>
      </c>
      <c r="I985" s="35">
        <v>785</v>
      </c>
      <c r="J985" s="35">
        <v>187.61499999999998</v>
      </c>
      <c r="K985" s="32">
        <v>0</v>
      </c>
      <c r="L985" s="32">
        <v>0</v>
      </c>
      <c r="M985" s="32">
        <v>0</v>
      </c>
      <c r="N985" s="32">
        <v>0</v>
      </c>
      <c r="O985" s="31"/>
      <c r="P985" s="32">
        <v>0</v>
      </c>
      <c r="Q985" s="31"/>
      <c r="R985" s="36">
        <v>0.26800000000000002</v>
      </c>
      <c r="S985" s="33">
        <v>1.41</v>
      </c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3">
        <v>5</v>
      </c>
      <c r="AX985" s="33">
        <v>5.68</v>
      </c>
      <c r="AY985" s="33">
        <v>1.69</v>
      </c>
      <c r="AZ985" s="36">
        <v>47.603999999999999</v>
      </c>
      <c r="BA985" s="33">
        <v>59.2</v>
      </c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</row>
    <row r="986" spans="1:81" ht="25" x14ac:dyDescent="0.35">
      <c r="A986" s="37" t="s">
        <v>1358</v>
      </c>
      <c r="B986" s="34">
        <v>18103</v>
      </c>
      <c r="C986" s="37" t="s">
        <v>1357</v>
      </c>
      <c r="D986" s="32">
        <v>23.3</v>
      </c>
      <c r="E986" s="32">
        <v>16</v>
      </c>
      <c r="F986" s="32">
        <v>0</v>
      </c>
      <c r="G986" s="32">
        <v>0</v>
      </c>
      <c r="H986" s="35">
        <v>988</v>
      </c>
      <c r="I986" s="35">
        <v>988</v>
      </c>
      <c r="J986" s="35">
        <v>236.13199999999998</v>
      </c>
      <c r="K986" s="32">
        <v>0</v>
      </c>
      <c r="L986" s="32">
        <v>0</v>
      </c>
      <c r="M986" s="32">
        <v>0</v>
      </c>
      <c r="N986" s="32">
        <v>0</v>
      </c>
      <c r="O986" s="31"/>
      <c r="P986" s="32">
        <v>0</v>
      </c>
      <c r="Q986" s="31"/>
      <c r="R986" s="36">
        <v>0.28499999999999998</v>
      </c>
      <c r="S986" s="33">
        <v>1.55</v>
      </c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3">
        <v>6.1</v>
      </c>
      <c r="AX986" s="33">
        <v>6.95</v>
      </c>
      <c r="AY986" s="33">
        <v>2</v>
      </c>
      <c r="AZ986" s="36">
        <v>43.738999999999997</v>
      </c>
      <c r="BA986" s="33">
        <v>70.61</v>
      </c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</row>
    <row r="987" spans="1:81" ht="25" x14ac:dyDescent="0.35">
      <c r="A987" s="37" t="s">
        <v>1356</v>
      </c>
      <c r="B987" s="34">
        <v>18103</v>
      </c>
      <c r="C987" s="37" t="s">
        <v>1355</v>
      </c>
      <c r="D987" s="32">
        <v>19.600000000000001</v>
      </c>
      <c r="E987" s="32">
        <v>3.1</v>
      </c>
      <c r="F987" s="32">
        <v>0</v>
      </c>
      <c r="G987" s="32">
        <v>0</v>
      </c>
      <c r="H987" s="35">
        <v>447</v>
      </c>
      <c r="I987" s="35">
        <v>447</v>
      </c>
      <c r="J987" s="35">
        <v>106.833</v>
      </c>
      <c r="K987" s="32">
        <v>0</v>
      </c>
      <c r="L987" s="32">
        <v>0</v>
      </c>
      <c r="M987" s="32">
        <v>0</v>
      </c>
      <c r="N987" s="32">
        <v>0</v>
      </c>
      <c r="O987" s="31"/>
      <c r="P987" s="32">
        <v>0</v>
      </c>
      <c r="Q987" s="31"/>
      <c r="R987" s="36">
        <v>0.27</v>
      </c>
      <c r="S987" s="33">
        <v>0.4</v>
      </c>
      <c r="T987" s="33">
        <v>40.1</v>
      </c>
      <c r="U987" s="33">
        <v>42.8</v>
      </c>
      <c r="V987" s="34"/>
      <c r="W987" s="34"/>
      <c r="X987" s="34"/>
      <c r="Y987" s="32">
        <v>12.3</v>
      </c>
      <c r="Z987" s="32">
        <v>0.7</v>
      </c>
      <c r="AA987" s="34"/>
      <c r="AB987" s="32">
        <v>0.2</v>
      </c>
      <c r="AC987" s="34"/>
      <c r="AD987" s="34"/>
      <c r="AE987" s="34"/>
      <c r="AF987" s="32">
        <v>0.1</v>
      </c>
      <c r="AG987" s="34"/>
      <c r="AH987" s="34"/>
      <c r="AI987" s="32">
        <v>0.1</v>
      </c>
      <c r="AJ987" s="32">
        <v>0.3</v>
      </c>
      <c r="AK987" s="34"/>
      <c r="AL987" s="32">
        <v>1.9</v>
      </c>
      <c r="AM987" s="32">
        <v>0</v>
      </c>
      <c r="AN987" s="34"/>
      <c r="AO987" s="34"/>
      <c r="AP987" s="34"/>
      <c r="AQ987" s="32">
        <v>0.2</v>
      </c>
      <c r="AR987" s="32">
        <v>0.6</v>
      </c>
      <c r="AS987" s="34"/>
      <c r="AT987" s="32">
        <v>0.4</v>
      </c>
      <c r="AU987" s="33">
        <v>16.8</v>
      </c>
      <c r="AV987" s="36">
        <v>1</v>
      </c>
      <c r="AW987" s="33">
        <v>1.1299999999999999</v>
      </c>
      <c r="AX987" s="33">
        <v>1.21</v>
      </c>
      <c r="AY987" s="33">
        <v>0.47</v>
      </c>
      <c r="AZ987" s="36">
        <v>28.21</v>
      </c>
      <c r="BA987" s="33">
        <v>11.28</v>
      </c>
      <c r="BB987" s="34"/>
      <c r="BC987" s="34"/>
      <c r="BD987" s="34"/>
      <c r="BE987" s="33"/>
      <c r="BF987" s="34"/>
      <c r="BG987" s="33"/>
      <c r="BH987" s="34"/>
      <c r="BI987" s="34"/>
      <c r="BJ987" s="34"/>
      <c r="BK987" s="34"/>
      <c r="BL987" s="33"/>
      <c r="BM987" s="33"/>
      <c r="BN987" s="33"/>
      <c r="BO987" s="34"/>
      <c r="BP987" s="33"/>
      <c r="BQ987" s="33"/>
      <c r="BR987" s="33"/>
      <c r="BS987" s="34"/>
      <c r="BT987" s="34"/>
      <c r="BU987" s="34"/>
      <c r="BV987" s="33"/>
      <c r="BW987" s="34"/>
      <c r="BX987" s="34"/>
      <c r="BY987" s="34"/>
      <c r="BZ987" s="34"/>
      <c r="CA987" s="34"/>
      <c r="CB987" s="33"/>
      <c r="CC987" s="32"/>
    </row>
    <row r="988" spans="1:81" ht="25" x14ac:dyDescent="0.35">
      <c r="A988" s="37" t="s">
        <v>1354</v>
      </c>
      <c r="B988" s="34">
        <v>18103</v>
      </c>
      <c r="C988" s="37" t="s">
        <v>1353</v>
      </c>
      <c r="D988" s="32">
        <v>24.8</v>
      </c>
      <c r="E988" s="32">
        <v>6.4</v>
      </c>
      <c r="F988" s="32">
        <v>0</v>
      </c>
      <c r="G988" s="32">
        <v>0</v>
      </c>
      <c r="H988" s="35">
        <v>658</v>
      </c>
      <c r="I988" s="35">
        <v>658</v>
      </c>
      <c r="J988" s="35">
        <v>157.262</v>
      </c>
      <c r="K988" s="32">
        <v>0</v>
      </c>
      <c r="L988" s="32">
        <v>0</v>
      </c>
      <c r="M988" s="32">
        <v>0</v>
      </c>
      <c r="N988" s="32">
        <v>0</v>
      </c>
      <c r="O988" s="31"/>
      <c r="P988" s="32">
        <v>0</v>
      </c>
      <c r="Q988" s="31"/>
      <c r="R988" s="36">
        <v>0.34</v>
      </c>
      <c r="S988" s="33">
        <v>0.4</v>
      </c>
      <c r="T988" s="33">
        <v>42</v>
      </c>
      <c r="U988" s="33">
        <v>44.2</v>
      </c>
      <c r="V988" s="34"/>
      <c r="W988" s="34"/>
      <c r="X988" s="34"/>
      <c r="Y988" s="32">
        <v>11</v>
      </c>
      <c r="Z988" s="32">
        <v>0.7</v>
      </c>
      <c r="AA988" s="34"/>
      <c r="AB988" s="32">
        <v>0.2</v>
      </c>
      <c r="AC988" s="34"/>
      <c r="AD988" s="34"/>
      <c r="AE988" s="34"/>
      <c r="AF988" s="32">
        <v>0.3</v>
      </c>
      <c r="AG988" s="34"/>
      <c r="AH988" s="34"/>
      <c r="AI988" s="32">
        <v>0.1</v>
      </c>
      <c r="AJ988" s="32">
        <v>0.2</v>
      </c>
      <c r="AK988" s="34"/>
      <c r="AL988" s="32">
        <v>1</v>
      </c>
      <c r="AM988" s="32">
        <v>0</v>
      </c>
      <c r="AN988" s="34"/>
      <c r="AO988" s="34"/>
      <c r="AP988" s="34"/>
      <c r="AQ988" s="32">
        <v>0</v>
      </c>
      <c r="AR988" s="32">
        <v>0.3</v>
      </c>
      <c r="AS988" s="34"/>
      <c r="AT988" s="32">
        <v>0.2</v>
      </c>
      <c r="AU988" s="33">
        <v>14</v>
      </c>
      <c r="AV988" s="36">
        <v>0.5</v>
      </c>
      <c r="AW988" s="33">
        <v>2.4500000000000002</v>
      </c>
      <c r="AX988" s="33">
        <v>2.57</v>
      </c>
      <c r="AY988" s="33">
        <v>0.82</v>
      </c>
      <c r="AZ988" s="36">
        <v>29.12</v>
      </c>
      <c r="BA988" s="33">
        <v>23.3</v>
      </c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</row>
    <row r="989" spans="1:81" ht="25" x14ac:dyDescent="0.35">
      <c r="A989" s="37" t="s">
        <v>1352</v>
      </c>
      <c r="B989" s="34">
        <v>18103</v>
      </c>
      <c r="C989" s="37" t="s">
        <v>1351</v>
      </c>
      <c r="D989" s="32">
        <v>24</v>
      </c>
      <c r="E989" s="32">
        <v>9.1999999999999993</v>
      </c>
      <c r="F989" s="32">
        <v>0</v>
      </c>
      <c r="G989" s="32">
        <v>0</v>
      </c>
      <c r="H989" s="35">
        <v>748</v>
      </c>
      <c r="I989" s="35">
        <v>748</v>
      </c>
      <c r="J989" s="35">
        <v>178.77199999999999</v>
      </c>
      <c r="K989" s="32">
        <v>0</v>
      </c>
      <c r="L989" s="32">
        <v>0</v>
      </c>
      <c r="M989" s="32">
        <v>0</v>
      </c>
      <c r="N989" s="32">
        <v>0</v>
      </c>
      <c r="O989" s="31"/>
      <c r="P989" s="32">
        <v>0</v>
      </c>
      <c r="Q989" s="31"/>
      <c r="R989" s="36">
        <v>0.32900000000000001</v>
      </c>
      <c r="S989" s="33">
        <v>0.73</v>
      </c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3">
        <v>3.52</v>
      </c>
      <c r="AX989" s="33">
        <v>3.86</v>
      </c>
      <c r="AY989" s="33">
        <v>1.1599999999999999</v>
      </c>
      <c r="AZ989" s="36">
        <v>33.479999999999997</v>
      </c>
      <c r="BA989" s="33">
        <v>37.15</v>
      </c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</row>
    <row r="990" spans="1:81" ht="25" x14ac:dyDescent="0.35">
      <c r="A990" s="37" t="s">
        <v>1350</v>
      </c>
      <c r="B990" s="34">
        <v>18103</v>
      </c>
      <c r="C990" s="37" t="s">
        <v>1349</v>
      </c>
      <c r="D990" s="32">
        <v>17.600000000000001</v>
      </c>
      <c r="E990" s="32">
        <v>12.5</v>
      </c>
      <c r="F990" s="32">
        <v>0</v>
      </c>
      <c r="G990" s="32">
        <v>0</v>
      </c>
      <c r="H990" s="35">
        <v>762</v>
      </c>
      <c r="I990" s="35">
        <v>762</v>
      </c>
      <c r="J990" s="35">
        <v>182.11799999999999</v>
      </c>
      <c r="K990" s="32">
        <v>0</v>
      </c>
      <c r="L990" s="32">
        <v>0</v>
      </c>
      <c r="M990" s="32">
        <v>0</v>
      </c>
      <c r="N990" s="32">
        <v>0</v>
      </c>
      <c r="O990" s="31"/>
      <c r="P990" s="32">
        <v>0</v>
      </c>
      <c r="Q990" s="31"/>
      <c r="R990" s="36">
        <v>0.24399999999999999</v>
      </c>
      <c r="S990" s="33">
        <v>1.41</v>
      </c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3">
        <v>4.76</v>
      </c>
      <c r="AX990" s="33">
        <v>5.43</v>
      </c>
      <c r="AY990" s="33">
        <v>1.59</v>
      </c>
      <c r="AZ990" s="36">
        <v>41.753999999999998</v>
      </c>
      <c r="BA990" s="33">
        <v>56.84</v>
      </c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</row>
    <row r="991" spans="1:81" ht="25" x14ac:dyDescent="0.35">
      <c r="A991" s="37" t="s">
        <v>1348</v>
      </c>
      <c r="B991" s="34">
        <v>18103</v>
      </c>
      <c r="C991" s="37" t="s">
        <v>1347</v>
      </c>
      <c r="D991" s="32">
        <v>22.6</v>
      </c>
      <c r="E991" s="32">
        <v>14</v>
      </c>
      <c r="F991" s="32">
        <v>0</v>
      </c>
      <c r="G991" s="32">
        <v>0</v>
      </c>
      <c r="H991" s="35">
        <v>901</v>
      </c>
      <c r="I991" s="35">
        <v>901</v>
      </c>
      <c r="J991" s="35">
        <v>215.339</v>
      </c>
      <c r="K991" s="32">
        <v>0</v>
      </c>
      <c r="L991" s="32">
        <v>0</v>
      </c>
      <c r="M991" s="32">
        <v>0</v>
      </c>
      <c r="N991" s="32">
        <v>0</v>
      </c>
      <c r="O991" s="31"/>
      <c r="P991" s="32">
        <v>0</v>
      </c>
      <c r="Q991" s="31"/>
      <c r="R991" s="36">
        <v>0.31</v>
      </c>
      <c r="S991" s="33">
        <v>1.3</v>
      </c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3">
        <v>5.32</v>
      </c>
      <c r="AX991" s="33">
        <v>6.01</v>
      </c>
      <c r="AY991" s="33">
        <v>1.75</v>
      </c>
      <c r="AZ991" s="36">
        <v>40.807000000000002</v>
      </c>
      <c r="BA991" s="33">
        <v>60.43</v>
      </c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</row>
    <row r="992" spans="1:81" x14ac:dyDescent="0.35">
      <c r="A992" s="37" t="s">
        <v>1346</v>
      </c>
      <c r="B992" s="34">
        <v>18103</v>
      </c>
      <c r="C992" s="37" t="s">
        <v>1345</v>
      </c>
      <c r="D992" s="32">
        <v>21.6</v>
      </c>
      <c r="E992" s="32">
        <v>8.6</v>
      </c>
      <c r="F992" s="32">
        <v>0</v>
      </c>
      <c r="G992" s="32">
        <v>0</v>
      </c>
      <c r="H992" s="35">
        <v>685</v>
      </c>
      <c r="I992" s="35">
        <v>685</v>
      </c>
      <c r="J992" s="35">
        <v>163.715</v>
      </c>
      <c r="K992" s="32">
        <v>0</v>
      </c>
      <c r="L992" s="32">
        <v>0</v>
      </c>
      <c r="M992" s="32">
        <v>0</v>
      </c>
      <c r="N992" s="32">
        <v>0</v>
      </c>
      <c r="O992" s="31"/>
      <c r="P992" s="32">
        <v>0</v>
      </c>
      <c r="Q992" s="31"/>
      <c r="R992" s="36">
        <v>0.21099999999999999</v>
      </c>
      <c r="S992" s="33">
        <v>1.28</v>
      </c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3">
        <v>3.05</v>
      </c>
      <c r="AX992" s="33">
        <v>3.85</v>
      </c>
      <c r="AY992" s="33">
        <v>1.2</v>
      </c>
      <c r="AZ992" s="36">
        <v>22.94</v>
      </c>
      <c r="BA992" s="33">
        <v>39.950000000000003</v>
      </c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</row>
    <row r="993" spans="1:81" ht="25" x14ac:dyDescent="0.35">
      <c r="A993" s="37" t="s">
        <v>1344</v>
      </c>
      <c r="B993" s="34">
        <v>18103</v>
      </c>
      <c r="C993" s="37" t="s">
        <v>1343</v>
      </c>
      <c r="D993" s="32">
        <v>31.2</v>
      </c>
      <c r="E993" s="32">
        <v>10.7</v>
      </c>
      <c r="F993" s="32">
        <v>0</v>
      </c>
      <c r="G993" s="32">
        <v>0</v>
      </c>
      <c r="H993" s="35">
        <v>926</v>
      </c>
      <c r="I993" s="35">
        <v>926</v>
      </c>
      <c r="J993" s="35">
        <v>221.31399999999999</v>
      </c>
      <c r="K993" s="32">
        <v>0</v>
      </c>
      <c r="L993" s="32">
        <v>0</v>
      </c>
      <c r="M993" s="32">
        <v>0</v>
      </c>
      <c r="N993" s="32">
        <v>0</v>
      </c>
      <c r="O993" s="31"/>
      <c r="P993" s="32">
        <v>0</v>
      </c>
      <c r="Q993" s="31"/>
      <c r="R993" s="36">
        <v>0.29799999999999999</v>
      </c>
      <c r="S993" s="33">
        <v>1.47</v>
      </c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3">
        <v>3.76</v>
      </c>
      <c r="AX993" s="33">
        <v>4.7300000000000004</v>
      </c>
      <c r="AY993" s="33">
        <v>1.55</v>
      </c>
      <c r="AZ993" s="36">
        <v>34.936999999999998</v>
      </c>
      <c r="BA993" s="33">
        <v>48.67</v>
      </c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</row>
    <row r="994" spans="1:81" ht="25" x14ac:dyDescent="0.35">
      <c r="A994" s="37" t="s">
        <v>1342</v>
      </c>
      <c r="B994" s="34">
        <v>18103</v>
      </c>
      <c r="C994" s="37" t="s">
        <v>1341</v>
      </c>
      <c r="D994" s="32">
        <v>8.6</v>
      </c>
      <c r="E994" s="32">
        <v>66.400000000000006</v>
      </c>
      <c r="F994" s="32">
        <v>0</v>
      </c>
      <c r="G994" s="32">
        <v>0</v>
      </c>
      <c r="H994" s="35">
        <v>2603</v>
      </c>
      <c r="I994" s="35">
        <v>2603</v>
      </c>
      <c r="J994" s="35">
        <v>622.11699999999996</v>
      </c>
      <c r="K994" s="32">
        <v>0</v>
      </c>
      <c r="L994" s="32">
        <v>0</v>
      </c>
      <c r="M994" s="32">
        <v>0</v>
      </c>
      <c r="N994" s="32">
        <v>0</v>
      </c>
      <c r="O994" s="31"/>
      <c r="P994" s="32">
        <v>0</v>
      </c>
      <c r="Q994" s="31"/>
      <c r="R994" s="36">
        <v>7.0000000000000007E-2</v>
      </c>
      <c r="S994" s="33">
        <v>5.5</v>
      </c>
      <c r="T994" s="33">
        <v>37.700000000000003</v>
      </c>
      <c r="U994" s="33">
        <v>48.2</v>
      </c>
      <c r="V994" s="34"/>
      <c r="W994" s="34"/>
      <c r="X994" s="34"/>
      <c r="Y994" s="32">
        <v>11.4</v>
      </c>
      <c r="Z994" s="32">
        <v>0.8</v>
      </c>
      <c r="AA994" s="34"/>
      <c r="AB994" s="32">
        <v>0</v>
      </c>
      <c r="AC994" s="34"/>
      <c r="AD994" s="34"/>
      <c r="AE994" s="34"/>
      <c r="AF994" s="32">
        <v>0.5</v>
      </c>
      <c r="AG994" s="34"/>
      <c r="AH994" s="34"/>
      <c r="AI994" s="32">
        <v>0.1</v>
      </c>
      <c r="AJ994" s="32">
        <v>0</v>
      </c>
      <c r="AK994" s="34"/>
      <c r="AL994" s="32">
        <v>0.2</v>
      </c>
      <c r="AM994" s="32">
        <v>0</v>
      </c>
      <c r="AN994" s="34"/>
      <c r="AO994" s="34"/>
      <c r="AP994" s="32">
        <v>0</v>
      </c>
      <c r="AQ994" s="32">
        <v>0</v>
      </c>
      <c r="AR994" s="32">
        <v>0</v>
      </c>
      <c r="AS994" s="34"/>
      <c r="AT994" s="32">
        <v>0</v>
      </c>
      <c r="AU994" s="33">
        <v>13</v>
      </c>
      <c r="AV994" s="36">
        <v>0</v>
      </c>
      <c r="AW994" s="33">
        <v>23.86</v>
      </c>
      <c r="AX994" s="33">
        <v>30.5</v>
      </c>
      <c r="AY994" s="33">
        <v>8.23</v>
      </c>
      <c r="AZ994" s="36">
        <v>0</v>
      </c>
      <c r="BA994" s="33">
        <v>379.68</v>
      </c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</row>
    <row r="995" spans="1:81" ht="25" x14ac:dyDescent="0.35">
      <c r="A995" s="37" t="s">
        <v>1340</v>
      </c>
      <c r="B995" s="34">
        <v>18103</v>
      </c>
      <c r="C995" s="37" t="s">
        <v>1339</v>
      </c>
      <c r="D995" s="32">
        <v>12</v>
      </c>
      <c r="E995" s="32">
        <v>53.7</v>
      </c>
      <c r="F995" s="32">
        <v>0</v>
      </c>
      <c r="G995" s="32">
        <v>0</v>
      </c>
      <c r="H995" s="35">
        <v>2191</v>
      </c>
      <c r="I995" s="35">
        <v>2191</v>
      </c>
      <c r="J995" s="35">
        <v>523.649</v>
      </c>
      <c r="K995" s="32">
        <v>0</v>
      </c>
      <c r="L995" s="32">
        <v>0</v>
      </c>
      <c r="M995" s="32">
        <v>0</v>
      </c>
      <c r="N995" s="32">
        <v>0</v>
      </c>
      <c r="O995" s="31"/>
      <c r="P995" s="32">
        <v>0</v>
      </c>
      <c r="Q995" s="31"/>
      <c r="R995" s="36">
        <v>0</v>
      </c>
      <c r="S995" s="33">
        <v>6</v>
      </c>
      <c r="T995" s="33">
        <v>37.700000000000003</v>
      </c>
      <c r="U995" s="33">
        <v>48.2</v>
      </c>
      <c r="V995" s="34"/>
      <c r="W995" s="34"/>
      <c r="X995" s="34"/>
      <c r="Y995" s="32">
        <v>11.4</v>
      </c>
      <c r="Z995" s="32">
        <v>0.8</v>
      </c>
      <c r="AA995" s="34"/>
      <c r="AB995" s="32">
        <v>0</v>
      </c>
      <c r="AC995" s="34"/>
      <c r="AD995" s="34"/>
      <c r="AE995" s="34"/>
      <c r="AF995" s="32">
        <v>0.5</v>
      </c>
      <c r="AG995" s="34"/>
      <c r="AH995" s="34"/>
      <c r="AI995" s="32">
        <v>0.1</v>
      </c>
      <c r="AJ995" s="32">
        <v>0</v>
      </c>
      <c r="AK995" s="34"/>
      <c r="AL995" s="32">
        <v>0.2</v>
      </c>
      <c r="AM995" s="32">
        <v>0</v>
      </c>
      <c r="AN995" s="34"/>
      <c r="AO995" s="34"/>
      <c r="AP995" s="32">
        <v>0</v>
      </c>
      <c r="AQ995" s="32">
        <v>0</v>
      </c>
      <c r="AR995" s="32">
        <v>0</v>
      </c>
      <c r="AS995" s="34"/>
      <c r="AT995" s="32">
        <v>0</v>
      </c>
      <c r="AU995" s="33">
        <v>13</v>
      </c>
      <c r="AV995" s="36">
        <v>0</v>
      </c>
      <c r="AW995" s="33">
        <v>19.29</v>
      </c>
      <c r="AX995" s="33">
        <v>24.67</v>
      </c>
      <c r="AY995" s="33">
        <v>6.65</v>
      </c>
      <c r="AZ995" s="36">
        <v>0</v>
      </c>
      <c r="BA995" s="33">
        <v>307.06</v>
      </c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</row>
    <row r="996" spans="1:81" ht="25" x14ac:dyDescent="0.35">
      <c r="A996" s="37" t="s">
        <v>1338</v>
      </c>
      <c r="B996" s="34">
        <v>18103</v>
      </c>
      <c r="C996" s="37" t="s">
        <v>1337</v>
      </c>
      <c r="D996" s="32">
        <v>23.5</v>
      </c>
      <c r="E996" s="32">
        <v>1.8</v>
      </c>
      <c r="F996" s="32">
        <v>0</v>
      </c>
      <c r="G996" s="32">
        <v>0</v>
      </c>
      <c r="H996" s="35">
        <v>466</v>
      </c>
      <c r="I996" s="35">
        <v>466</v>
      </c>
      <c r="J996" s="35">
        <v>111.374</v>
      </c>
      <c r="K996" s="32">
        <v>0</v>
      </c>
      <c r="L996" s="32">
        <v>0</v>
      </c>
      <c r="M996" s="32">
        <v>0</v>
      </c>
      <c r="N996" s="32">
        <v>0</v>
      </c>
      <c r="O996" s="31"/>
      <c r="P996" s="32">
        <v>0</v>
      </c>
      <c r="Q996" s="31"/>
      <c r="R996" s="36">
        <v>4.8000000000000001E-2</v>
      </c>
      <c r="S996" s="33">
        <v>0.4</v>
      </c>
      <c r="T996" s="33">
        <v>36.15</v>
      </c>
      <c r="U996" s="33">
        <v>42.25</v>
      </c>
      <c r="V996" s="34"/>
      <c r="W996" s="34"/>
      <c r="X996" s="34"/>
      <c r="Y996" s="32">
        <v>14</v>
      </c>
      <c r="Z996" s="32">
        <v>0.6</v>
      </c>
      <c r="AA996" s="34"/>
      <c r="AB996" s="32">
        <v>0.1</v>
      </c>
      <c r="AC996" s="34"/>
      <c r="AD996" s="34"/>
      <c r="AE996" s="34"/>
      <c r="AF996" s="32">
        <v>0.4</v>
      </c>
      <c r="AG996" s="34"/>
      <c r="AH996" s="34"/>
      <c r="AI996" s="32">
        <v>0</v>
      </c>
      <c r="AJ996" s="32">
        <v>0.5</v>
      </c>
      <c r="AK996" s="34"/>
      <c r="AL996" s="32">
        <v>3.8</v>
      </c>
      <c r="AM996" s="32">
        <v>0</v>
      </c>
      <c r="AN996" s="34"/>
      <c r="AO996" s="34"/>
      <c r="AP996" s="32">
        <v>0</v>
      </c>
      <c r="AQ996" s="32">
        <v>0.5</v>
      </c>
      <c r="AR996" s="32">
        <v>0.6</v>
      </c>
      <c r="AS996" s="34"/>
      <c r="AT996" s="32">
        <v>0.4</v>
      </c>
      <c r="AU996" s="33">
        <v>20.92</v>
      </c>
      <c r="AV996" s="36">
        <v>1.0249999999999999</v>
      </c>
      <c r="AW996" s="33">
        <v>0.59</v>
      </c>
      <c r="AX996" s="33">
        <v>0.69</v>
      </c>
      <c r="AY996" s="33">
        <v>0.34</v>
      </c>
      <c r="AZ996" s="36">
        <v>16.79</v>
      </c>
      <c r="BA996" s="33">
        <v>6.55</v>
      </c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</row>
    <row r="997" spans="1:81" ht="25" x14ac:dyDescent="0.35">
      <c r="A997" s="37" t="s">
        <v>1336</v>
      </c>
      <c r="B997" s="34">
        <v>18103</v>
      </c>
      <c r="C997" s="37" t="s">
        <v>1335</v>
      </c>
      <c r="D997" s="32">
        <v>28.8</v>
      </c>
      <c r="E997" s="32">
        <v>2.7</v>
      </c>
      <c r="F997" s="32">
        <v>0</v>
      </c>
      <c r="G997" s="32">
        <v>0</v>
      </c>
      <c r="H997" s="35">
        <v>589</v>
      </c>
      <c r="I997" s="35">
        <v>589</v>
      </c>
      <c r="J997" s="35">
        <v>140.77099999999999</v>
      </c>
      <c r="K997" s="32">
        <v>0</v>
      </c>
      <c r="L997" s="32">
        <v>0</v>
      </c>
      <c r="M997" s="32">
        <v>0</v>
      </c>
      <c r="N997" s="32">
        <v>0</v>
      </c>
      <c r="O997" s="31"/>
      <c r="P997" s="32">
        <v>0</v>
      </c>
      <c r="Q997" s="31"/>
      <c r="R997" s="36">
        <v>0.05</v>
      </c>
      <c r="S997" s="33">
        <v>0.4</v>
      </c>
      <c r="T997" s="33">
        <v>36.15</v>
      </c>
      <c r="U997" s="33">
        <v>42.25</v>
      </c>
      <c r="V997" s="34"/>
      <c r="W997" s="34"/>
      <c r="X997" s="34"/>
      <c r="Y997" s="32">
        <v>14</v>
      </c>
      <c r="Z997" s="32">
        <v>0.6</v>
      </c>
      <c r="AA997" s="34"/>
      <c r="AB997" s="32">
        <v>0.1</v>
      </c>
      <c r="AC997" s="34"/>
      <c r="AD997" s="34"/>
      <c r="AE997" s="34"/>
      <c r="AF997" s="32">
        <v>0.4</v>
      </c>
      <c r="AG997" s="34"/>
      <c r="AH997" s="34"/>
      <c r="AI997" s="32">
        <v>0</v>
      </c>
      <c r="AJ997" s="32">
        <v>0.5</v>
      </c>
      <c r="AK997" s="34"/>
      <c r="AL997" s="32">
        <v>3.8</v>
      </c>
      <c r="AM997" s="32">
        <v>0</v>
      </c>
      <c r="AN997" s="34"/>
      <c r="AO997" s="34"/>
      <c r="AP997" s="32">
        <v>0</v>
      </c>
      <c r="AQ997" s="32">
        <v>0.5</v>
      </c>
      <c r="AR997" s="32">
        <v>0.6</v>
      </c>
      <c r="AS997" s="34"/>
      <c r="AT997" s="32">
        <v>0.4</v>
      </c>
      <c r="AU997" s="33">
        <v>20.92</v>
      </c>
      <c r="AV997" s="36">
        <v>1.0249999999999999</v>
      </c>
      <c r="AW997" s="33">
        <v>0.89</v>
      </c>
      <c r="AX997" s="33">
        <v>1.04</v>
      </c>
      <c r="AY997" s="33">
        <v>0.51</v>
      </c>
      <c r="AZ997" s="36">
        <v>25.184000000000001</v>
      </c>
      <c r="BA997" s="33">
        <v>9.83</v>
      </c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</row>
    <row r="998" spans="1:81" ht="25" x14ac:dyDescent="0.35">
      <c r="A998" s="37" t="s">
        <v>1334</v>
      </c>
      <c r="B998" s="34">
        <v>18103</v>
      </c>
      <c r="C998" s="37" t="s">
        <v>1333</v>
      </c>
      <c r="D998" s="32">
        <v>23.3</v>
      </c>
      <c r="E998" s="32">
        <v>2.4</v>
      </c>
      <c r="F998" s="32">
        <v>0</v>
      </c>
      <c r="G998" s="32">
        <v>0</v>
      </c>
      <c r="H998" s="35">
        <v>486</v>
      </c>
      <c r="I998" s="35">
        <v>486</v>
      </c>
      <c r="J998" s="35">
        <v>116.154</v>
      </c>
      <c r="K998" s="32">
        <v>0</v>
      </c>
      <c r="L998" s="32">
        <v>0</v>
      </c>
      <c r="M998" s="32">
        <v>0</v>
      </c>
      <c r="N998" s="32">
        <v>0</v>
      </c>
      <c r="O998" s="31"/>
      <c r="P998" s="32">
        <v>0</v>
      </c>
      <c r="Q998" s="31"/>
      <c r="R998" s="36">
        <v>4.8000000000000001E-2</v>
      </c>
      <c r="S998" s="33">
        <v>0.45</v>
      </c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3">
        <v>0.82</v>
      </c>
      <c r="AX998" s="33">
        <v>0.98</v>
      </c>
      <c r="AY998" s="33">
        <v>0.42</v>
      </c>
      <c r="AZ998" s="36">
        <v>16.625</v>
      </c>
      <c r="BA998" s="33">
        <v>10.199999999999999</v>
      </c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</row>
    <row r="999" spans="1:81" ht="37.5" x14ac:dyDescent="0.35">
      <c r="A999" s="37" t="s">
        <v>1332</v>
      </c>
      <c r="B999" s="34">
        <v>18103</v>
      </c>
      <c r="C999" s="37" t="s">
        <v>1331</v>
      </c>
      <c r="D999" s="32">
        <v>28.6</v>
      </c>
      <c r="E999" s="32">
        <v>3.1</v>
      </c>
      <c r="F999" s="32">
        <v>0</v>
      </c>
      <c r="G999" s="32">
        <v>0</v>
      </c>
      <c r="H999" s="35">
        <v>603</v>
      </c>
      <c r="I999" s="35">
        <v>603</v>
      </c>
      <c r="J999" s="35">
        <v>144.11699999999999</v>
      </c>
      <c r="K999" s="32">
        <v>0</v>
      </c>
      <c r="L999" s="32">
        <v>0</v>
      </c>
      <c r="M999" s="32">
        <v>0</v>
      </c>
      <c r="N999" s="32">
        <v>0</v>
      </c>
      <c r="O999" s="31"/>
      <c r="P999" s="32">
        <v>0</v>
      </c>
      <c r="Q999" s="31"/>
      <c r="R999" s="36">
        <v>0.05</v>
      </c>
      <c r="S999" s="33">
        <v>0.45</v>
      </c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3">
        <v>1.05</v>
      </c>
      <c r="AX999" s="33">
        <v>1.25</v>
      </c>
      <c r="AY999" s="33">
        <v>0.56999999999999995</v>
      </c>
      <c r="AZ999" s="36">
        <v>24.962</v>
      </c>
      <c r="BA999" s="33">
        <v>12.44</v>
      </c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</row>
    <row r="1000" spans="1:81" x14ac:dyDescent="0.35">
      <c r="A1000" s="37" t="s">
        <v>1330</v>
      </c>
      <c r="B1000" s="34">
        <v>18103</v>
      </c>
      <c r="C1000" s="37" t="s">
        <v>1329</v>
      </c>
      <c r="D1000" s="32">
        <v>7.9</v>
      </c>
      <c r="E1000" s="32">
        <v>69.2</v>
      </c>
      <c r="F1000" s="32">
        <v>0</v>
      </c>
      <c r="G1000" s="32">
        <v>0</v>
      </c>
      <c r="H1000" s="35">
        <v>2694</v>
      </c>
      <c r="I1000" s="35">
        <v>2694</v>
      </c>
      <c r="J1000" s="35">
        <v>643.86599999999999</v>
      </c>
      <c r="K1000" s="32">
        <v>0</v>
      </c>
      <c r="L1000" s="32">
        <v>0</v>
      </c>
      <c r="M1000" s="32">
        <v>0</v>
      </c>
      <c r="N1000" s="32">
        <v>0</v>
      </c>
      <c r="O1000" s="31"/>
      <c r="P1000" s="32">
        <v>0</v>
      </c>
      <c r="Q1000" s="31"/>
      <c r="R1000" s="36">
        <v>0.108</v>
      </c>
      <c r="S1000" s="33">
        <v>5.5</v>
      </c>
      <c r="T1000" s="33">
        <v>41.38</v>
      </c>
      <c r="U1000" s="33">
        <v>48.02</v>
      </c>
      <c r="V1000" s="34"/>
      <c r="W1000" s="34"/>
      <c r="X1000" s="34"/>
      <c r="Y1000" s="32">
        <v>8.6999999999999993</v>
      </c>
      <c r="Z1000" s="32">
        <v>0.5</v>
      </c>
      <c r="AA1000" s="34"/>
      <c r="AB1000" s="32">
        <v>0</v>
      </c>
      <c r="AC1000" s="34"/>
      <c r="AD1000" s="34"/>
      <c r="AE1000" s="34"/>
      <c r="AF1000" s="32">
        <v>0.5</v>
      </c>
      <c r="AG1000" s="34"/>
      <c r="AH1000" s="34"/>
      <c r="AI1000" s="32">
        <v>0</v>
      </c>
      <c r="AJ1000" s="32">
        <v>0</v>
      </c>
      <c r="AK1000" s="34"/>
      <c r="AL1000" s="32">
        <v>0.1</v>
      </c>
      <c r="AM1000" s="32">
        <v>0</v>
      </c>
      <c r="AN1000" s="34"/>
      <c r="AO1000" s="34"/>
      <c r="AP1000" s="32">
        <v>0</v>
      </c>
      <c r="AQ1000" s="32">
        <v>0</v>
      </c>
      <c r="AR1000" s="32">
        <v>0</v>
      </c>
      <c r="AS1000" s="34"/>
      <c r="AT1000" s="32">
        <v>0</v>
      </c>
      <c r="AU1000" s="33">
        <v>9.8000000000000007</v>
      </c>
      <c r="AV1000" s="36">
        <v>0</v>
      </c>
      <c r="AW1000" s="33">
        <v>27.29</v>
      </c>
      <c r="AX1000" s="33">
        <v>31.67</v>
      </c>
      <c r="AY1000" s="33">
        <v>6.46</v>
      </c>
      <c r="AZ1000" s="36">
        <v>0</v>
      </c>
      <c r="BA1000" s="33">
        <v>329.74</v>
      </c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</row>
    <row r="1001" spans="1:81" ht="25" x14ac:dyDescent="0.35">
      <c r="A1001" s="37" t="s">
        <v>1328</v>
      </c>
      <c r="B1001" s="34">
        <v>18103</v>
      </c>
      <c r="C1001" s="37" t="s">
        <v>1327</v>
      </c>
      <c r="D1001" s="32">
        <v>8.8000000000000007</v>
      </c>
      <c r="E1001" s="32">
        <v>70.7</v>
      </c>
      <c r="F1001" s="32">
        <v>0</v>
      </c>
      <c r="G1001" s="32">
        <v>0</v>
      </c>
      <c r="H1001" s="35">
        <v>2765</v>
      </c>
      <c r="I1001" s="35">
        <v>2765</v>
      </c>
      <c r="J1001" s="35">
        <v>660.83499999999992</v>
      </c>
      <c r="K1001" s="32">
        <v>0</v>
      </c>
      <c r="L1001" s="32">
        <v>0</v>
      </c>
      <c r="M1001" s="32">
        <v>0</v>
      </c>
      <c r="N1001" s="32">
        <v>0</v>
      </c>
      <c r="O1001" s="31"/>
      <c r="P1001" s="32">
        <v>0</v>
      </c>
      <c r="Q1001" s="31"/>
      <c r="R1001" s="36">
        <v>0.113</v>
      </c>
      <c r="S1001" s="33">
        <v>6</v>
      </c>
      <c r="T1001" s="33">
        <v>41.38</v>
      </c>
      <c r="U1001" s="33">
        <v>48.02</v>
      </c>
      <c r="V1001" s="34"/>
      <c r="W1001" s="34"/>
      <c r="X1001" s="34"/>
      <c r="Y1001" s="32">
        <v>8.6999999999999993</v>
      </c>
      <c r="Z1001" s="32">
        <v>0.5</v>
      </c>
      <c r="AA1001" s="34"/>
      <c r="AB1001" s="32">
        <v>0</v>
      </c>
      <c r="AC1001" s="34"/>
      <c r="AD1001" s="34"/>
      <c r="AE1001" s="34"/>
      <c r="AF1001" s="32">
        <v>0.5</v>
      </c>
      <c r="AG1001" s="34"/>
      <c r="AH1001" s="34"/>
      <c r="AI1001" s="32">
        <v>0</v>
      </c>
      <c r="AJ1001" s="32">
        <v>0</v>
      </c>
      <c r="AK1001" s="34"/>
      <c r="AL1001" s="32">
        <v>0.1</v>
      </c>
      <c r="AM1001" s="32">
        <v>0</v>
      </c>
      <c r="AN1001" s="34"/>
      <c r="AO1001" s="34"/>
      <c r="AP1001" s="32">
        <v>0</v>
      </c>
      <c r="AQ1001" s="32">
        <v>0</v>
      </c>
      <c r="AR1001" s="32">
        <v>0</v>
      </c>
      <c r="AS1001" s="34"/>
      <c r="AT1001" s="32">
        <v>0</v>
      </c>
      <c r="AU1001" s="33">
        <v>9.8000000000000007</v>
      </c>
      <c r="AV1001" s="36">
        <v>0</v>
      </c>
      <c r="AW1001" s="33">
        <v>27.88</v>
      </c>
      <c r="AX1001" s="33">
        <v>32.35</v>
      </c>
      <c r="AY1001" s="33">
        <v>6.6</v>
      </c>
      <c r="AZ1001" s="36">
        <v>0</v>
      </c>
      <c r="BA1001" s="33">
        <v>336.88</v>
      </c>
      <c r="BB1001" s="34"/>
      <c r="BC1001" s="34"/>
      <c r="BD1001" s="34"/>
      <c r="BE1001" s="34"/>
      <c r="BF1001" s="34"/>
      <c r="BG1001" s="34"/>
      <c r="BH1001" s="34"/>
      <c r="BI1001" s="34"/>
      <c r="BJ1001" s="34"/>
      <c r="BK1001" s="34"/>
      <c r="BL1001" s="34"/>
      <c r="BM1001" s="34"/>
      <c r="BN1001" s="34"/>
      <c r="BO1001" s="34"/>
      <c r="BP1001" s="34"/>
      <c r="BQ1001" s="34"/>
      <c r="BR1001" s="34"/>
      <c r="BS1001" s="34"/>
      <c r="BT1001" s="34"/>
      <c r="BU1001" s="34"/>
      <c r="BV1001" s="34"/>
      <c r="BW1001" s="34"/>
      <c r="BX1001" s="34"/>
      <c r="BY1001" s="34"/>
      <c r="BZ1001" s="34"/>
      <c r="CA1001" s="34"/>
      <c r="CB1001" s="34"/>
      <c r="CC1001" s="34"/>
    </row>
    <row r="1002" spans="1:81" x14ac:dyDescent="0.35">
      <c r="A1002" s="37" t="s">
        <v>1326</v>
      </c>
      <c r="B1002" s="34">
        <v>18103</v>
      </c>
      <c r="C1002" s="37" t="s">
        <v>1325</v>
      </c>
      <c r="D1002" s="32">
        <v>23.2</v>
      </c>
      <c r="E1002" s="32">
        <v>1.8</v>
      </c>
      <c r="F1002" s="32">
        <v>0</v>
      </c>
      <c r="G1002" s="32">
        <v>0</v>
      </c>
      <c r="H1002" s="35">
        <v>461</v>
      </c>
      <c r="I1002" s="35">
        <v>461</v>
      </c>
      <c r="J1002" s="35">
        <v>110.179</v>
      </c>
      <c r="K1002" s="32">
        <v>0</v>
      </c>
      <c r="L1002" s="32">
        <v>0</v>
      </c>
      <c r="M1002" s="32">
        <v>0</v>
      </c>
      <c r="N1002" s="32">
        <v>0</v>
      </c>
      <c r="O1002" s="31"/>
      <c r="P1002" s="32">
        <v>0</v>
      </c>
      <c r="Q1002" s="31"/>
      <c r="R1002" s="36">
        <v>0.14499999999999999</v>
      </c>
      <c r="S1002" s="33">
        <v>0.4</v>
      </c>
      <c r="T1002" s="33">
        <v>38</v>
      </c>
      <c r="U1002" s="33">
        <v>45.05</v>
      </c>
      <c r="V1002" s="34"/>
      <c r="W1002" s="34"/>
      <c r="X1002" s="34"/>
      <c r="Y1002" s="32">
        <v>10.8</v>
      </c>
      <c r="Z1002" s="32">
        <v>0.5</v>
      </c>
      <c r="AA1002" s="34"/>
      <c r="AB1002" s="32">
        <v>0</v>
      </c>
      <c r="AC1002" s="34"/>
      <c r="AD1002" s="34"/>
      <c r="AE1002" s="34"/>
      <c r="AF1002" s="32">
        <v>0.4</v>
      </c>
      <c r="AG1002" s="34"/>
      <c r="AH1002" s="34"/>
      <c r="AI1002" s="32">
        <v>0</v>
      </c>
      <c r="AJ1002" s="32">
        <v>0.4</v>
      </c>
      <c r="AK1002" s="34"/>
      <c r="AL1002" s="32">
        <v>2.8</v>
      </c>
      <c r="AM1002" s="32">
        <v>0.2</v>
      </c>
      <c r="AN1002" s="34"/>
      <c r="AO1002" s="34"/>
      <c r="AP1002" s="32">
        <v>0</v>
      </c>
      <c r="AQ1002" s="32">
        <v>0.4</v>
      </c>
      <c r="AR1002" s="32">
        <v>0.4</v>
      </c>
      <c r="AS1002" s="34"/>
      <c r="AT1002" s="32">
        <v>0.4</v>
      </c>
      <c r="AU1002" s="33">
        <v>16.3</v>
      </c>
      <c r="AV1002" s="36">
        <v>1.02</v>
      </c>
      <c r="AW1002" s="33">
        <v>0.62</v>
      </c>
      <c r="AX1002" s="33">
        <v>0.74</v>
      </c>
      <c r="AY1002" s="33">
        <v>0.27</v>
      </c>
      <c r="AZ1002" s="36">
        <v>16.707999999999998</v>
      </c>
      <c r="BA1002" s="33">
        <v>6.55</v>
      </c>
      <c r="BB1002" s="34"/>
      <c r="BC1002" s="34"/>
      <c r="BD1002" s="34"/>
      <c r="BE1002" s="34"/>
      <c r="BF1002" s="34"/>
      <c r="BG1002" s="34"/>
      <c r="BH1002" s="34"/>
      <c r="BI1002" s="34"/>
      <c r="BJ1002" s="34"/>
      <c r="BK1002" s="34"/>
      <c r="BL1002" s="34"/>
      <c r="BM1002" s="34"/>
      <c r="BN1002" s="34"/>
      <c r="BO1002" s="34"/>
      <c r="BP1002" s="34"/>
      <c r="BQ1002" s="34"/>
      <c r="BR1002" s="34"/>
      <c r="BS1002" s="34"/>
      <c r="BT1002" s="34"/>
      <c r="BU1002" s="34"/>
      <c r="BV1002" s="34"/>
      <c r="BW1002" s="34"/>
      <c r="BX1002" s="34"/>
      <c r="BY1002" s="34"/>
      <c r="BZ1002" s="34"/>
      <c r="CA1002" s="34"/>
      <c r="CB1002" s="34"/>
      <c r="CC1002" s="34"/>
    </row>
    <row r="1003" spans="1:81" ht="25" x14ac:dyDescent="0.35">
      <c r="A1003" s="37" t="s">
        <v>1324</v>
      </c>
      <c r="B1003" s="34">
        <v>18103</v>
      </c>
      <c r="C1003" s="37" t="s">
        <v>1323</v>
      </c>
      <c r="D1003" s="32">
        <v>30.6</v>
      </c>
      <c r="E1003" s="32">
        <v>4.5</v>
      </c>
      <c r="F1003" s="32">
        <v>0</v>
      </c>
      <c r="G1003" s="32">
        <v>0</v>
      </c>
      <c r="H1003" s="35">
        <v>687</v>
      </c>
      <c r="I1003" s="35">
        <v>687</v>
      </c>
      <c r="J1003" s="35">
        <v>164.19299999999998</v>
      </c>
      <c r="K1003" s="32">
        <v>0</v>
      </c>
      <c r="L1003" s="32">
        <v>0</v>
      </c>
      <c r="M1003" s="32">
        <v>0</v>
      </c>
      <c r="N1003" s="32">
        <v>0</v>
      </c>
      <c r="O1003" s="31"/>
      <c r="P1003" s="32">
        <v>0</v>
      </c>
      <c r="Q1003" s="31"/>
      <c r="R1003" s="36">
        <v>0.14799999999999999</v>
      </c>
      <c r="S1003" s="33">
        <v>0.4</v>
      </c>
      <c r="T1003" s="33">
        <v>38</v>
      </c>
      <c r="U1003" s="33">
        <v>45.05</v>
      </c>
      <c r="V1003" s="34"/>
      <c r="W1003" s="34"/>
      <c r="X1003" s="34"/>
      <c r="Y1003" s="32">
        <v>10.8</v>
      </c>
      <c r="Z1003" s="32">
        <v>0.5</v>
      </c>
      <c r="AA1003" s="34"/>
      <c r="AB1003" s="32">
        <v>0</v>
      </c>
      <c r="AC1003" s="34"/>
      <c r="AD1003" s="34"/>
      <c r="AE1003" s="34"/>
      <c r="AF1003" s="32">
        <v>0.4</v>
      </c>
      <c r="AG1003" s="34"/>
      <c r="AH1003" s="34"/>
      <c r="AI1003" s="32">
        <v>0</v>
      </c>
      <c r="AJ1003" s="32">
        <v>0.4</v>
      </c>
      <c r="AK1003" s="34"/>
      <c r="AL1003" s="32">
        <v>2.8</v>
      </c>
      <c r="AM1003" s="32">
        <v>0.2</v>
      </c>
      <c r="AN1003" s="34"/>
      <c r="AO1003" s="34"/>
      <c r="AP1003" s="32">
        <v>0</v>
      </c>
      <c r="AQ1003" s="32">
        <v>0.4</v>
      </c>
      <c r="AR1003" s="32">
        <v>0.4</v>
      </c>
      <c r="AS1003" s="34"/>
      <c r="AT1003" s="32">
        <v>0.4</v>
      </c>
      <c r="AU1003" s="33">
        <v>16.3</v>
      </c>
      <c r="AV1003" s="36">
        <v>1.02</v>
      </c>
      <c r="AW1003" s="33">
        <v>1.56</v>
      </c>
      <c r="AX1003" s="33">
        <v>1.84</v>
      </c>
      <c r="AY1003" s="33">
        <v>0.67</v>
      </c>
      <c r="AZ1003" s="36">
        <v>41.768999999999998</v>
      </c>
      <c r="BA1003" s="33">
        <v>16.38</v>
      </c>
      <c r="BB1003" s="34"/>
      <c r="BC1003" s="34"/>
      <c r="BD1003" s="34"/>
      <c r="BE1003" s="34"/>
      <c r="BF1003" s="34"/>
      <c r="BG1003" s="34"/>
      <c r="BH1003" s="34"/>
      <c r="BI1003" s="34"/>
      <c r="BJ1003" s="34"/>
      <c r="BK1003" s="34"/>
      <c r="BL1003" s="34"/>
      <c r="BM1003" s="34"/>
      <c r="BN1003" s="34"/>
      <c r="BO1003" s="34"/>
      <c r="BP1003" s="34"/>
      <c r="BQ1003" s="34"/>
      <c r="BR1003" s="34"/>
      <c r="BS1003" s="34"/>
      <c r="BT1003" s="34"/>
      <c r="BU1003" s="34"/>
      <c r="BV1003" s="34"/>
      <c r="BW1003" s="34"/>
      <c r="BX1003" s="34"/>
      <c r="BY1003" s="34"/>
      <c r="BZ1003" s="34"/>
      <c r="CA1003" s="34"/>
      <c r="CB1003" s="34"/>
      <c r="CC1003" s="34"/>
    </row>
    <row r="1004" spans="1:81" x14ac:dyDescent="0.35">
      <c r="A1004" s="37" t="s">
        <v>1322</v>
      </c>
      <c r="B1004" s="34">
        <v>18103</v>
      </c>
      <c r="C1004" s="37" t="s">
        <v>1321</v>
      </c>
      <c r="D1004" s="32">
        <v>22.4</v>
      </c>
      <c r="E1004" s="32">
        <v>5.2</v>
      </c>
      <c r="F1004" s="32">
        <v>0</v>
      </c>
      <c r="G1004" s="32">
        <v>0</v>
      </c>
      <c r="H1004" s="35">
        <v>573</v>
      </c>
      <c r="I1004" s="35">
        <v>573</v>
      </c>
      <c r="J1004" s="35">
        <v>136.947</v>
      </c>
      <c r="K1004" s="32">
        <v>0</v>
      </c>
      <c r="L1004" s="32">
        <v>0</v>
      </c>
      <c r="M1004" s="32">
        <v>0</v>
      </c>
      <c r="N1004" s="32">
        <v>0</v>
      </c>
      <c r="O1004" s="31"/>
      <c r="P1004" s="32">
        <v>0</v>
      </c>
      <c r="Q1004" s="31"/>
      <c r="R1004" s="36">
        <v>0.14299999999999999</v>
      </c>
      <c r="S1004" s="33">
        <v>0.66</v>
      </c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3">
        <v>1.96</v>
      </c>
      <c r="AX1004" s="33">
        <v>2.2799999999999998</v>
      </c>
      <c r="AY1004" s="33">
        <v>0.57999999999999996</v>
      </c>
      <c r="AZ1004" s="36">
        <v>15.872</v>
      </c>
      <c r="BA1004" s="33">
        <v>22.71</v>
      </c>
      <c r="BB1004" s="34"/>
      <c r="BC1004" s="34"/>
      <c r="BD1004" s="34"/>
      <c r="BE1004" s="34"/>
      <c r="BF1004" s="34"/>
      <c r="BG1004" s="34"/>
      <c r="BH1004" s="34"/>
      <c r="BI1004" s="34"/>
      <c r="BJ1004" s="34"/>
      <c r="BK1004" s="34"/>
      <c r="BL1004" s="34"/>
      <c r="BM1004" s="34"/>
      <c r="BN1004" s="34"/>
      <c r="BO1004" s="34"/>
      <c r="BP1004" s="34"/>
      <c r="BQ1004" s="34"/>
      <c r="BR1004" s="34"/>
      <c r="BS1004" s="34"/>
      <c r="BT1004" s="34"/>
      <c r="BU1004" s="34"/>
      <c r="BV1004" s="34"/>
      <c r="BW1004" s="34"/>
      <c r="BX1004" s="34"/>
      <c r="BY1004" s="34"/>
      <c r="BZ1004" s="34"/>
      <c r="CA1004" s="34"/>
      <c r="CB1004" s="34"/>
      <c r="CC1004" s="34"/>
    </row>
    <row r="1005" spans="1:81" ht="25" x14ac:dyDescent="0.35">
      <c r="A1005" s="37" t="s">
        <v>1320</v>
      </c>
      <c r="B1005" s="34">
        <v>18103</v>
      </c>
      <c r="C1005" s="37" t="s">
        <v>1319</v>
      </c>
      <c r="D1005" s="32">
        <v>29.5</v>
      </c>
      <c r="E1005" s="32">
        <v>7.8</v>
      </c>
      <c r="F1005" s="32">
        <v>0</v>
      </c>
      <c r="G1005" s="32">
        <v>0</v>
      </c>
      <c r="H1005" s="35">
        <v>790</v>
      </c>
      <c r="I1005" s="35">
        <v>790</v>
      </c>
      <c r="J1005" s="35">
        <v>188.81</v>
      </c>
      <c r="K1005" s="32">
        <v>0</v>
      </c>
      <c r="L1005" s="32">
        <v>0</v>
      </c>
      <c r="M1005" s="32">
        <v>0</v>
      </c>
      <c r="N1005" s="32">
        <v>0</v>
      </c>
      <c r="O1005" s="31"/>
      <c r="P1005" s="32">
        <v>0</v>
      </c>
      <c r="Q1005" s="31"/>
      <c r="R1005" s="36">
        <v>0.14599999999999999</v>
      </c>
      <c r="S1005" s="33">
        <v>0.68</v>
      </c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3">
        <v>2.87</v>
      </c>
      <c r="AX1005" s="33">
        <v>3.37</v>
      </c>
      <c r="AY1005" s="33">
        <v>0.96</v>
      </c>
      <c r="AZ1005" s="36">
        <v>39.68</v>
      </c>
      <c r="BA1005" s="33">
        <v>32.4</v>
      </c>
      <c r="BB1005" s="34"/>
      <c r="BC1005" s="34"/>
      <c r="BD1005" s="34"/>
      <c r="BE1005" s="34"/>
      <c r="BF1005" s="34"/>
      <c r="BG1005" s="34"/>
      <c r="BH1005" s="34"/>
      <c r="BI1005" s="34"/>
      <c r="BJ1005" s="34"/>
      <c r="BK1005" s="34"/>
      <c r="BL1005" s="34"/>
      <c r="BM1005" s="34"/>
      <c r="BN1005" s="34"/>
      <c r="BO1005" s="34"/>
      <c r="BP1005" s="34"/>
      <c r="BQ1005" s="34"/>
      <c r="BR1005" s="34"/>
      <c r="BS1005" s="34"/>
      <c r="BT1005" s="34"/>
      <c r="BU1005" s="34"/>
      <c r="BV1005" s="34"/>
      <c r="BW1005" s="34"/>
      <c r="BX1005" s="34"/>
      <c r="BY1005" s="34"/>
      <c r="BZ1005" s="34"/>
      <c r="CA1005" s="34"/>
      <c r="CB1005" s="34"/>
      <c r="CC1005" s="34"/>
    </row>
    <row r="1006" spans="1:81" x14ac:dyDescent="0.35">
      <c r="A1006" s="37" t="s">
        <v>1318</v>
      </c>
      <c r="B1006" s="34">
        <v>18103</v>
      </c>
      <c r="C1006" s="37" t="s">
        <v>1317</v>
      </c>
      <c r="D1006" s="32">
        <v>21.5</v>
      </c>
      <c r="E1006" s="32">
        <v>9.1999999999999993</v>
      </c>
      <c r="F1006" s="32">
        <v>0</v>
      </c>
      <c r="G1006" s="32">
        <v>0</v>
      </c>
      <c r="H1006" s="35">
        <v>705</v>
      </c>
      <c r="I1006" s="35">
        <v>705</v>
      </c>
      <c r="J1006" s="35">
        <v>168.495</v>
      </c>
      <c r="K1006" s="32">
        <v>0</v>
      </c>
      <c r="L1006" s="32">
        <v>0</v>
      </c>
      <c r="M1006" s="32">
        <v>0</v>
      </c>
      <c r="N1006" s="32">
        <v>0</v>
      </c>
      <c r="O1006" s="31"/>
      <c r="P1006" s="32">
        <v>0</v>
      </c>
      <c r="Q1006" s="31"/>
      <c r="R1006" s="36">
        <v>0.14099999999999999</v>
      </c>
      <c r="S1006" s="33">
        <v>0.96</v>
      </c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3">
        <v>3.53</v>
      </c>
      <c r="AX1006" s="33">
        <v>4.12</v>
      </c>
      <c r="AY1006" s="33">
        <v>0.94</v>
      </c>
      <c r="AZ1006" s="36">
        <v>14.882999999999999</v>
      </c>
      <c r="BA1006" s="33">
        <v>41.85</v>
      </c>
      <c r="BB1006" s="34"/>
      <c r="BC1006" s="34"/>
      <c r="BD1006" s="34"/>
      <c r="BE1006" s="34"/>
      <c r="BF1006" s="34"/>
      <c r="BG1006" s="34"/>
      <c r="BH1006" s="34"/>
      <c r="BI1006" s="34"/>
      <c r="BJ1006" s="34"/>
      <c r="BK1006" s="34"/>
      <c r="BL1006" s="34"/>
      <c r="BM1006" s="34"/>
      <c r="BN1006" s="34"/>
      <c r="BO1006" s="34"/>
      <c r="BP1006" s="34"/>
      <c r="BQ1006" s="34"/>
      <c r="BR1006" s="34"/>
      <c r="BS1006" s="34"/>
      <c r="BT1006" s="34"/>
      <c r="BU1006" s="34"/>
      <c r="BV1006" s="34"/>
      <c r="BW1006" s="34"/>
      <c r="BX1006" s="34"/>
      <c r="BY1006" s="34"/>
      <c r="BZ1006" s="34"/>
      <c r="CA1006" s="34"/>
      <c r="CB1006" s="34"/>
      <c r="CC1006" s="34"/>
    </row>
    <row r="1007" spans="1:81" ht="25" x14ac:dyDescent="0.35">
      <c r="A1007" s="37" t="s">
        <v>1316</v>
      </c>
      <c r="B1007" s="34">
        <v>18103</v>
      </c>
      <c r="C1007" s="37" t="s">
        <v>1315</v>
      </c>
      <c r="D1007" s="32">
        <v>28</v>
      </c>
      <c r="E1007" s="32">
        <v>12.2</v>
      </c>
      <c r="F1007" s="32">
        <v>0</v>
      </c>
      <c r="G1007" s="32">
        <v>0</v>
      </c>
      <c r="H1007" s="35">
        <v>930</v>
      </c>
      <c r="I1007" s="35">
        <v>930</v>
      </c>
      <c r="J1007" s="35">
        <v>222.26999999999998</v>
      </c>
      <c r="K1007" s="32">
        <v>0</v>
      </c>
      <c r="L1007" s="32">
        <v>0</v>
      </c>
      <c r="M1007" s="32">
        <v>0</v>
      </c>
      <c r="N1007" s="32">
        <v>0</v>
      </c>
      <c r="O1007" s="31"/>
      <c r="P1007" s="32">
        <v>0</v>
      </c>
      <c r="Q1007" s="31"/>
      <c r="R1007" s="36">
        <v>0.14399999999999999</v>
      </c>
      <c r="S1007" s="33">
        <v>1.06</v>
      </c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3">
        <v>4.6399999999999997</v>
      </c>
      <c r="AX1007" s="33">
        <v>5.42</v>
      </c>
      <c r="AY1007" s="33">
        <v>1.36</v>
      </c>
      <c r="AZ1007" s="36">
        <v>36.874000000000002</v>
      </c>
      <c r="BA1007" s="33">
        <v>53.94</v>
      </c>
      <c r="BB1007" s="34"/>
      <c r="BC1007" s="34"/>
      <c r="BD1007" s="34"/>
      <c r="BE1007" s="34"/>
      <c r="BF1007" s="34"/>
      <c r="BG1007" s="34"/>
      <c r="BH1007" s="34"/>
      <c r="BI1007" s="34"/>
      <c r="BJ1007" s="34"/>
      <c r="BK1007" s="34"/>
      <c r="BL1007" s="34"/>
      <c r="BM1007" s="34"/>
      <c r="BN1007" s="34"/>
      <c r="BO1007" s="34"/>
      <c r="BP1007" s="34"/>
      <c r="BQ1007" s="34"/>
      <c r="BR1007" s="34"/>
      <c r="BS1007" s="34"/>
      <c r="BT1007" s="34"/>
      <c r="BU1007" s="34"/>
      <c r="BV1007" s="34"/>
      <c r="BW1007" s="34"/>
      <c r="BX1007" s="34"/>
      <c r="BY1007" s="34"/>
      <c r="BZ1007" s="34"/>
      <c r="CA1007" s="34"/>
      <c r="CB1007" s="34"/>
      <c r="CC1007" s="34"/>
    </row>
    <row r="1008" spans="1:81" x14ac:dyDescent="0.35">
      <c r="A1008" s="37" t="s">
        <v>1314</v>
      </c>
      <c r="B1008" s="34">
        <v>18103</v>
      </c>
      <c r="C1008" s="37" t="s">
        <v>1313</v>
      </c>
      <c r="D1008" s="32">
        <v>21</v>
      </c>
      <c r="E1008" s="32">
        <v>13.1</v>
      </c>
      <c r="F1008" s="32">
        <v>0</v>
      </c>
      <c r="G1008" s="32">
        <v>0</v>
      </c>
      <c r="H1008" s="35">
        <v>843</v>
      </c>
      <c r="I1008" s="35">
        <v>843</v>
      </c>
      <c r="J1008" s="35">
        <v>201.477</v>
      </c>
      <c r="K1008" s="32">
        <v>0</v>
      </c>
      <c r="L1008" s="32">
        <v>0</v>
      </c>
      <c r="M1008" s="32">
        <v>0</v>
      </c>
      <c r="N1008" s="32">
        <v>0</v>
      </c>
      <c r="O1008" s="31"/>
      <c r="P1008" s="32">
        <v>0</v>
      </c>
      <c r="Q1008" s="31"/>
      <c r="R1008" s="36">
        <v>0</v>
      </c>
      <c r="S1008" s="33">
        <v>1.28</v>
      </c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34"/>
      <c r="AT1008" s="34"/>
      <c r="AU1008" s="34"/>
      <c r="AV1008" s="34"/>
      <c r="AW1008" s="33">
        <v>4.5999999999999996</v>
      </c>
      <c r="AX1008" s="33">
        <v>5.74</v>
      </c>
      <c r="AY1008" s="33">
        <v>1.39</v>
      </c>
      <c r="AZ1008" s="36">
        <v>10.845000000000001</v>
      </c>
      <c r="BA1008" s="33">
        <v>61.09</v>
      </c>
      <c r="BB1008" s="34"/>
      <c r="BC1008" s="34"/>
      <c r="BD1008" s="34"/>
      <c r="BE1008" s="34"/>
      <c r="BF1008" s="34"/>
      <c r="BG1008" s="34"/>
      <c r="BH1008" s="34"/>
      <c r="BI1008" s="34"/>
      <c r="BJ1008" s="34"/>
      <c r="BK1008" s="34"/>
      <c r="BL1008" s="34"/>
      <c r="BM1008" s="34"/>
      <c r="BN1008" s="34"/>
      <c r="BO1008" s="34"/>
      <c r="BP1008" s="34"/>
      <c r="BQ1008" s="34"/>
      <c r="BR1008" s="34"/>
      <c r="BS1008" s="34"/>
      <c r="BT1008" s="34"/>
      <c r="BU1008" s="34"/>
      <c r="BV1008" s="34"/>
      <c r="BW1008" s="34"/>
      <c r="BX1008" s="34"/>
      <c r="BY1008" s="34"/>
      <c r="BZ1008" s="34"/>
      <c r="CA1008" s="34"/>
      <c r="CB1008" s="34"/>
      <c r="CC1008" s="34"/>
    </row>
    <row r="1009" spans="1:81" ht="25" x14ac:dyDescent="0.35">
      <c r="A1009" s="37" t="s">
        <v>1312</v>
      </c>
      <c r="B1009" s="34">
        <v>18103</v>
      </c>
      <c r="C1009" s="37" t="s">
        <v>1311</v>
      </c>
      <c r="D1009" s="32">
        <v>30.9</v>
      </c>
      <c r="E1009" s="32">
        <v>19.3</v>
      </c>
      <c r="F1009" s="32">
        <v>0</v>
      </c>
      <c r="G1009" s="32">
        <v>0</v>
      </c>
      <c r="H1009" s="35">
        <v>1240</v>
      </c>
      <c r="I1009" s="35">
        <v>1240</v>
      </c>
      <c r="J1009" s="35">
        <v>296.36</v>
      </c>
      <c r="K1009" s="32">
        <v>0</v>
      </c>
      <c r="L1009" s="32">
        <v>0</v>
      </c>
      <c r="M1009" s="32">
        <v>0</v>
      </c>
      <c r="N1009" s="32">
        <v>0</v>
      </c>
      <c r="O1009" s="31"/>
      <c r="P1009" s="32">
        <v>0</v>
      </c>
      <c r="Q1009" s="31"/>
      <c r="R1009" s="36">
        <v>0</v>
      </c>
      <c r="S1009" s="33">
        <v>1.69</v>
      </c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34"/>
      <c r="AT1009" s="34"/>
      <c r="AU1009" s="34"/>
      <c r="AV1009" s="34"/>
      <c r="AW1009" s="33">
        <v>6.77</v>
      </c>
      <c r="AX1009" s="33">
        <v>8.44</v>
      </c>
      <c r="AY1009" s="33">
        <v>2.0499999999999998</v>
      </c>
      <c r="AZ1009" s="36">
        <v>15.948</v>
      </c>
      <c r="BA1009" s="33">
        <v>89.84</v>
      </c>
      <c r="BB1009" s="34"/>
      <c r="BC1009" s="34"/>
      <c r="BD1009" s="34"/>
      <c r="BE1009" s="34"/>
      <c r="BF1009" s="34"/>
      <c r="BG1009" s="34"/>
      <c r="BH1009" s="34"/>
      <c r="BI1009" s="34"/>
      <c r="BJ1009" s="34"/>
      <c r="BK1009" s="34"/>
      <c r="BL1009" s="34"/>
      <c r="BM1009" s="34"/>
      <c r="BN1009" s="34"/>
      <c r="BO1009" s="34"/>
      <c r="BP1009" s="34"/>
      <c r="BQ1009" s="34"/>
      <c r="BR1009" s="34"/>
      <c r="BS1009" s="34"/>
      <c r="BT1009" s="34"/>
      <c r="BU1009" s="34"/>
      <c r="BV1009" s="34"/>
      <c r="BW1009" s="34"/>
      <c r="BX1009" s="34"/>
      <c r="BY1009" s="34"/>
      <c r="BZ1009" s="34"/>
      <c r="CA1009" s="34"/>
      <c r="CB1009" s="34"/>
      <c r="CC1009" s="34"/>
    </row>
    <row r="1010" spans="1:81" x14ac:dyDescent="0.35">
      <c r="A1010" s="37" t="s">
        <v>1310</v>
      </c>
      <c r="B1010" s="34">
        <v>18103</v>
      </c>
      <c r="C1010" s="37" t="s">
        <v>1309</v>
      </c>
      <c r="D1010" s="32">
        <v>5.2</v>
      </c>
      <c r="E1010" s="32">
        <v>77.099999999999994</v>
      </c>
      <c r="F1010" s="32">
        <v>0</v>
      </c>
      <c r="G1010" s="32">
        <v>0</v>
      </c>
      <c r="H1010" s="35">
        <v>2941</v>
      </c>
      <c r="I1010" s="35">
        <v>2941</v>
      </c>
      <c r="J1010" s="35">
        <v>702.899</v>
      </c>
      <c r="K1010" s="32">
        <v>0</v>
      </c>
      <c r="L1010" s="32">
        <v>0</v>
      </c>
      <c r="M1010" s="32">
        <v>0</v>
      </c>
      <c r="N1010" s="32">
        <v>0</v>
      </c>
      <c r="O1010" s="31"/>
      <c r="P1010" s="32">
        <v>0</v>
      </c>
      <c r="Q1010" s="31"/>
      <c r="R1010" s="36">
        <v>0.1</v>
      </c>
      <c r="S1010" s="33">
        <v>5.5</v>
      </c>
      <c r="T1010" s="33">
        <v>39.5</v>
      </c>
      <c r="U1010" s="33">
        <v>45</v>
      </c>
      <c r="V1010" s="34"/>
      <c r="W1010" s="34"/>
      <c r="X1010" s="34"/>
      <c r="Y1010" s="32">
        <v>12.8</v>
      </c>
      <c r="Z1010" s="32">
        <v>0.9</v>
      </c>
      <c r="AA1010" s="34"/>
      <c r="AB1010" s="32">
        <v>0</v>
      </c>
      <c r="AC1010" s="34"/>
      <c r="AD1010" s="34"/>
      <c r="AE1010" s="34"/>
      <c r="AF1010" s="32">
        <v>0.5</v>
      </c>
      <c r="AG1010" s="34"/>
      <c r="AH1010" s="34"/>
      <c r="AI1010" s="32">
        <v>0.1</v>
      </c>
      <c r="AJ1010" s="32">
        <v>0</v>
      </c>
      <c r="AK1010" s="34"/>
      <c r="AL1010" s="32">
        <v>0.2</v>
      </c>
      <c r="AM1010" s="32">
        <v>0</v>
      </c>
      <c r="AN1010" s="34"/>
      <c r="AO1010" s="34"/>
      <c r="AP1010" s="32">
        <v>0</v>
      </c>
      <c r="AQ1010" s="32">
        <v>0</v>
      </c>
      <c r="AR1010" s="32">
        <v>0.1</v>
      </c>
      <c r="AS1010" s="34"/>
      <c r="AT1010" s="32">
        <v>0.1</v>
      </c>
      <c r="AU1010" s="33">
        <v>14.7</v>
      </c>
      <c r="AV1010" s="36">
        <v>0.2</v>
      </c>
      <c r="AW1010" s="33">
        <v>29.02</v>
      </c>
      <c r="AX1010" s="33">
        <v>33.06</v>
      </c>
      <c r="AY1010" s="33">
        <v>10.8</v>
      </c>
      <c r="AZ1010" s="36">
        <v>146.953</v>
      </c>
      <c r="BA1010" s="33">
        <v>367.38</v>
      </c>
      <c r="BB1010" s="34"/>
      <c r="BC1010" s="34"/>
      <c r="BD1010" s="34"/>
      <c r="BE1010" s="34"/>
      <c r="BF1010" s="34"/>
      <c r="BG1010" s="34"/>
      <c r="BH1010" s="34"/>
      <c r="BI1010" s="34"/>
      <c r="BJ1010" s="34"/>
      <c r="BK1010" s="34"/>
      <c r="BL1010" s="34"/>
      <c r="BM1010" s="34"/>
      <c r="BN1010" s="34"/>
      <c r="BO1010" s="34"/>
      <c r="BP1010" s="34"/>
      <c r="BQ1010" s="34"/>
      <c r="BR1010" s="34"/>
      <c r="BS1010" s="34"/>
      <c r="BT1010" s="34"/>
      <c r="BU1010" s="34"/>
      <c r="BV1010" s="34"/>
      <c r="BW1010" s="34"/>
      <c r="BX1010" s="34"/>
      <c r="BY1010" s="34"/>
      <c r="BZ1010" s="34"/>
      <c r="CA1010" s="34"/>
      <c r="CB1010" s="34"/>
      <c r="CC1010" s="34"/>
    </row>
    <row r="1011" spans="1:81" ht="25" x14ac:dyDescent="0.35">
      <c r="A1011" s="37" t="s">
        <v>1308</v>
      </c>
      <c r="B1011" s="34">
        <v>18103</v>
      </c>
      <c r="C1011" s="37" t="s">
        <v>1307</v>
      </c>
      <c r="D1011" s="32">
        <v>8.8000000000000007</v>
      </c>
      <c r="E1011" s="32">
        <v>67</v>
      </c>
      <c r="F1011" s="32">
        <v>0</v>
      </c>
      <c r="G1011" s="32">
        <v>0</v>
      </c>
      <c r="H1011" s="35">
        <v>2629</v>
      </c>
      <c r="I1011" s="35">
        <v>2629</v>
      </c>
      <c r="J1011" s="35">
        <v>628.33100000000002</v>
      </c>
      <c r="K1011" s="32">
        <v>0</v>
      </c>
      <c r="L1011" s="32">
        <v>0</v>
      </c>
      <c r="M1011" s="32">
        <v>0</v>
      </c>
      <c r="N1011" s="32">
        <v>0</v>
      </c>
      <c r="O1011" s="31"/>
      <c r="P1011" s="32">
        <v>0</v>
      </c>
      <c r="Q1011" s="31"/>
      <c r="R1011" s="36">
        <v>0.15</v>
      </c>
      <c r="S1011" s="33">
        <v>6</v>
      </c>
      <c r="T1011" s="33">
        <v>39.5</v>
      </c>
      <c r="U1011" s="33">
        <v>45</v>
      </c>
      <c r="V1011" s="34"/>
      <c r="W1011" s="34"/>
      <c r="X1011" s="34"/>
      <c r="Y1011" s="32">
        <v>12.8</v>
      </c>
      <c r="Z1011" s="32">
        <v>0.9</v>
      </c>
      <c r="AA1011" s="34"/>
      <c r="AB1011" s="32">
        <v>0</v>
      </c>
      <c r="AC1011" s="34"/>
      <c r="AD1011" s="34"/>
      <c r="AE1011" s="34"/>
      <c r="AF1011" s="32">
        <v>0.5</v>
      </c>
      <c r="AG1011" s="34"/>
      <c r="AH1011" s="34"/>
      <c r="AI1011" s="32">
        <v>0.1</v>
      </c>
      <c r="AJ1011" s="32">
        <v>0</v>
      </c>
      <c r="AK1011" s="34"/>
      <c r="AL1011" s="32">
        <v>0.2</v>
      </c>
      <c r="AM1011" s="32">
        <v>0</v>
      </c>
      <c r="AN1011" s="34"/>
      <c r="AO1011" s="34"/>
      <c r="AP1011" s="32">
        <v>0</v>
      </c>
      <c r="AQ1011" s="32">
        <v>0</v>
      </c>
      <c r="AR1011" s="32">
        <v>0.1</v>
      </c>
      <c r="AS1011" s="34"/>
      <c r="AT1011" s="32">
        <v>0.1</v>
      </c>
      <c r="AU1011" s="33">
        <v>14.7</v>
      </c>
      <c r="AV1011" s="36">
        <v>0.2</v>
      </c>
      <c r="AW1011" s="33">
        <v>25.22</v>
      </c>
      <c r="AX1011" s="33">
        <v>28.73</v>
      </c>
      <c r="AY1011" s="33">
        <v>9.39</v>
      </c>
      <c r="AZ1011" s="36">
        <v>127.702</v>
      </c>
      <c r="BA1011" s="33">
        <v>319.26</v>
      </c>
      <c r="BB1011" s="34"/>
      <c r="BC1011" s="34"/>
      <c r="BD1011" s="34"/>
      <c r="BE1011" s="34"/>
      <c r="BF1011" s="34"/>
      <c r="BG1011" s="34"/>
      <c r="BH1011" s="34"/>
      <c r="BI1011" s="34"/>
      <c r="BJ1011" s="34"/>
      <c r="BK1011" s="34"/>
      <c r="BL1011" s="34"/>
      <c r="BM1011" s="34"/>
      <c r="BN1011" s="34"/>
      <c r="BO1011" s="34"/>
      <c r="BP1011" s="34"/>
      <c r="BQ1011" s="34"/>
      <c r="BR1011" s="34"/>
      <c r="BS1011" s="34"/>
      <c r="BT1011" s="34"/>
      <c r="BU1011" s="34"/>
      <c r="BV1011" s="34"/>
      <c r="BW1011" s="34"/>
      <c r="BX1011" s="34"/>
      <c r="BY1011" s="34"/>
      <c r="BZ1011" s="34"/>
      <c r="CA1011" s="34"/>
      <c r="CB1011" s="34"/>
      <c r="CC1011" s="34"/>
    </row>
    <row r="1012" spans="1:81" x14ac:dyDescent="0.35">
      <c r="A1012" s="37" t="s">
        <v>1306</v>
      </c>
      <c r="B1012" s="34">
        <v>18103</v>
      </c>
      <c r="C1012" s="37" t="s">
        <v>1305</v>
      </c>
      <c r="D1012" s="32">
        <v>23.3</v>
      </c>
      <c r="E1012" s="32">
        <v>2.2000000000000002</v>
      </c>
      <c r="F1012" s="32">
        <v>0</v>
      </c>
      <c r="G1012" s="32">
        <v>0</v>
      </c>
      <c r="H1012" s="35">
        <v>478</v>
      </c>
      <c r="I1012" s="35">
        <v>478</v>
      </c>
      <c r="J1012" s="35">
        <v>114.24199999999999</v>
      </c>
      <c r="K1012" s="32">
        <v>0</v>
      </c>
      <c r="L1012" s="32">
        <v>0</v>
      </c>
      <c r="M1012" s="32">
        <v>0</v>
      </c>
      <c r="N1012" s="32">
        <v>0</v>
      </c>
      <c r="O1012" s="31"/>
      <c r="P1012" s="32">
        <v>0</v>
      </c>
      <c r="Q1012" s="31"/>
      <c r="R1012" s="36">
        <v>0.13</v>
      </c>
      <c r="S1012" s="33">
        <v>0.4</v>
      </c>
      <c r="T1012" s="33">
        <v>37.5</v>
      </c>
      <c r="U1012" s="33">
        <v>45.7</v>
      </c>
      <c r="V1012" s="34"/>
      <c r="W1012" s="34"/>
      <c r="X1012" s="34"/>
      <c r="Y1012" s="32">
        <v>12.2</v>
      </c>
      <c r="Z1012" s="32">
        <v>0.8</v>
      </c>
      <c r="AA1012" s="34"/>
      <c r="AB1012" s="32">
        <v>0</v>
      </c>
      <c r="AC1012" s="34"/>
      <c r="AD1012" s="34"/>
      <c r="AE1012" s="34"/>
      <c r="AF1012" s="32">
        <v>0.4</v>
      </c>
      <c r="AG1012" s="34"/>
      <c r="AH1012" s="34"/>
      <c r="AI1012" s="32">
        <v>0.1</v>
      </c>
      <c r="AJ1012" s="32">
        <v>0.3</v>
      </c>
      <c r="AK1012" s="34"/>
      <c r="AL1012" s="32">
        <v>1.6</v>
      </c>
      <c r="AM1012" s="32">
        <v>0</v>
      </c>
      <c r="AN1012" s="34"/>
      <c r="AO1012" s="34"/>
      <c r="AP1012" s="32">
        <v>0</v>
      </c>
      <c r="AQ1012" s="32">
        <v>0.3</v>
      </c>
      <c r="AR1012" s="32">
        <v>0.3</v>
      </c>
      <c r="AS1012" s="34"/>
      <c r="AT1012" s="32">
        <v>0.2</v>
      </c>
      <c r="AU1012" s="33">
        <v>16.2</v>
      </c>
      <c r="AV1012" s="36">
        <v>0.5</v>
      </c>
      <c r="AW1012" s="33">
        <v>0.75</v>
      </c>
      <c r="AX1012" s="33">
        <v>0.91</v>
      </c>
      <c r="AY1012" s="33">
        <v>0.32</v>
      </c>
      <c r="AZ1012" s="36">
        <v>10.01</v>
      </c>
      <c r="BA1012" s="33">
        <v>8.01</v>
      </c>
      <c r="BB1012" s="34"/>
      <c r="BC1012" s="34"/>
      <c r="BD1012" s="34"/>
      <c r="BE1012" s="34"/>
      <c r="BF1012" s="34"/>
      <c r="BG1012" s="34"/>
      <c r="BH1012" s="34"/>
      <c r="BI1012" s="34"/>
      <c r="BJ1012" s="34"/>
      <c r="BK1012" s="34"/>
      <c r="BL1012" s="34"/>
      <c r="BM1012" s="34"/>
      <c r="BN1012" s="34"/>
      <c r="BO1012" s="34"/>
      <c r="BP1012" s="34"/>
      <c r="BQ1012" s="34"/>
      <c r="BR1012" s="34"/>
      <c r="BS1012" s="34"/>
      <c r="BT1012" s="34"/>
      <c r="BU1012" s="34"/>
      <c r="BV1012" s="34"/>
      <c r="BW1012" s="34"/>
      <c r="BX1012" s="34"/>
      <c r="BY1012" s="34"/>
      <c r="BZ1012" s="34"/>
      <c r="CA1012" s="34"/>
      <c r="CB1012" s="34"/>
      <c r="CC1012" s="34"/>
    </row>
    <row r="1013" spans="1:81" ht="25" x14ac:dyDescent="0.35">
      <c r="A1013" s="37" t="s">
        <v>1304</v>
      </c>
      <c r="B1013" s="34">
        <v>18103</v>
      </c>
      <c r="C1013" s="37" t="s">
        <v>1303</v>
      </c>
      <c r="D1013" s="32">
        <v>31.9</v>
      </c>
      <c r="E1013" s="32">
        <v>8.6</v>
      </c>
      <c r="F1013" s="32">
        <v>0</v>
      </c>
      <c r="G1013" s="32">
        <v>0</v>
      </c>
      <c r="H1013" s="35">
        <v>860</v>
      </c>
      <c r="I1013" s="35">
        <v>860</v>
      </c>
      <c r="J1013" s="35">
        <v>205.54</v>
      </c>
      <c r="K1013" s="32">
        <v>0</v>
      </c>
      <c r="L1013" s="32">
        <v>0</v>
      </c>
      <c r="M1013" s="32">
        <v>0</v>
      </c>
      <c r="N1013" s="32">
        <v>0</v>
      </c>
      <c r="O1013" s="31"/>
      <c r="P1013" s="32">
        <v>0</v>
      </c>
      <c r="Q1013" s="31"/>
      <c r="R1013" s="36">
        <v>0.15</v>
      </c>
      <c r="S1013" s="33">
        <v>0.4</v>
      </c>
      <c r="T1013" s="33">
        <v>37.5</v>
      </c>
      <c r="U1013" s="33">
        <v>45.7</v>
      </c>
      <c r="V1013" s="34"/>
      <c r="W1013" s="34"/>
      <c r="X1013" s="34"/>
      <c r="Y1013" s="32">
        <v>12.2</v>
      </c>
      <c r="Z1013" s="32">
        <v>0.8</v>
      </c>
      <c r="AA1013" s="34"/>
      <c r="AB1013" s="32">
        <v>0</v>
      </c>
      <c r="AC1013" s="34"/>
      <c r="AD1013" s="34"/>
      <c r="AE1013" s="34"/>
      <c r="AF1013" s="32">
        <v>0.4</v>
      </c>
      <c r="AG1013" s="34"/>
      <c r="AH1013" s="34"/>
      <c r="AI1013" s="32">
        <v>0.1</v>
      </c>
      <c r="AJ1013" s="32">
        <v>0.3</v>
      </c>
      <c r="AK1013" s="34"/>
      <c r="AL1013" s="32">
        <v>1.6</v>
      </c>
      <c r="AM1013" s="32">
        <v>0</v>
      </c>
      <c r="AN1013" s="34"/>
      <c r="AO1013" s="34"/>
      <c r="AP1013" s="32">
        <v>0</v>
      </c>
      <c r="AQ1013" s="32">
        <v>0.3</v>
      </c>
      <c r="AR1013" s="32">
        <v>0.3</v>
      </c>
      <c r="AS1013" s="34"/>
      <c r="AT1013" s="32">
        <v>0.2</v>
      </c>
      <c r="AU1013" s="33">
        <v>16.2</v>
      </c>
      <c r="AV1013" s="36">
        <v>0.5</v>
      </c>
      <c r="AW1013" s="33">
        <v>2.93</v>
      </c>
      <c r="AX1013" s="33">
        <v>3.58</v>
      </c>
      <c r="AY1013" s="33">
        <v>1.27</v>
      </c>
      <c r="AZ1013" s="36">
        <v>39.130000000000003</v>
      </c>
      <c r="BA1013" s="33">
        <v>31.3</v>
      </c>
      <c r="BB1013" s="34"/>
      <c r="BC1013" s="34"/>
      <c r="BD1013" s="34"/>
      <c r="BE1013" s="34"/>
      <c r="BF1013" s="34"/>
      <c r="BG1013" s="34"/>
      <c r="BH1013" s="34"/>
      <c r="BI1013" s="34"/>
      <c r="BJ1013" s="34"/>
      <c r="BK1013" s="34"/>
      <c r="BL1013" s="34"/>
      <c r="BM1013" s="34"/>
      <c r="BN1013" s="34"/>
      <c r="BO1013" s="34"/>
      <c r="BP1013" s="34"/>
      <c r="BQ1013" s="34"/>
      <c r="BR1013" s="34"/>
      <c r="BS1013" s="34"/>
      <c r="BT1013" s="34"/>
      <c r="BU1013" s="34"/>
      <c r="BV1013" s="34"/>
      <c r="BW1013" s="34"/>
      <c r="BX1013" s="34"/>
      <c r="BY1013" s="34"/>
      <c r="BZ1013" s="34"/>
      <c r="CA1013" s="34"/>
      <c r="CB1013" s="34"/>
      <c r="CC1013" s="34"/>
    </row>
    <row r="1014" spans="1:81" x14ac:dyDescent="0.35">
      <c r="A1014" s="37" t="s">
        <v>1302</v>
      </c>
      <c r="B1014" s="34">
        <v>18103</v>
      </c>
      <c r="C1014" s="37" t="s">
        <v>1301</v>
      </c>
      <c r="D1014" s="32">
        <v>19.899999999999999</v>
      </c>
      <c r="E1014" s="32">
        <v>16.399999999999999</v>
      </c>
      <c r="F1014" s="32">
        <v>0</v>
      </c>
      <c r="G1014" s="32">
        <v>0</v>
      </c>
      <c r="H1014" s="35">
        <v>943</v>
      </c>
      <c r="I1014" s="35">
        <v>943</v>
      </c>
      <c r="J1014" s="35">
        <v>225.37699999999998</v>
      </c>
      <c r="K1014" s="32">
        <v>0</v>
      </c>
      <c r="L1014" s="32">
        <v>0</v>
      </c>
      <c r="M1014" s="32">
        <v>0</v>
      </c>
      <c r="N1014" s="32">
        <v>0</v>
      </c>
      <c r="O1014" s="31"/>
      <c r="P1014" s="32">
        <v>0</v>
      </c>
      <c r="Q1014" s="31"/>
      <c r="R1014" s="36">
        <v>0.124</v>
      </c>
      <c r="S1014" s="33">
        <v>1.36</v>
      </c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34"/>
      <c r="AT1014" s="34"/>
      <c r="AU1014" s="34"/>
      <c r="AV1014" s="34"/>
      <c r="AW1014" s="33">
        <v>6.1</v>
      </c>
      <c r="AX1014" s="33">
        <v>6.99</v>
      </c>
      <c r="AY1014" s="33">
        <v>2.2999999999999998</v>
      </c>
      <c r="AZ1014" s="36">
        <v>35.905999999999999</v>
      </c>
      <c r="BA1014" s="33">
        <v>75.959999999999994</v>
      </c>
      <c r="BB1014" s="34"/>
      <c r="BC1014" s="34"/>
      <c r="BD1014" s="34"/>
      <c r="BE1014" s="34"/>
      <c r="BF1014" s="34"/>
      <c r="BG1014" s="34"/>
      <c r="BH1014" s="34"/>
      <c r="BI1014" s="34"/>
      <c r="BJ1014" s="34"/>
      <c r="BK1014" s="34"/>
      <c r="BL1014" s="34"/>
      <c r="BM1014" s="34"/>
      <c r="BN1014" s="34"/>
      <c r="BO1014" s="34"/>
      <c r="BP1014" s="34"/>
      <c r="BQ1014" s="34"/>
      <c r="BR1014" s="34"/>
      <c r="BS1014" s="34"/>
      <c r="BT1014" s="34"/>
      <c r="BU1014" s="34"/>
      <c r="BV1014" s="34"/>
      <c r="BW1014" s="34"/>
      <c r="BX1014" s="34"/>
      <c r="BY1014" s="34"/>
      <c r="BZ1014" s="34"/>
      <c r="CA1014" s="34"/>
      <c r="CB1014" s="34"/>
      <c r="CC1014" s="34"/>
    </row>
    <row r="1015" spans="1:81" ht="25" x14ac:dyDescent="0.35">
      <c r="A1015" s="37" t="s">
        <v>1300</v>
      </c>
      <c r="B1015" s="34">
        <v>18103</v>
      </c>
      <c r="C1015" s="37" t="s">
        <v>1299</v>
      </c>
      <c r="D1015" s="32">
        <v>28.8</v>
      </c>
      <c r="E1015" s="32">
        <v>16.3</v>
      </c>
      <c r="F1015" s="32">
        <v>0</v>
      </c>
      <c r="G1015" s="32">
        <v>0</v>
      </c>
      <c r="H1015" s="35">
        <v>1093</v>
      </c>
      <c r="I1015" s="35">
        <v>1093</v>
      </c>
      <c r="J1015" s="35">
        <v>261.22699999999998</v>
      </c>
      <c r="K1015" s="32">
        <v>0</v>
      </c>
      <c r="L1015" s="32">
        <v>0</v>
      </c>
      <c r="M1015" s="32">
        <v>0</v>
      </c>
      <c r="N1015" s="32">
        <v>0</v>
      </c>
      <c r="O1015" s="31"/>
      <c r="P1015" s="32">
        <v>0</v>
      </c>
      <c r="Q1015" s="31"/>
      <c r="R1015" s="36">
        <v>0.15</v>
      </c>
      <c r="S1015" s="33">
        <v>1.1399999999999999</v>
      </c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3">
        <v>5.87</v>
      </c>
      <c r="AX1015" s="33">
        <v>6.89</v>
      </c>
      <c r="AY1015" s="33">
        <v>2.34</v>
      </c>
      <c r="AZ1015" s="36">
        <v>50.795000000000002</v>
      </c>
      <c r="BA1015" s="33">
        <v>69.23</v>
      </c>
      <c r="BB1015" s="34"/>
      <c r="BC1015" s="34"/>
      <c r="BD1015" s="34"/>
      <c r="BE1015" s="34"/>
      <c r="BF1015" s="34"/>
      <c r="BG1015" s="34"/>
      <c r="BH1015" s="34"/>
      <c r="BI1015" s="34"/>
      <c r="BJ1015" s="34"/>
      <c r="BK1015" s="34"/>
      <c r="BL1015" s="34"/>
      <c r="BM1015" s="34"/>
      <c r="BN1015" s="34"/>
      <c r="BO1015" s="34"/>
      <c r="BP1015" s="34"/>
      <c r="BQ1015" s="34"/>
      <c r="BR1015" s="34"/>
      <c r="BS1015" s="34"/>
      <c r="BT1015" s="34"/>
      <c r="BU1015" s="34"/>
      <c r="BV1015" s="34"/>
      <c r="BW1015" s="34"/>
      <c r="BX1015" s="34"/>
      <c r="BY1015" s="34"/>
      <c r="BZ1015" s="34"/>
      <c r="CA1015" s="34"/>
      <c r="CB1015" s="34"/>
      <c r="CC1015" s="34"/>
    </row>
    <row r="1016" spans="1:81" ht="25" x14ac:dyDescent="0.35">
      <c r="A1016" s="37" t="s">
        <v>1298</v>
      </c>
      <c r="B1016" s="34">
        <v>18103</v>
      </c>
      <c r="C1016" s="37" t="s">
        <v>1297</v>
      </c>
      <c r="D1016" s="32">
        <v>6.3</v>
      </c>
      <c r="E1016" s="32">
        <v>68.5</v>
      </c>
      <c r="F1016" s="32">
        <v>0</v>
      </c>
      <c r="G1016" s="32">
        <v>0</v>
      </c>
      <c r="H1016" s="35">
        <v>2642</v>
      </c>
      <c r="I1016" s="35">
        <v>2642</v>
      </c>
      <c r="J1016" s="35">
        <v>631.43799999999999</v>
      </c>
      <c r="K1016" s="32">
        <v>0</v>
      </c>
      <c r="L1016" s="32">
        <v>0</v>
      </c>
      <c r="M1016" s="32">
        <v>0</v>
      </c>
      <c r="N1016" s="32">
        <v>0</v>
      </c>
      <c r="O1016" s="31"/>
      <c r="P1016" s="32">
        <v>0</v>
      </c>
      <c r="Q1016" s="31"/>
      <c r="R1016" s="36">
        <v>0</v>
      </c>
      <c r="S1016" s="33">
        <v>5.5</v>
      </c>
      <c r="T1016" s="33">
        <v>36.9</v>
      </c>
      <c r="U1016" s="33">
        <v>46.3</v>
      </c>
      <c r="V1016" s="34"/>
      <c r="W1016" s="34"/>
      <c r="X1016" s="34"/>
      <c r="Y1016" s="32">
        <v>9.3000000000000007</v>
      </c>
      <c r="Z1016" s="32">
        <v>0.6</v>
      </c>
      <c r="AA1016" s="34"/>
      <c r="AB1016" s="32">
        <v>0</v>
      </c>
      <c r="AC1016" s="34"/>
      <c r="AD1016" s="34"/>
      <c r="AE1016" s="34"/>
      <c r="AF1016" s="32">
        <v>0.4</v>
      </c>
      <c r="AG1016" s="34"/>
      <c r="AH1016" s="34"/>
      <c r="AI1016" s="32">
        <v>0</v>
      </c>
      <c r="AJ1016" s="32">
        <v>0</v>
      </c>
      <c r="AK1016" s="34"/>
      <c r="AL1016" s="32">
        <v>0.1</v>
      </c>
      <c r="AM1016" s="32">
        <v>0</v>
      </c>
      <c r="AN1016" s="34"/>
      <c r="AO1016" s="34"/>
      <c r="AP1016" s="32">
        <v>0</v>
      </c>
      <c r="AQ1016" s="32">
        <v>0</v>
      </c>
      <c r="AR1016" s="32">
        <v>0</v>
      </c>
      <c r="AS1016" s="34"/>
      <c r="AT1016" s="32">
        <v>0</v>
      </c>
      <c r="AU1016" s="33">
        <v>10.4</v>
      </c>
      <c r="AV1016" s="36">
        <v>0</v>
      </c>
      <c r="AW1016" s="33">
        <v>24.09</v>
      </c>
      <c r="AX1016" s="33">
        <v>30.22</v>
      </c>
      <c r="AY1016" s="33">
        <v>6.79</v>
      </c>
      <c r="AZ1016" s="36">
        <v>0</v>
      </c>
      <c r="BA1016" s="33">
        <v>326.39999999999998</v>
      </c>
      <c r="BB1016" s="34"/>
      <c r="BC1016" s="34"/>
      <c r="BD1016" s="34"/>
      <c r="BE1016" s="34"/>
      <c r="BF1016" s="34"/>
      <c r="BG1016" s="34"/>
      <c r="BH1016" s="34"/>
      <c r="BI1016" s="34"/>
      <c r="BJ1016" s="34"/>
      <c r="BK1016" s="34"/>
      <c r="BL1016" s="34"/>
      <c r="BM1016" s="34"/>
      <c r="BN1016" s="34"/>
      <c r="BO1016" s="34"/>
      <c r="BP1016" s="34"/>
      <c r="BQ1016" s="34"/>
      <c r="BR1016" s="34"/>
      <c r="BS1016" s="34"/>
      <c r="BT1016" s="34"/>
      <c r="BU1016" s="34"/>
      <c r="BV1016" s="34"/>
      <c r="BW1016" s="34"/>
      <c r="BX1016" s="34"/>
      <c r="BY1016" s="34"/>
      <c r="BZ1016" s="34"/>
      <c r="CA1016" s="34"/>
      <c r="CB1016" s="34"/>
      <c r="CC1016" s="34"/>
    </row>
    <row r="1017" spans="1:81" ht="25" x14ac:dyDescent="0.35">
      <c r="A1017" s="37" t="s">
        <v>1296</v>
      </c>
      <c r="B1017" s="34">
        <v>18103</v>
      </c>
      <c r="C1017" s="37" t="s">
        <v>1295</v>
      </c>
      <c r="D1017" s="32">
        <v>14.9</v>
      </c>
      <c r="E1017" s="32">
        <v>55.5</v>
      </c>
      <c r="F1017" s="32">
        <v>0</v>
      </c>
      <c r="G1017" s="32">
        <v>0</v>
      </c>
      <c r="H1017" s="35">
        <v>2307</v>
      </c>
      <c r="I1017" s="35">
        <v>2307</v>
      </c>
      <c r="J1017" s="35">
        <v>551.37299999999993</v>
      </c>
      <c r="K1017" s="32">
        <v>0</v>
      </c>
      <c r="L1017" s="32">
        <v>0</v>
      </c>
      <c r="M1017" s="32">
        <v>0</v>
      </c>
      <c r="N1017" s="32">
        <v>0</v>
      </c>
      <c r="O1017" s="31"/>
      <c r="P1017" s="32">
        <v>0</v>
      </c>
      <c r="Q1017" s="31"/>
      <c r="R1017" s="36">
        <v>0</v>
      </c>
      <c r="S1017" s="33">
        <v>6</v>
      </c>
      <c r="T1017" s="33">
        <v>36.9</v>
      </c>
      <c r="U1017" s="33">
        <v>46.3</v>
      </c>
      <c r="V1017" s="34"/>
      <c r="W1017" s="34"/>
      <c r="X1017" s="34"/>
      <c r="Y1017" s="32">
        <v>9.3000000000000007</v>
      </c>
      <c r="Z1017" s="32">
        <v>0.6</v>
      </c>
      <c r="AA1017" s="34"/>
      <c r="AB1017" s="32">
        <v>0</v>
      </c>
      <c r="AC1017" s="34"/>
      <c r="AD1017" s="34"/>
      <c r="AE1017" s="34"/>
      <c r="AF1017" s="32">
        <v>0.4</v>
      </c>
      <c r="AG1017" s="34"/>
      <c r="AH1017" s="34"/>
      <c r="AI1017" s="32">
        <v>0</v>
      </c>
      <c r="AJ1017" s="32">
        <v>0</v>
      </c>
      <c r="AK1017" s="34"/>
      <c r="AL1017" s="32">
        <v>0.1</v>
      </c>
      <c r="AM1017" s="32">
        <v>0</v>
      </c>
      <c r="AN1017" s="34"/>
      <c r="AO1017" s="34"/>
      <c r="AP1017" s="32">
        <v>0</v>
      </c>
      <c r="AQ1017" s="32">
        <v>0</v>
      </c>
      <c r="AR1017" s="32">
        <v>0</v>
      </c>
      <c r="AS1017" s="34"/>
      <c r="AT1017" s="32">
        <v>0</v>
      </c>
      <c r="AU1017" s="33">
        <v>10.4</v>
      </c>
      <c r="AV1017" s="36">
        <v>0</v>
      </c>
      <c r="AW1017" s="33">
        <v>19.52</v>
      </c>
      <c r="AX1017" s="33">
        <v>24.49</v>
      </c>
      <c r="AY1017" s="33">
        <v>5.5</v>
      </c>
      <c r="AZ1017" s="36">
        <v>0</v>
      </c>
      <c r="BA1017" s="33">
        <v>264.45999999999998</v>
      </c>
      <c r="BB1017" s="34"/>
      <c r="BC1017" s="34"/>
      <c r="BD1017" s="34"/>
      <c r="BE1017" s="34"/>
      <c r="BF1017" s="34"/>
      <c r="BG1017" s="34"/>
      <c r="BH1017" s="34"/>
      <c r="BI1017" s="34"/>
      <c r="BJ1017" s="34"/>
      <c r="BK1017" s="34"/>
      <c r="BL1017" s="34"/>
      <c r="BM1017" s="34"/>
      <c r="BN1017" s="34"/>
      <c r="BO1017" s="34"/>
      <c r="BP1017" s="34"/>
      <c r="BQ1017" s="34"/>
      <c r="BR1017" s="34"/>
      <c r="BS1017" s="34"/>
      <c r="BT1017" s="34"/>
      <c r="BU1017" s="34"/>
      <c r="BV1017" s="34"/>
      <c r="BW1017" s="34"/>
      <c r="BX1017" s="34"/>
      <c r="BY1017" s="34"/>
      <c r="BZ1017" s="34"/>
      <c r="CA1017" s="34"/>
      <c r="CB1017" s="34"/>
      <c r="CC1017" s="34"/>
    </row>
    <row r="1018" spans="1:81" x14ac:dyDescent="0.35">
      <c r="A1018" s="37" t="s">
        <v>1294</v>
      </c>
      <c r="B1018" s="34">
        <v>18103</v>
      </c>
      <c r="C1018" s="37" t="s">
        <v>1293</v>
      </c>
      <c r="D1018" s="32">
        <v>24.1</v>
      </c>
      <c r="E1018" s="32">
        <v>1.6</v>
      </c>
      <c r="F1018" s="32">
        <v>0</v>
      </c>
      <c r="G1018" s="32">
        <v>0</v>
      </c>
      <c r="H1018" s="35">
        <v>469</v>
      </c>
      <c r="I1018" s="35">
        <v>469</v>
      </c>
      <c r="J1018" s="35">
        <v>112.09099999999999</v>
      </c>
      <c r="K1018" s="32">
        <v>0</v>
      </c>
      <c r="L1018" s="32">
        <v>0</v>
      </c>
      <c r="M1018" s="32">
        <v>0</v>
      </c>
      <c r="N1018" s="32">
        <v>0</v>
      </c>
      <c r="O1018" s="31"/>
      <c r="P1018" s="32">
        <v>0</v>
      </c>
      <c r="Q1018" s="31"/>
      <c r="R1018" s="36">
        <v>0</v>
      </c>
      <c r="S1018" s="33">
        <v>0.4</v>
      </c>
      <c r="T1018" s="33">
        <v>37.299999999999997</v>
      </c>
      <c r="U1018" s="33">
        <v>43.9</v>
      </c>
      <c r="V1018" s="34"/>
      <c r="W1018" s="34"/>
      <c r="X1018" s="34"/>
      <c r="Y1018" s="32">
        <v>12.1</v>
      </c>
      <c r="Z1018" s="32">
        <v>0.5</v>
      </c>
      <c r="AA1018" s="34"/>
      <c r="AB1018" s="32">
        <v>0.1</v>
      </c>
      <c r="AC1018" s="34"/>
      <c r="AD1018" s="34"/>
      <c r="AE1018" s="34"/>
      <c r="AF1018" s="32">
        <v>0.4</v>
      </c>
      <c r="AG1018" s="34"/>
      <c r="AH1018" s="34"/>
      <c r="AI1018" s="32">
        <v>0.1</v>
      </c>
      <c r="AJ1018" s="32">
        <v>0.5</v>
      </c>
      <c r="AK1018" s="34"/>
      <c r="AL1018" s="32">
        <v>3.4</v>
      </c>
      <c r="AM1018" s="32">
        <v>0</v>
      </c>
      <c r="AN1018" s="34"/>
      <c r="AO1018" s="34"/>
      <c r="AP1018" s="32">
        <v>0</v>
      </c>
      <c r="AQ1018" s="32">
        <v>0.5</v>
      </c>
      <c r="AR1018" s="32">
        <v>0.6</v>
      </c>
      <c r="AS1018" s="34"/>
      <c r="AT1018" s="32">
        <v>0.3</v>
      </c>
      <c r="AU1018" s="33">
        <v>18.5</v>
      </c>
      <c r="AV1018" s="36">
        <v>0.9</v>
      </c>
      <c r="AW1018" s="33">
        <v>0.54</v>
      </c>
      <c r="AX1018" s="33">
        <v>0.64</v>
      </c>
      <c r="AY1018" s="33">
        <v>0.27</v>
      </c>
      <c r="AZ1018" s="36">
        <v>13.103999999999999</v>
      </c>
      <c r="BA1018" s="33">
        <v>5.82</v>
      </c>
      <c r="BB1018" s="34"/>
      <c r="BC1018" s="34"/>
      <c r="BD1018" s="34"/>
      <c r="BE1018" s="34"/>
      <c r="BF1018" s="34"/>
      <c r="BG1018" s="34"/>
      <c r="BH1018" s="34"/>
      <c r="BI1018" s="34"/>
      <c r="BJ1018" s="34"/>
      <c r="BK1018" s="34"/>
      <c r="BL1018" s="34"/>
      <c r="BM1018" s="34"/>
      <c r="BN1018" s="34"/>
      <c r="BO1018" s="34"/>
      <c r="BP1018" s="34"/>
      <c r="BQ1018" s="34"/>
      <c r="BR1018" s="34"/>
      <c r="BS1018" s="34"/>
      <c r="BT1018" s="34"/>
      <c r="BU1018" s="34"/>
      <c r="BV1018" s="34"/>
      <c r="BW1018" s="34"/>
      <c r="BX1018" s="34"/>
      <c r="BY1018" s="34"/>
      <c r="BZ1018" s="34"/>
      <c r="CA1018" s="34"/>
      <c r="CB1018" s="34"/>
      <c r="CC1018" s="34"/>
    </row>
    <row r="1019" spans="1:81" ht="25" x14ac:dyDescent="0.35">
      <c r="A1019" s="37" t="s">
        <v>1292</v>
      </c>
      <c r="B1019" s="34">
        <v>18103</v>
      </c>
      <c r="C1019" s="37" t="s">
        <v>1291</v>
      </c>
      <c r="D1019" s="32">
        <v>29.5</v>
      </c>
      <c r="E1019" s="32">
        <v>3.5</v>
      </c>
      <c r="F1019" s="32">
        <v>0</v>
      </c>
      <c r="G1019" s="32">
        <v>0</v>
      </c>
      <c r="H1019" s="35">
        <v>631</v>
      </c>
      <c r="I1019" s="35">
        <v>631</v>
      </c>
      <c r="J1019" s="35">
        <v>150.809</v>
      </c>
      <c r="K1019" s="32">
        <v>0</v>
      </c>
      <c r="L1019" s="32">
        <v>0</v>
      </c>
      <c r="M1019" s="32">
        <v>0</v>
      </c>
      <c r="N1019" s="32">
        <v>0</v>
      </c>
      <c r="O1019" s="31"/>
      <c r="P1019" s="32">
        <v>0</v>
      </c>
      <c r="Q1019" s="31"/>
      <c r="R1019" s="36">
        <v>0</v>
      </c>
      <c r="S1019" s="33">
        <v>0.4</v>
      </c>
      <c r="T1019" s="33">
        <v>37.299999999999997</v>
      </c>
      <c r="U1019" s="33">
        <v>43.9</v>
      </c>
      <c r="V1019" s="34"/>
      <c r="W1019" s="34"/>
      <c r="X1019" s="34"/>
      <c r="Y1019" s="32">
        <v>12.1</v>
      </c>
      <c r="Z1019" s="32">
        <v>0.5</v>
      </c>
      <c r="AA1019" s="34"/>
      <c r="AB1019" s="32">
        <v>0.1</v>
      </c>
      <c r="AC1019" s="34"/>
      <c r="AD1019" s="34"/>
      <c r="AE1019" s="34"/>
      <c r="AF1019" s="32">
        <v>0.4</v>
      </c>
      <c r="AG1019" s="34"/>
      <c r="AH1019" s="34"/>
      <c r="AI1019" s="32">
        <v>0.1</v>
      </c>
      <c r="AJ1019" s="32">
        <v>0.5</v>
      </c>
      <c r="AK1019" s="34"/>
      <c r="AL1019" s="32">
        <v>3.4</v>
      </c>
      <c r="AM1019" s="32">
        <v>0</v>
      </c>
      <c r="AN1019" s="34"/>
      <c r="AO1019" s="34"/>
      <c r="AP1019" s="32">
        <v>0</v>
      </c>
      <c r="AQ1019" s="32">
        <v>0.5</v>
      </c>
      <c r="AR1019" s="32">
        <v>0.6</v>
      </c>
      <c r="AS1019" s="34"/>
      <c r="AT1019" s="32">
        <v>0.3</v>
      </c>
      <c r="AU1019" s="33">
        <v>18.5</v>
      </c>
      <c r="AV1019" s="36">
        <v>0.9</v>
      </c>
      <c r="AW1019" s="33">
        <v>1.19</v>
      </c>
      <c r="AX1019" s="33">
        <v>1.4</v>
      </c>
      <c r="AY1019" s="33">
        <v>0.59</v>
      </c>
      <c r="AZ1019" s="36">
        <v>28.664999999999999</v>
      </c>
      <c r="BA1019" s="33">
        <v>12.74</v>
      </c>
      <c r="BB1019" s="34"/>
      <c r="BC1019" s="34"/>
      <c r="BD1019" s="34"/>
      <c r="BE1019" s="33"/>
      <c r="BF1019" s="34"/>
      <c r="BG1019" s="33"/>
      <c r="BH1019" s="34"/>
      <c r="BI1019" s="34"/>
      <c r="BJ1019" s="34"/>
      <c r="BK1019" s="34"/>
      <c r="BL1019" s="33"/>
      <c r="BM1019" s="33"/>
      <c r="BN1019" s="33"/>
      <c r="BO1019" s="34"/>
      <c r="BP1019" s="33"/>
      <c r="BQ1019" s="33"/>
      <c r="BR1019" s="33"/>
      <c r="BS1019" s="34"/>
      <c r="BT1019" s="34"/>
      <c r="BU1019" s="34"/>
      <c r="BV1019" s="33"/>
      <c r="BW1019" s="34"/>
      <c r="BX1019" s="34"/>
      <c r="BY1019" s="34"/>
      <c r="BZ1019" s="34"/>
      <c r="CA1019" s="34"/>
      <c r="CB1019" s="33"/>
      <c r="CC1019" s="32"/>
    </row>
    <row r="1020" spans="1:81" ht="25" x14ac:dyDescent="0.35">
      <c r="A1020" s="37" t="s">
        <v>1290</v>
      </c>
      <c r="B1020" s="34">
        <v>18103</v>
      </c>
      <c r="C1020" s="37" t="s">
        <v>1289</v>
      </c>
      <c r="D1020" s="32">
        <v>22.9</v>
      </c>
      <c r="E1020" s="32">
        <v>6.1</v>
      </c>
      <c r="F1020" s="32">
        <v>0</v>
      </c>
      <c r="G1020" s="32">
        <v>0</v>
      </c>
      <c r="H1020" s="35">
        <v>615</v>
      </c>
      <c r="I1020" s="35">
        <v>615</v>
      </c>
      <c r="J1020" s="35">
        <v>146.98499999999999</v>
      </c>
      <c r="K1020" s="32">
        <v>0</v>
      </c>
      <c r="L1020" s="32">
        <v>0</v>
      </c>
      <c r="M1020" s="32">
        <v>0</v>
      </c>
      <c r="N1020" s="32">
        <v>0</v>
      </c>
      <c r="O1020" s="31"/>
      <c r="P1020" s="32">
        <v>0</v>
      </c>
      <c r="Q1020" s="31"/>
      <c r="R1020" s="36">
        <v>0</v>
      </c>
      <c r="S1020" s="33">
        <v>0.74</v>
      </c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34"/>
      <c r="AT1020" s="34"/>
      <c r="AU1020" s="34"/>
      <c r="AV1020" s="34"/>
      <c r="AW1020" s="33">
        <v>2.12</v>
      </c>
      <c r="AX1020" s="33">
        <v>2.63</v>
      </c>
      <c r="AY1020" s="33">
        <v>0.71</v>
      </c>
      <c r="AZ1020" s="36">
        <v>12.223000000000001</v>
      </c>
      <c r="BA1020" s="33">
        <v>27.37</v>
      </c>
      <c r="BB1020" s="34"/>
      <c r="BC1020" s="34"/>
      <c r="BD1020" s="34"/>
      <c r="BE1020" s="33"/>
      <c r="BF1020" s="34"/>
      <c r="BG1020" s="33"/>
      <c r="BH1020" s="34"/>
      <c r="BI1020" s="34"/>
      <c r="BJ1020" s="34"/>
      <c r="BK1020" s="34"/>
      <c r="BL1020" s="33"/>
      <c r="BM1020" s="33"/>
      <c r="BN1020" s="33"/>
      <c r="BO1020" s="34"/>
      <c r="BP1020" s="33"/>
      <c r="BQ1020" s="33"/>
      <c r="BR1020" s="33"/>
      <c r="BS1020" s="34"/>
      <c r="BT1020" s="34"/>
      <c r="BU1020" s="34"/>
      <c r="BV1020" s="33"/>
      <c r="BW1020" s="34"/>
      <c r="BX1020" s="34"/>
      <c r="BY1020" s="34"/>
      <c r="BZ1020" s="34"/>
      <c r="CA1020" s="34"/>
      <c r="CB1020" s="33"/>
      <c r="CC1020" s="32"/>
    </row>
    <row r="1021" spans="1:81" ht="25" x14ac:dyDescent="0.35">
      <c r="A1021" s="37" t="s">
        <v>1288</v>
      </c>
      <c r="B1021" s="34">
        <v>18103</v>
      </c>
      <c r="C1021" s="37" t="s">
        <v>1287</v>
      </c>
      <c r="D1021" s="32">
        <v>33.200000000000003</v>
      </c>
      <c r="E1021" s="32">
        <v>8.8000000000000007</v>
      </c>
      <c r="F1021" s="32">
        <v>0</v>
      </c>
      <c r="G1021" s="32">
        <v>0</v>
      </c>
      <c r="H1021" s="35">
        <v>891</v>
      </c>
      <c r="I1021" s="35">
        <v>891</v>
      </c>
      <c r="J1021" s="35">
        <v>212.94899999999998</v>
      </c>
      <c r="K1021" s="32">
        <v>0</v>
      </c>
      <c r="L1021" s="32">
        <v>0</v>
      </c>
      <c r="M1021" s="32">
        <v>0</v>
      </c>
      <c r="N1021" s="32">
        <v>0</v>
      </c>
      <c r="O1021" s="31"/>
      <c r="P1021" s="32">
        <v>0</v>
      </c>
      <c r="Q1021" s="31"/>
      <c r="R1021" s="36">
        <v>0</v>
      </c>
      <c r="S1021" s="33">
        <v>0.97</v>
      </c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34"/>
      <c r="AT1021" s="34"/>
      <c r="AU1021" s="34"/>
      <c r="AV1021" s="34"/>
      <c r="AW1021" s="33">
        <v>3.08</v>
      </c>
      <c r="AX1021" s="33">
        <v>3.81</v>
      </c>
      <c r="AY1021" s="33">
        <v>1.02</v>
      </c>
      <c r="AZ1021" s="36">
        <v>17.715</v>
      </c>
      <c r="BA1021" s="33">
        <v>39.659999999999997</v>
      </c>
      <c r="BB1021" s="34"/>
      <c r="BC1021" s="34"/>
      <c r="BD1021" s="34"/>
      <c r="BE1021" s="34"/>
      <c r="BF1021" s="34"/>
      <c r="BG1021" s="34"/>
      <c r="BH1021" s="34"/>
      <c r="BI1021" s="34"/>
      <c r="BJ1021" s="34"/>
      <c r="BK1021" s="34"/>
      <c r="BL1021" s="34"/>
      <c r="BM1021" s="34"/>
      <c r="BN1021" s="34"/>
      <c r="BO1021" s="34"/>
      <c r="BP1021" s="34"/>
      <c r="BQ1021" s="34"/>
      <c r="BR1021" s="34"/>
      <c r="BS1021" s="34"/>
      <c r="BT1021" s="34"/>
      <c r="BU1021" s="34"/>
      <c r="BV1021" s="34"/>
      <c r="BW1021" s="34"/>
      <c r="BX1021" s="34"/>
      <c r="BY1021" s="34"/>
      <c r="BZ1021" s="34"/>
      <c r="CA1021" s="34"/>
      <c r="CB1021" s="34"/>
      <c r="CC1021" s="34"/>
    </row>
    <row r="1022" spans="1:81" x14ac:dyDescent="0.35">
      <c r="A1022" s="37" t="s">
        <v>1286</v>
      </c>
      <c r="B1022" s="34">
        <v>18103</v>
      </c>
      <c r="C1022" s="37" t="s">
        <v>1285</v>
      </c>
      <c r="D1022" s="32">
        <v>20.9</v>
      </c>
      <c r="E1022" s="32">
        <v>10.6</v>
      </c>
      <c r="F1022" s="32">
        <v>0</v>
      </c>
      <c r="G1022" s="32">
        <v>0</v>
      </c>
      <c r="H1022" s="35">
        <v>748</v>
      </c>
      <c r="I1022" s="35">
        <v>748</v>
      </c>
      <c r="J1022" s="35">
        <v>178.77199999999999</v>
      </c>
      <c r="K1022" s="32">
        <v>0</v>
      </c>
      <c r="L1022" s="32">
        <v>0</v>
      </c>
      <c r="M1022" s="32">
        <v>0</v>
      </c>
      <c r="N1022" s="32">
        <v>0</v>
      </c>
      <c r="O1022" s="31"/>
      <c r="P1022" s="32">
        <v>0</v>
      </c>
      <c r="Q1022" s="31"/>
      <c r="R1022" s="36">
        <v>0.16</v>
      </c>
      <c r="S1022" s="33">
        <v>0.4</v>
      </c>
      <c r="T1022" s="33">
        <v>39.700000000000003</v>
      </c>
      <c r="U1022" s="33">
        <v>45.9</v>
      </c>
      <c r="V1022" s="34"/>
      <c r="W1022" s="34"/>
      <c r="X1022" s="34"/>
      <c r="Y1022" s="32">
        <v>10.7</v>
      </c>
      <c r="Z1022" s="32">
        <v>0.8</v>
      </c>
      <c r="AA1022" s="34"/>
      <c r="AB1022" s="32">
        <v>0</v>
      </c>
      <c r="AC1022" s="34"/>
      <c r="AD1022" s="34"/>
      <c r="AE1022" s="34"/>
      <c r="AF1022" s="32">
        <v>0.4</v>
      </c>
      <c r="AG1022" s="34"/>
      <c r="AH1022" s="34"/>
      <c r="AI1022" s="32">
        <v>0.1</v>
      </c>
      <c r="AJ1022" s="32">
        <v>0.2</v>
      </c>
      <c r="AK1022" s="34"/>
      <c r="AL1022" s="32">
        <v>0.8</v>
      </c>
      <c r="AM1022" s="32">
        <v>0</v>
      </c>
      <c r="AN1022" s="34"/>
      <c r="AO1022" s="34"/>
      <c r="AP1022" s="32">
        <v>0</v>
      </c>
      <c r="AQ1022" s="32">
        <v>0.2</v>
      </c>
      <c r="AR1022" s="32">
        <v>0.2</v>
      </c>
      <c r="AS1022" s="34"/>
      <c r="AT1022" s="32">
        <v>0.2</v>
      </c>
      <c r="AU1022" s="33">
        <v>13.6</v>
      </c>
      <c r="AV1022" s="36">
        <v>0.4</v>
      </c>
      <c r="AW1022" s="33">
        <v>4</v>
      </c>
      <c r="AX1022" s="33">
        <v>4.62</v>
      </c>
      <c r="AY1022" s="33">
        <v>1.37</v>
      </c>
      <c r="AZ1022" s="36">
        <v>40.28</v>
      </c>
      <c r="BA1022" s="33">
        <v>70.489999999999995</v>
      </c>
      <c r="BB1022" s="34"/>
      <c r="BC1022" s="34"/>
      <c r="BD1022" s="34"/>
      <c r="BE1022" s="34"/>
      <c r="BF1022" s="34"/>
      <c r="BG1022" s="34"/>
      <c r="BH1022" s="34"/>
      <c r="BI1022" s="34"/>
      <c r="BJ1022" s="34"/>
      <c r="BK1022" s="34"/>
      <c r="BL1022" s="34"/>
      <c r="BM1022" s="34"/>
      <c r="BN1022" s="34"/>
      <c r="BO1022" s="34"/>
      <c r="BP1022" s="34"/>
      <c r="BQ1022" s="34"/>
      <c r="BR1022" s="34"/>
      <c r="BS1022" s="34"/>
      <c r="BT1022" s="34"/>
      <c r="BU1022" s="34"/>
      <c r="BV1022" s="34"/>
      <c r="BW1022" s="34"/>
      <c r="BX1022" s="34"/>
      <c r="BY1022" s="34"/>
      <c r="BZ1022" s="34"/>
      <c r="CA1022" s="34"/>
      <c r="CB1022" s="34"/>
      <c r="CC1022" s="34"/>
    </row>
    <row r="1023" spans="1:81" ht="25" x14ac:dyDescent="0.35">
      <c r="A1023" s="37" t="s">
        <v>1284</v>
      </c>
      <c r="B1023" s="34">
        <v>18103</v>
      </c>
      <c r="C1023" s="37" t="s">
        <v>1283</v>
      </c>
      <c r="D1023" s="32">
        <v>25.9</v>
      </c>
      <c r="E1023" s="32">
        <v>11</v>
      </c>
      <c r="F1023" s="32">
        <v>0</v>
      </c>
      <c r="G1023" s="32">
        <v>0</v>
      </c>
      <c r="H1023" s="35">
        <v>849</v>
      </c>
      <c r="I1023" s="35">
        <v>849</v>
      </c>
      <c r="J1023" s="35">
        <v>202.911</v>
      </c>
      <c r="K1023" s="32">
        <v>0</v>
      </c>
      <c r="L1023" s="32">
        <v>0</v>
      </c>
      <c r="M1023" s="32">
        <v>0</v>
      </c>
      <c r="N1023" s="32">
        <v>0</v>
      </c>
      <c r="O1023" s="31"/>
      <c r="P1023" s="32">
        <v>0</v>
      </c>
      <c r="Q1023" s="31"/>
      <c r="R1023" s="36">
        <v>0.1</v>
      </c>
      <c r="S1023" s="33">
        <v>0.4</v>
      </c>
      <c r="T1023" s="33">
        <v>39.700000000000003</v>
      </c>
      <c r="U1023" s="33">
        <v>45.9</v>
      </c>
      <c r="V1023" s="34"/>
      <c r="W1023" s="34"/>
      <c r="X1023" s="34"/>
      <c r="Y1023" s="32">
        <v>10.7</v>
      </c>
      <c r="Z1023" s="32">
        <v>0.8</v>
      </c>
      <c r="AA1023" s="34"/>
      <c r="AB1023" s="32">
        <v>0</v>
      </c>
      <c r="AC1023" s="34"/>
      <c r="AD1023" s="34"/>
      <c r="AE1023" s="34"/>
      <c r="AF1023" s="32">
        <v>0.4</v>
      </c>
      <c r="AG1023" s="34"/>
      <c r="AH1023" s="34"/>
      <c r="AI1023" s="32">
        <v>0.1</v>
      </c>
      <c r="AJ1023" s="32">
        <v>0.2</v>
      </c>
      <c r="AK1023" s="34"/>
      <c r="AL1023" s="32">
        <v>0.8</v>
      </c>
      <c r="AM1023" s="32">
        <v>0</v>
      </c>
      <c r="AN1023" s="34"/>
      <c r="AO1023" s="34"/>
      <c r="AP1023" s="32">
        <v>0</v>
      </c>
      <c r="AQ1023" s="32">
        <v>0.2</v>
      </c>
      <c r="AR1023" s="32">
        <v>0.2</v>
      </c>
      <c r="AS1023" s="34"/>
      <c r="AT1023" s="32">
        <v>0.2</v>
      </c>
      <c r="AU1023" s="33">
        <v>13.6</v>
      </c>
      <c r="AV1023" s="36">
        <v>0.4</v>
      </c>
      <c r="AW1023" s="33">
        <v>4.17</v>
      </c>
      <c r="AX1023" s="33">
        <v>4.82</v>
      </c>
      <c r="AY1023" s="33">
        <v>1.43</v>
      </c>
      <c r="AZ1023" s="36">
        <v>41.99</v>
      </c>
      <c r="BA1023" s="33">
        <v>73.48</v>
      </c>
      <c r="BB1023" s="34"/>
      <c r="BC1023" s="34"/>
      <c r="BD1023" s="34"/>
      <c r="BE1023" s="34"/>
      <c r="BF1023" s="34"/>
      <c r="BG1023" s="34"/>
      <c r="BH1023" s="34"/>
      <c r="BI1023" s="34"/>
      <c r="BJ1023" s="34"/>
      <c r="BK1023" s="34"/>
      <c r="BL1023" s="34"/>
      <c r="BM1023" s="34"/>
      <c r="BN1023" s="34"/>
      <c r="BO1023" s="34"/>
      <c r="BP1023" s="34"/>
      <c r="BQ1023" s="34"/>
      <c r="BR1023" s="34"/>
      <c r="BS1023" s="34"/>
      <c r="BT1023" s="34"/>
      <c r="BU1023" s="34"/>
      <c r="BV1023" s="34"/>
      <c r="BW1023" s="34"/>
      <c r="BX1023" s="34"/>
      <c r="BY1023" s="34"/>
      <c r="BZ1023" s="34"/>
      <c r="CA1023" s="34"/>
      <c r="CB1023" s="34"/>
      <c r="CC1023" s="34"/>
    </row>
    <row r="1024" spans="1:81" ht="25" x14ac:dyDescent="0.35">
      <c r="A1024" s="37" t="s">
        <v>1282</v>
      </c>
      <c r="B1024" s="34">
        <v>18103</v>
      </c>
      <c r="C1024" s="37" t="s">
        <v>1281</v>
      </c>
      <c r="D1024" s="32">
        <v>11.3</v>
      </c>
      <c r="E1024" s="32">
        <v>44.6</v>
      </c>
      <c r="F1024" s="32">
        <v>0</v>
      </c>
      <c r="G1024" s="32">
        <v>0</v>
      </c>
      <c r="H1024" s="35">
        <v>1842</v>
      </c>
      <c r="I1024" s="35">
        <v>1842</v>
      </c>
      <c r="J1024" s="35">
        <v>440.238</v>
      </c>
      <c r="K1024" s="32">
        <v>0</v>
      </c>
      <c r="L1024" s="32">
        <v>0</v>
      </c>
      <c r="M1024" s="32">
        <v>0</v>
      </c>
      <c r="N1024" s="32">
        <v>0</v>
      </c>
      <c r="O1024" s="31"/>
      <c r="P1024" s="32">
        <v>0</v>
      </c>
      <c r="Q1024" s="31"/>
      <c r="R1024" s="36">
        <v>0.17</v>
      </c>
      <c r="S1024" s="33">
        <v>5.5</v>
      </c>
      <c r="T1024" s="33">
        <v>37.700000000000003</v>
      </c>
      <c r="U1024" s="33">
        <v>47.7</v>
      </c>
      <c r="V1024" s="34"/>
      <c r="W1024" s="34"/>
      <c r="X1024" s="34"/>
      <c r="Y1024" s="32">
        <v>11.8</v>
      </c>
      <c r="Z1024" s="32">
        <v>0.9</v>
      </c>
      <c r="AA1024" s="34"/>
      <c r="AB1024" s="32">
        <v>0</v>
      </c>
      <c r="AC1024" s="34"/>
      <c r="AD1024" s="34"/>
      <c r="AE1024" s="34"/>
      <c r="AF1024" s="32">
        <v>0.5</v>
      </c>
      <c r="AG1024" s="34"/>
      <c r="AH1024" s="34"/>
      <c r="AI1024" s="32">
        <v>0.1</v>
      </c>
      <c r="AJ1024" s="32">
        <v>0</v>
      </c>
      <c r="AK1024" s="34"/>
      <c r="AL1024" s="32">
        <v>0.3</v>
      </c>
      <c r="AM1024" s="32">
        <v>0</v>
      </c>
      <c r="AN1024" s="34"/>
      <c r="AO1024" s="34"/>
      <c r="AP1024" s="32">
        <v>0</v>
      </c>
      <c r="AQ1024" s="32">
        <v>0.1</v>
      </c>
      <c r="AR1024" s="32">
        <v>0.1</v>
      </c>
      <c r="AS1024" s="34"/>
      <c r="AT1024" s="32">
        <v>0.1</v>
      </c>
      <c r="AU1024" s="33">
        <v>13.9</v>
      </c>
      <c r="AV1024" s="36">
        <v>0.2</v>
      </c>
      <c r="AW1024" s="33">
        <v>16.02</v>
      </c>
      <c r="AX1024" s="33">
        <v>20.27</v>
      </c>
      <c r="AY1024" s="33">
        <v>5.91</v>
      </c>
      <c r="AZ1024" s="36">
        <v>85.007999999999996</v>
      </c>
      <c r="BA1024" s="33">
        <v>212.52</v>
      </c>
      <c r="BB1024" s="34"/>
      <c r="BC1024" s="34"/>
      <c r="BD1024" s="34"/>
      <c r="BE1024" s="34"/>
      <c r="BF1024" s="34"/>
      <c r="BG1024" s="34"/>
      <c r="BH1024" s="34"/>
      <c r="BI1024" s="34"/>
      <c r="BJ1024" s="34"/>
      <c r="BK1024" s="34"/>
      <c r="BL1024" s="34"/>
      <c r="BM1024" s="34"/>
      <c r="BN1024" s="34"/>
      <c r="BO1024" s="34"/>
      <c r="BP1024" s="34"/>
      <c r="BQ1024" s="34"/>
      <c r="BR1024" s="34"/>
      <c r="BS1024" s="34"/>
      <c r="BT1024" s="34"/>
      <c r="BU1024" s="34"/>
      <c r="BV1024" s="34"/>
      <c r="BW1024" s="34"/>
      <c r="BX1024" s="34"/>
      <c r="BY1024" s="34"/>
      <c r="BZ1024" s="34"/>
      <c r="CA1024" s="34"/>
      <c r="CB1024" s="34"/>
      <c r="CC1024" s="34"/>
    </row>
    <row r="1025" spans="1:81" ht="25" x14ac:dyDescent="0.35">
      <c r="A1025" s="37" t="s">
        <v>1280</v>
      </c>
      <c r="B1025" s="34">
        <v>18103</v>
      </c>
      <c r="C1025" s="37" t="s">
        <v>1279</v>
      </c>
      <c r="D1025" s="32">
        <v>16.3</v>
      </c>
      <c r="E1025" s="32">
        <v>45.5</v>
      </c>
      <c r="F1025" s="32">
        <v>0</v>
      </c>
      <c r="G1025" s="32">
        <v>0</v>
      </c>
      <c r="H1025" s="35">
        <v>1961</v>
      </c>
      <c r="I1025" s="35">
        <v>1961</v>
      </c>
      <c r="J1025" s="35">
        <v>468.67899999999997</v>
      </c>
      <c r="K1025" s="32">
        <v>0</v>
      </c>
      <c r="L1025" s="32">
        <v>0</v>
      </c>
      <c r="M1025" s="32">
        <v>0</v>
      </c>
      <c r="N1025" s="32">
        <v>0</v>
      </c>
      <c r="O1025" s="31"/>
      <c r="P1025" s="32">
        <v>0</v>
      </c>
      <c r="Q1025" s="31"/>
      <c r="R1025" s="36">
        <v>0.25</v>
      </c>
      <c r="S1025" s="33">
        <v>6</v>
      </c>
      <c r="T1025" s="33">
        <v>37.700000000000003</v>
      </c>
      <c r="U1025" s="33">
        <v>47.7</v>
      </c>
      <c r="V1025" s="34"/>
      <c r="W1025" s="34"/>
      <c r="X1025" s="34"/>
      <c r="Y1025" s="32">
        <v>11.8</v>
      </c>
      <c r="Z1025" s="32">
        <v>0.9</v>
      </c>
      <c r="AA1025" s="34"/>
      <c r="AB1025" s="32">
        <v>0</v>
      </c>
      <c r="AC1025" s="34"/>
      <c r="AD1025" s="34"/>
      <c r="AE1025" s="34"/>
      <c r="AF1025" s="32">
        <v>0.5</v>
      </c>
      <c r="AG1025" s="34"/>
      <c r="AH1025" s="34"/>
      <c r="AI1025" s="32">
        <v>0.1</v>
      </c>
      <c r="AJ1025" s="32">
        <v>0</v>
      </c>
      <c r="AK1025" s="34"/>
      <c r="AL1025" s="32">
        <v>0.3</v>
      </c>
      <c r="AM1025" s="32">
        <v>0</v>
      </c>
      <c r="AN1025" s="34"/>
      <c r="AO1025" s="34"/>
      <c r="AP1025" s="32">
        <v>0</v>
      </c>
      <c r="AQ1025" s="32">
        <v>0.1</v>
      </c>
      <c r="AR1025" s="32">
        <v>0.1</v>
      </c>
      <c r="AS1025" s="34"/>
      <c r="AT1025" s="32">
        <v>0.1</v>
      </c>
      <c r="AU1025" s="33">
        <v>13.9</v>
      </c>
      <c r="AV1025" s="36">
        <v>0.2</v>
      </c>
      <c r="AW1025" s="33">
        <v>16.350000000000001</v>
      </c>
      <c r="AX1025" s="33">
        <v>20.68</v>
      </c>
      <c r="AY1025" s="33">
        <v>6.03</v>
      </c>
      <c r="AZ1025" s="36">
        <v>86.722999999999999</v>
      </c>
      <c r="BA1025" s="33">
        <v>216.81</v>
      </c>
      <c r="BB1025" s="34"/>
      <c r="BC1025" s="34"/>
      <c r="BD1025" s="34"/>
      <c r="BE1025" s="34"/>
      <c r="BF1025" s="34"/>
      <c r="BG1025" s="34"/>
      <c r="BH1025" s="34"/>
      <c r="BI1025" s="34"/>
      <c r="BJ1025" s="34"/>
      <c r="BK1025" s="34"/>
      <c r="BL1025" s="34"/>
      <c r="BM1025" s="34"/>
      <c r="BN1025" s="34"/>
      <c r="BO1025" s="34"/>
      <c r="BP1025" s="34"/>
      <c r="BQ1025" s="34"/>
      <c r="BR1025" s="34"/>
      <c r="BS1025" s="34"/>
      <c r="BT1025" s="34"/>
      <c r="BU1025" s="34"/>
      <c r="BV1025" s="34"/>
      <c r="BW1025" s="34"/>
      <c r="BX1025" s="34"/>
      <c r="BY1025" s="34"/>
      <c r="BZ1025" s="34"/>
      <c r="CA1025" s="34"/>
      <c r="CB1025" s="34"/>
      <c r="CC1025" s="34"/>
    </row>
    <row r="1026" spans="1:81" x14ac:dyDescent="0.35">
      <c r="A1026" s="37" t="s">
        <v>1278</v>
      </c>
      <c r="B1026" s="34">
        <v>18103</v>
      </c>
      <c r="C1026" s="37" t="s">
        <v>1277</v>
      </c>
      <c r="D1026" s="32">
        <v>23.7</v>
      </c>
      <c r="E1026" s="32">
        <v>1.1000000000000001</v>
      </c>
      <c r="F1026" s="32">
        <v>0</v>
      </c>
      <c r="G1026" s="32">
        <v>0</v>
      </c>
      <c r="H1026" s="35">
        <v>444</v>
      </c>
      <c r="I1026" s="35">
        <v>444</v>
      </c>
      <c r="J1026" s="35">
        <v>106.116</v>
      </c>
      <c r="K1026" s="32">
        <v>0</v>
      </c>
      <c r="L1026" s="32">
        <v>0</v>
      </c>
      <c r="M1026" s="32">
        <v>0</v>
      </c>
      <c r="N1026" s="32">
        <v>0</v>
      </c>
      <c r="O1026" s="31"/>
      <c r="P1026" s="32">
        <v>0</v>
      </c>
      <c r="Q1026" s="31"/>
      <c r="R1026" s="36">
        <v>0.22</v>
      </c>
      <c r="S1026" s="33">
        <v>0.4</v>
      </c>
      <c r="T1026" s="33">
        <v>34.799999999999997</v>
      </c>
      <c r="U1026" s="33">
        <v>42.7</v>
      </c>
      <c r="V1026" s="34"/>
      <c r="W1026" s="34"/>
      <c r="X1026" s="34"/>
      <c r="Y1026" s="32">
        <v>15.5</v>
      </c>
      <c r="Z1026" s="32">
        <v>0.8</v>
      </c>
      <c r="AA1026" s="34"/>
      <c r="AB1026" s="32">
        <v>0.1</v>
      </c>
      <c r="AC1026" s="34"/>
      <c r="AD1026" s="34"/>
      <c r="AE1026" s="34"/>
      <c r="AF1026" s="32">
        <v>0.5</v>
      </c>
      <c r="AG1026" s="34"/>
      <c r="AH1026" s="34"/>
      <c r="AI1026" s="32">
        <v>0.1</v>
      </c>
      <c r="AJ1026" s="32">
        <v>0.5</v>
      </c>
      <c r="AK1026" s="34"/>
      <c r="AL1026" s="32">
        <v>3.1</v>
      </c>
      <c r="AM1026" s="32">
        <v>0</v>
      </c>
      <c r="AN1026" s="34"/>
      <c r="AO1026" s="34"/>
      <c r="AP1026" s="32">
        <v>0</v>
      </c>
      <c r="AQ1026" s="32">
        <v>0.4</v>
      </c>
      <c r="AR1026" s="32">
        <v>0.6</v>
      </c>
      <c r="AS1026" s="34"/>
      <c r="AT1026" s="32">
        <v>0.4</v>
      </c>
      <c r="AU1026" s="33">
        <v>22</v>
      </c>
      <c r="AV1026" s="36">
        <v>1</v>
      </c>
      <c r="AW1026" s="33">
        <v>0.35</v>
      </c>
      <c r="AX1026" s="33">
        <v>0.43</v>
      </c>
      <c r="AY1026" s="33">
        <v>0.22</v>
      </c>
      <c r="AZ1026" s="36">
        <v>10.01</v>
      </c>
      <c r="BA1026" s="33">
        <v>4</v>
      </c>
      <c r="BB1026" s="34"/>
      <c r="BC1026" s="34"/>
      <c r="BD1026" s="34"/>
      <c r="BE1026" s="34"/>
      <c r="BF1026" s="34"/>
      <c r="BG1026" s="34"/>
      <c r="BH1026" s="34"/>
      <c r="BI1026" s="34"/>
      <c r="BJ1026" s="34"/>
      <c r="BK1026" s="34"/>
      <c r="BL1026" s="34"/>
      <c r="BM1026" s="34"/>
      <c r="BN1026" s="34"/>
      <c r="BO1026" s="34"/>
      <c r="BP1026" s="34"/>
      <c r="BQ1026" s="34"/>
      <c r="BR1026" s="34"/>
      <c r="BS1026" s="34"/>
      <c r="BT1026" s="34"/>
      <c r="BU1026" s="34"/>
      <c r="BV1026" s="34"/>
      <c r="BW1026" s="34"/>
      <c r="BX1026" s="34"/>
      <c r="BY1026" s="34"/>
      <c r="BZ1026" s="34"/>
      <c r="CA1026" s="34"/>
      <c r="CB1026" s="34"/>
      <c r="CC1026" s="34"/>
    </row>
    <row r="1027" spans="1:81" ht="25" x14ac:dyDescent="0.35">
      <c r="A1027" s="37" t="s">
        <v>1276</v>
      </c>
      <c r="B1027" s="34">
        <v>18103</v>
      </c>
      <c r="C1027" s="37" t="s">
        <v>1275</v>
      </c>
      <c r="D1027" s="32">
        <v>34.700000000000003</v>
      </c>
      <c r="E1027" s="32">
        <v>2.5</v>
      </c>
      <c r="F1027" s="32">
        <v>0</v>
      </c>
      <c r="G1027" s="32">
        <v>0</v>
      </c>
      <c r="H1027" s="35">
        <v>682</v>
      </c>
      <c r="I1027" s="35">
        <v>682</v>
      </c>
      <c r="J1027" s="35">
        <v>162.99799999999999</v>
      </c>
      <c r="K1027" s="32">
        <v>0</v>
      </c>
      <c r="L1027" s="32">
        <v>0</v>
      </c>
      <c r="M1027" s="32">
        <v>0</v>
      </c>
      <c r="N1027" s="32">
        <v>0</v>
      </c>
      <c r="O1027" s="31"/>
      <c r="P1027" s="32">
        <v>0</v>
      </c>
      <c r="Q1027" s="31"/>
      <c r="R1027" s="36">
        <v>0.31</v>
      </c>
      <c r="S1027" s="33">
        <v>0.4</v>
      </c>
      <c r="T1027" s="33">
        <v>34.799999999999997</v>
      </c>
      <c r="U1027" s="33">
        <v>42.7</v>
      </c>
      <c r="V1027" s="34"/>
      <c r="W1027" s="34"/>
      <c r="X1027" s="34"/>
      <c r="Y1027" s="32">
        <v>15.5</v>
      </c>
      <c r="Z1027" s="32">
        <v>0.8</v>
      </c>
      <c r="AA1027" s="34"/>
      <c r="AB1027" s="32">
        <v>0.1</v>
      </c>
      <c r="AC1027" s="34"/>
      <c r="AD1027" s="34"/>
      <c r="AE1027" s="34"/>
      <c r="AF1027" s="32">
        <v>0.5</v>
      </c>
      <c r="AG1027" s="34"/>
      <c r="AH1027" s="34"/>
      <c r="AI1027" s="32">
        <v>0.1</v>
      </c>
      <c r="AJ1027" s="32">
        <v>0.5</v>
      </c>
      <c r="AK1027" s="34"/>
      <c r="AL1027" s="32">
        <v>3.1</v>
      </c>
      <c r="AM1027" s="32">
        <v>0</v>
      </c>
      <c r="AN1027" s="34"/>
      <c r="AO1027" s="34"/>
      <c r="AP1027" s="32">
        <v>0</v>
      </c>
      <c r="AQ1027" s="32">
        <v>0.4</v>
      </c>
      <c r="AR1027" s="32">
        <v>0.6</v>
      </c>
      <c r="AS1027" s="34"/>
      <c r="AT1027" s="32">
        <v>0.4</v>
      </c>
      <c r="AU1027" s="33">
        <v>22</v>
      </c>
      <c r="AV1027" s="36">
        <v>1</v>
      </c>
      <c r="AW1027" s="33">
        <v>0.79</v>
      </c>
      <c r="AX1027" s="33">
        <v>0.97</v>
      </c>
      <c r="AY1027" s="33">
        <v>0.5</v>
      </c>
      <c r="AZ1027" s="36">
        <v>22.75</v>
      </c>
      <c r="BA1027" s="33">
        <v>9.1</v>
      </c>
      <c r="BB1027" s="34"/>
      <c r="BC1027" s="34"/>
      <c r="BD1027" s="34"/>
      <c r="BE1027" s="34"/>
      <c r="BF1027" s="34"/>
      <c r="BG1027" s="34"/>
      <c r="BH1027" s="34"/>
      <c r="BI1027" s="34"/>
      <c r="BJ1027" s="34"/>
      <c r="BK1027" s="34"/>
      <c r="BL1027" s="34"/>
      <c r="BM1027" s="34"/>
      <c r="BN1027" s="34"/>
      <c r="BO1027" s="34"/>
      <c r="BP1027" s="34"/>
      <c r="BQ1027" s="34"/>
      <c r="BR1027" s="34"/>
      <c r="BS1027" s="34"/>
      <c r="BT1027" s="34"/>
      <c r="BU1027" s="34"/>
      <c r="BV1027" s="34"/>
      <c r="BW1027" s="34"/>
      <c r="BX1027" s="34"/>
      <c r="BY1027" s="34"/>
      <c r="BZ1027" s="34"/>
      <c r="CA1027" s="34"/>
      <c r="CB1027" s="34"/>
      <c r="CC1027" s="34"/>
    </row>
    <row r="1028" spans="1:81" x14ac:dyDescent="0.35">
      <c r="A1028" s="37" t="s">
        <v>1274</v>
      </c>
      <c r="B1028" s="34">
        <v>18103</v>
      </c>
      <c r="C1028" s="37" t="s">
        <v>1273</v>
      </c>
      <c r="D1028" s="32">
        <v>23.4</v>
      </c>
      <c r="E1028" s="32">
        <v>2</v>
      </c>
      <c r="F1028" s="32">
        <v>0</v>
      </c>
      <c r="G1028" s="32">
        <v>0</v>
      </c>
      <c r="H1028" s="35">
        <v>472</v>
      </c>
      <c r="I1028" s="35">
        <v>472</v>
      </c>
      <c r="J1028" s="35">
        <v>112.80799999999999</v>
      </c>
      <c r="K1028" s="32">
        <v>0</v>
      </c>
      <c r="L1028" s="32">
        <v>0</v>
      </c>
      <c r="M1028" s="32">
        <v>0</v>
      </c>
      <c r="N1028" s="32">
        <v>0</v>
      </c>
      <c r="O1028" s="31"/>
      <c r="P1028" s="32">
        <v>0</v>
      </c>
      <c r="Q1028" s="31"/>
      <c r="R1028" s="36">
        <v>0.219</v>
      </c>
      <c r="S1028" s="33">
        <v>0.5</v>
      </c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  <c r="AO1028" s="34"/>
      <c r="AP1028" s="34"/>
      <c r="AQ1028" s="34"/>
      <c r="AR1028" s="34"/>
      <c r="AS1028" s="34"/>
      <c r="AT1028" s="34"/>
      <c r="AU1028" s="34"/>
      <c r="AV1028" s="34"/>
      <c r="AW1028" s="33">
        <v>0.66</v>
      </c>
      <c r="AX1028" s="33">
        <v>0.82</v>
      </c>
      <c r="AY1028" s="33">
        <v>0.33</v>
      </c>
      <c r="AZ1028" s="36">
        <v>11.51</v>
      </c>
      <c r="BA1028" s="33">
        <v>8.17</v>
      </c>
      <c r="BB1028" s="34"/>
      <c r="BC1028" s="34"/>
      <c r="BD1028" s="34"/>
      <c r="BE1028" s="34"/>
      <c r="BF1028" s="34"/>
      <c r="BG1028" s="34"/>
      <c r="BH1028" s="34"/>
      <c r="BI1028" s="34"/>
      <c r="BJ1028" s="34"/>
      <c r="BK1028" s="34"/>
      <c r="BL1028" s="34"/>
      <c r="BM1028" s="34"/>
      <c r="BN1028" s="34"/>
      <c r="BO1028" s="34"/>
      <c r="BP1028" s="34"/>
      <c r="BQ1028" s="34"/>
      <c r="BR1028" s="34"/>
      <c r="BS1028" s="34"/>
      <c r="BT1028" s="34"/>
      <c r="BU1028" s="34"/>
      <c r="BV1028" s="34"/>
      <c r="BW1028" s="34"/>
      <c r="BX1028" s="34"/>
      <c r="BY1028" s="34"/>
      <c r="BZ1028" s="34"/>
      <c r="CA1028" s="34"/>
      <c r="CB1028" s="34"/>
      <c r="CC1028" s="34"/>
    </row>
    <row r="1029" spans="1:81" ht="25" x14ac:dyDescent="0.35">
      <c r="A1029" s="37" t="s">
        <v>1272</v>
      </c>
      <c r="B1029" s="34">
        <v>18103</v>
      </c>
      <c r="C1029" s="37" t="s">
        <v>1271</v>
      </c>
      <c r="D1029" s="32">
        <v>34.5</v>
      </c>
      <c r="E1029" s="32">
        <v>3</v>
      </c>
      <c r="F1029" s="32">
        <v>0</v>
      </c>
      <c r="G1029" s="32">
        <v>0</v>
      </c>
      <c r="H1029" s="35">
        <v>699</v>
      </c>
      <c r="I1029" s="35">
        <v>699</v>
      </c>
      <c r="J1029" s="35">
        <v>167.06100000000001</v>
      </c>
      <c r="K1029" s="32">
        <v>0</v>
      </c>
      <c r="L1029" s="32">
        <v>0</v>
      </c>
      <c r="M1029" s="32">
        <v>0</v>
      </c>
      <c r="N1029" s="32">
        <v>0</v>
      </c>
      <c r="O1029" s="31"/>
      <c r="P1029" s="32">
        <v>0</v>
      </c>
      <c r="Q1029" s="31"/>
      <c r="R1029" s="36">
        <v>0.309</v>
      </c>
      <c r="S1029" s="33">
        <v>0.47</v>
      </c>
      <c r="T1029" s="34"/>
      <c r="U1029" s="34"/>
      <c r="V1029" s="34"/>
      <c r="W1029" s="34"/>
      <c r="X1029" s="34"/>
      <c r="Y1029" s="34"/>
      <c r="Z1029" s="34"/>
      <c r="AA1029" s="34"/>
      <c r="AB1029" s="34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  <c r="AO1029" s="34"/>
      <c r="AP1029" s="34"/>
      <c r="AQ1029" s="34"/>
      <c r="AR1029" s="34"/>
      <c r="AS1029" s="34"/>
      <c r="AT1029" s="34"/>
      <c r="AU1029" s="34"/>
      <c r="AV1029" s="34"/>
      <c r="AW1029" s="33">
        <v>0.99</v>
      </c>
      <c r="AX1029" s="33">
        <v>1.23</v>
      </c>
      <c r="AY1029" s="33">
        <v>0.56999999999999995</v>
      </c>
      <c r="AZ1029" s="36">
        <v>23.582000000000001</v>
      </c>
      <c r="BA1029" s="33">
        <v>11.8</v>
      </c>
      <c r="BB1029" s="34"/>
      <c r="BC1029" s="34"/>
      <c r="BD1029" s="34"/>
      <c r="BE1029" s="34"/>
      <c r="BF1029" s="34"/>
      <c r="BG1029" s="34"/>
      <c r="BH1029" s="34"/>
      <c r="BI1029" s="34"/>
      <c r="BJ1029" s="34"/>
      <c r="BK1029" s="34"/>
      <c r="BL1029" s="34"/>
      <c r="BM1029" s="34"/>
      <c r="BN1029" s="34"/>
      <c r="BO1029" s="34"/>
      <c r="BP1029" s="34"/>
      <c r="BQ1029" s="34"/>
      <c r="BR1029" s="34"/>
      <c r="BS1029" s="34"/>
      <c r="BT1029" s="34"/>
      <c r="BU1029" s="34"/>
      <c r="BV1029" s="34"/>
      <c r="BW1029" s="34"/>
      <c r="BX1029" s="34"/>
      <c r="BY1029" s="34"/>
      <c r="BZ1029" s="34"/>
      <c r="CA1029" s="34"/>
      <c r="CB1029" s="34"/>
      <c r="CC1029" s="34"/>
    </row>
    <row r="1030" spans="1:81" x14ac:dyDescent="0.35">
      <c r="A1030" s="37" t="s">
        <v>1270</v>
      </c>
      <c r="B1030" s="34">
        <v>18103</v>
      </c>
      <c r="C1030" s="37" t="s">
        <v>1269</v>
      </c>
      <c r="D1030" s="32">
        <v>22.1</v>
      </c>
      <c r="E1030" s="32">
        <v>1.1000000000000001</v>
      </c>
      <c r="F1030" s="32">
        <v>0</v>
      </c>
      <c r="G1030" s="32">
        <v>0</v>
      </c>
      <c r="H1030" s="35">
        <v>416</v>
      </c>
      <c r="I1030" s="35">
        <v>416</v>
      </c>
      <c r="J1030" s="35">
        <v>99.423999999999992</v>
      </c>
      <c r="K1030" s="32">
        <v>0</v>
      </c>
      <c r="L1030" s="32">
        <v>0</v>
      </c>
      <c r="M1030" s="32">
        <v>0</v>
      </c>
      <c r="N1030" s="32">
        <v>0</v>
      </c>
      <c r="O1030" s="31"/>
      <c r="P1030" s="32">
        <v>0</v>
      </c>
      <c r="Q1030" s="31"/>
      <c r="R1030" s="36">
        <v>0</v>
      </c>
      <c r="S1030" s="33">
        <v>0.4</v>
      </c>
      <c r="T1030" s="33">
        <v>34.799999999999997</v>
      </c>
      <c r="U1030" s="33">
        <v>38.700000000000003</v>
      </c>
      <c r="V1030" s="34"/>
      <c r="W1030" s="34"/>
      <c r="X1030" s="34"/>
      <c r="Y1030" s="32">
        <v>17.5</v>
      </c>
      <c r="Z1030" s="32">
        <v>0.7</v>
      </c>
      <c r="AA1030" s="34"/>
      <c r="AB1030" s="32">
        <v>0.2</v>
      </c>
      <c r="AC1030" s="34"/>
      <c r="AD1030" s="34"/>
      <c r="AE1030" s="34"/>
      <c r="AF1030" s="32">
        <v>0.4</v>
      </c>
      <c r="AG1030" s="34"/>
      <c r="AH1030" s="34"/>
      <c r="AI1030" s="32">
        <v>0</v>
      </c>
      <c r="AJ1030" s="32">
        <v>0.6</v>
      </c>
      <c r="AK1030" s="34"/>
      <c r="AL1030" s="32">
        <v>4.5999999999999996</v>
      </c>
      <c r="AM1030" s="32">
        <v>0</v>
      </c>
      <c r="AN1030" s="34"/>
      <c r="AO1030" s="34"/>
      <c r="AP1030" s="32">
        <v>0</v>
      </c>
      <c r="AQ1030" s="32">
        <v>0.6</v>
      </c>
      <c r="AR1030" s="32">
        <v>0.8</v>
      </c>
      <c r="AS1030" s="34"/>
      <c r="AT1030" s="32">
        <v>0.5</v>
      </c>
      <c r="AU1030" s="33">
        <v>25.9</v>
      </c>
      <c r="AV1030" s="36">
        <v>1.3</v>
      </c>
      <c r="AW1030" s="33">
        <v>0.35</v>
      </c>
      <c r="AX1030" s="33">
        <v>0.39</v>
      </c>
      <c r="AY1030" s="33">
        <v>0.26</v>
      </c>
      <c r="AZ1030" s="36">
        <v>13.013</v>
      </c>
      <c r="BA1030" s="33">
        <v>4</v>
      </c>
      <c r="BB1030" s="34"/>
      <c r="BC1030" s="34"/>
      <c r="BD1030" s="34"/>
      <c r="BE1030" s="34"/>
      <c r="BF1030" s="34"/>
      <c r="BG1030" s="34"/>
      <c r="BH1030" s="34"/>
      <c r="BI1030" s="34"/>
      <c r="BJ1030" s="34"/>
      <c r="BK1030" s="34"/>
      <c r="BL1030" s="34"/>
      <c r="BM1030" s="34"/>
      <c r="BN1030" s="34"/>
      <c r="BO1030" s="34"/>
      <c r="BP1030" s="34"/>
      <c r="BQ1030" s="34"/>
      <c r="BR1030" s="34"/>
      <c r="BS1030" s="34"/>
      <c r="BT1030" s="34"/>
      <c r="BU1030" s="34"/>
      <c r="BV1030" s="34"/>
      <c r="BW1030" s="34"/>
      <c r="BX1030" s="34"/>
      <c r="BY1030" s="34"/>
      <c r="BZ1030" s="34"/>
      <c r="CA1030" s="34"/>
      <c r="CB1030" s="34"/>
      <c r="CC1030" s="34"/>
    </row>
    <row r="1031" spans="1:81" ht="25" x14ac:dyDescent="0.35">
      <c r="A1031" s="37" t="s">
        <v>1268</v>
      </c>
      <c r="B1031" s="34">
        <v>18103</v>
      </c>
      <c r="C1031" s="37" t="s">
        <v>1267</v>
      </c>
      <c r="D1031" s="32">
        <v>29.4</v>
      </c>
      <c r="E1031" s="32">
        <v>1.7</v>
      </c>
      <c r="F1031" s="32">
        <v>0</v>
      </c>
      <c r="G1031" s="32">
        <v>0</v>
      </c>
      <c r="H1031" s="35">
        <v>563</v>
      </c>
      <c r="I1031" s="35">
        <v>563</v>
      </c>
      <c r="J1031" s="35">
        <v>134.55699999999999</v>
      </c>
      <c r="K1031" s="32">
        <v>0</v>
      </c>
      <c r="L1031" s="32">
        <v>0</v>
      </c>
      <c r="M1031" s="32">
        <v>0</v>
      </c>
      <c r="N1031" s="32">
        <v>0</v>
      </c>
      <c r="O1031" s="31"/>
      <c r="P1031" s="32">
        <v>0</v>
      </c>
      <c r="Q1031" s="31"/>
      <c r="R1031" s="36">
        <v>0</v>
      </c>
      <c r="S1031" s="33">
        <v>0.4</v>
      </c>
      <c r="T1031" s="33">
        <v>34.799999999999997</v>
      </c>
      <c r="U1031" s="33">
        <v>38.700000000000003</v>
      </c>
      <c r="V1031" s="34"/>
      <c r="W1031" s="34"/>
      <c r="X1031" s="34"/>
      <c r="Y1031" s="32">
        <v>17.5</v>
      </c>
      <c r="Z1031" s="32">
        <v>0.7</v>
      </c>
      <c r="AA1031" s="34"/>
      <c r="AB1031" s="32">
        <v>0.2</v>
      </c>
      <c r="AC1031" s="34"/>
      <c r="AD1031" s="34"/>
      <c r="AE1031" s="34"/>
      <c r="AF1031" s="32">
        <v>0.4</v>
      </c>
      <c r="AG1031" s="34"/>
      <c r="AH1031" s="34"/>
      <c r="AI1031" s="32">
        <v>0</v>
      </c>
      <c r="AJ1031" s="32">
        <v>0.6</v>
      </c>
      <c r="AK1031" s="34"/>
      <c r="AL1031" s="32">
        <v>4.5999999999999996</v>
      </c>
      <c r="AM1031" s="32">
        <v>0</v>
      </c>
      <c r="AN1031" s="34"/>
      <c r="AO1031" s="34"/>
      <c r="AP1031" s="32">
        <v>0</v>
      </c>
      <c r="AQ1031" s="32">
        <v>0.6</v>
      </c>
      <c r="AR1031" s="32">
        <v>0.8</v>
      </c>
      <c r="AS1031" s="34"/>
      <c r="AT1031" s="32">
        <v>0.5</v>
      </c>
      <c r="AU1031" s="33">
        <v>25.9</v>
      </c>
      <c r="AV1031" s="36">
        <v>1.3</v>
      </c>
      <c r="AW1031" s="33">
        <v>0.54</v>
      </c>
      <c r="AX1031" s="33">
        <v>0.6</v>
      </c>
      <c r="AY1031" s="33">
        <v>0.4</v>
      </c>
      <c r="AZ1031" s="36">
        <v>20.111000000000001</v>
      </c>
      <c r="BA1031" s="33">
        <v>6.19</v>
      </c>
      <c r="BB1031" s="34"/>
      <c r="BC1031" s="34"/>
      <c r="BD1031" s="34"/>
      <c r="BE1031" s="33"/>
      <c r="BF1031" s="34"/>
      <c r="BG1031" s="33"/>
      <c r="BH1031" s="34"/>
      <c r="BI1031" s="34"/>
      <c r="BJ1031" s="34"/>
      <c r="BK1031" s="34"/>
      <c r="BL1031" s="33"/>
      <c r="BM1031" s="33"/>
      <c r="BN1031" s="33"/>
      <c r="BO1031" s="34"/>
      <c r="BP1031" s="33"/>
      <c r="BQ1031" s="33"/>
      <c r="BR1031" s="33"/>
      <c r="BS1031" s="34"/>
      <c r="BT1031" s="34"/>
      <c r="BU1031" s="34"/>
      <c r="BV1031" s="33"/>
      <c r="BW1031" s="34"/>
      <c r="BX1031" s="34"/>
      <c r="BY1031" s="34"/>
      <c r="BZ1031" s="34"/>
      <c r="CA1031" s="34"/>
      <c r="CB1031" s="33"/>
      <c r="CC1031" s="32"/>
    </row>
    <row r="1032" spans="1:81" x14ac:dyDescent="0.35">
      <c r="A1032" s="37" t="s">
        <v>1266</v>
      </c>
      <c r="B1032" s="34">
        <v>18103</v>
      </c>
      <c r="C1032" s="37" t="s">
        <v>1265</v>
      </c>
      <c r="D1032" s="32">
        <v>25.3</v>
      </c>
      <c r="E1032" s="32">
        <v>2.1</v>
      </c>
      <c r="F1032" s="32">
        <v>0</v>
      </c>
      <c r="G1032" s="32">
        <v>0</v>
      </c>
      <c r="H1032" s="35">
        <v>508</v>
      </c>
      <c r="I1032" s="35">
        <v>508</v>
      </c>
      <c r="J1032" s="35">
        <v>121.41199999999999</v>
      </c>
      <c r="K1032" s="32">
        <v>0</v>
      </c>
      <c r="L1032" s="32">
        <v>0</v>
      </c>
      <c r="M1032" s="32">
        <v>0</v>
      </c>
      <c r="N1032" s="32">
        <v>0</v>
      </c>
      <c r="O1032" s="31"/>
      <c r="P1032" s="32">
        <v>0</v>
      </c>
      <c r="Q1032" s="31"/>
      <c r="R1032" s="36">
        <v>7.0000000000000007E-2</v>
      </c>
      <c r="S1032" s="33">
        <v>0.4</v>
      </c>
      <c r="T1032" s="33">
        <v>36.6</v>
      </c>
      <c r="U1032" s="33">
        <v>42.2</v>
      </c>
      <c r="V1032" s="34"/>
      <c r="W1032" s="34"/>
      <c r="X1032" s="34"/>
      <c r="Y1032" s="32">
        <v>14</v>
      </c>
      <c r="Z1032" s="32">
        <v>0.7</v>
      </c>
      <c r="AA1032" s="34"/>
      <c r="AB1032" s="32">
        <v>0.1</v>
      </c>
      <c r="AC1032" s="34"/>
      <c r="AD1032" s="34"/>
      <c r="AE1032" s="34"/>
      <c r="AF1032" s="32">
        <v>0.4</v>
      </c>
      <c r="AG1032" s="34"/>
      <c r="AH1032" s="34"/>
      <c r="AI1032" s="32">
        <v>0</v>
      </c>
      <c r="AJ1032" s="32">
        <v>0.5</v>
      </c>
      <c r="AK1032" s="34"/>
      <c r="AL1032" s="32">
        <v>3.4</v>
      </c>
      <c r="AM1032" s="32">
        <v>0</v>
      </c>
      <c r="AN1032" s="34"/>
      <c r="AO1032" s="34"/>
      <c r="AP1032" s="32">
        <v>0</v>
      </c>
      <c r="AQ1032" s="32">
        <v>0.4</v>
      </c>
      <c r="AR1032" s="32">
        <v>0.6</v>
      </c>
      <c r="AS1032" s="34"/>
      <c r="AT1032" s="32">
        <v>0.3</v>
      </c>
      <c r="AU1032" s="33">
        <v>20.399999999999999</v>
      </c>
      <c r="AV1032" s="36">
        <v>0.9</v>
      </c>
      <c r="AW1032" s="33">
        <v>0.7</v>
      </c>
      <c r="AX1032" s="33">
        <v>0.81</v>
      </c>
      <c r="AY1032" s="33">
        <v>0.39</v>
      </c>
      <c r="AZ1032" s="36">
        <v>17.199000000000002</v>
      </c>
      <c r="BA1032" s="33">
        <v>7.64</v>
      </c>
      <c r="BB1032" s="34"/>
      <c r="BC1032" s="34"/>
      <c r="BD1032" s="34"/>
      <c r="BE1032" s="34"/>
      <c r="BF1032" s="34"/>
      <c r="BG1032" s="34"/>
      <c r="BH1032" s="34"/>
      <c r="BI1032" s="34"/>
      <c r="BJ1032" s="34"/>
      <c r="BK1032" s="34"/>
      <c r="BL1032" s="34"/>
      <c r="BM1032" s="34"/>
      <c r="BN1032" s="34"/>
      <c r="BO1032" s="34"/>
      <c r="BP1032" s="34"/>
      <c r="BQ1032" s="34"/>
      <c r="BR1032" s="34"/>
      <c r="BS1032" s="34"/>
      <c r="BT1032" s="34"/>
      <c r="BU1032" s="34"/>
      <c r="BV1032" s="34"/>
      <c r="BW1032" s="34"/>
      <c r="BX1032" s="34"/>
      <c r="BY1032" s="34"/>
      <c r="BZ1032" s="34"/>
      <c r="CA1032" s="34"/>
      <c r="CB1032" s="34"/>
      <c r="CC1032" s="34"/>
    </row>
    <row r="1033" spans="1:81" ht="25" x14ac:dyDescent="0.35">
      <c r="A1033" s="37" t="s">
        <v>1264</v>
      </c>
      <c r="B1033" s="34">
        <v>18103</v>
      </c>
      <c r="C1033" s="37" t="s">
        <v>1263</v>
      </c>
      <c r="D1033" s="32">
        <v>28.6</v>
      </c>
      <c r="E1033" s="32">
        <v>3.8</v>
      </c>
      <c r="F1033" s="32">
        <v>0</v>
      </c>
      <c r="G1033" s="32">
        <v>0</v>
      </c>
      <c r="H1033" s="35">
        <v>627</v>
      </c>
      <c r="I1033" s="35">
        <v>627</v>
      </c>
      <c r="J1033" s="35">
        <v>149.85299999999998</v>
      </c>
      <c r="K1033" s="32">
        <v>0</v>
      </c>
      <c r="L1033" s="32">
        <v>0</v>
      </c>
      <c r="M1033" s="32">
        <v>0</v>
      </c>
      <c r="N1033" s="32">
        <v>0</v>
      </c>
      <c r="O1033" s="31"/>
      <c r="P1033" s="32">
        <v>0</v>
      </c>
      <c r="Q1033" s="31"/>
      <c r="R1033" s="36">
        <v>7.0000000000000007E-2</v>
      </c>
      <c r="S1033" s="33">
        <v>0.4</v>
      </c>
      <c r="T1033" s="33">
        <v>36.6</v>
      </c>
      <c r="U1033" s="33">
        <v>42.2</v>
      </c>
      <c r="V1033" s="34"/>
      <c r="W1033" s="34"/>
      <c r="X1033" s="34"/>
      <c r="Y1033" s="32">
        <v>14</v>
      </c>
      <c r="Z1033" s="32">
        <v>0.7</v>
      </c>
      <c r="AA1033" s="34"/>
      <c r="AB1033" s="32">
        <v>0.1</v>
      </c>
      <c r="AC1033" s="34"/>
      <c r="AD1033" s="34"/>
      <c r="AE1033" s="34"/>
      <c r="AF1033" s="32">
        <v>0.4</v>
      </c>
      <c r="AG1033" s="34"/>
      <c r="AH1033" s="34"/>
      <c r="AI1033" s="32">
        <v>0</v>
      </c>
      <c r="AJ1033" s="32">
        <v>0.5</v>
      </c>
      <c r="AK1033" s="34"/>
      <c r="AL1033" s="32">
        <v>3.4</v>
      </c>
      <c r="AM1033" s="32">
        <v>0</v>
      </c>
      <c r="AN1033" s="34"/>
      <c r="AO1033" s="34"/>
      <c r="AP1033" s="32">
        <v>0</v>
      </c>
      <c r="AQ1033" s="32">
        <v>0.4</v>
      </c>
      <c r="AR1033" s="32">
        <v>0.6</v>
      </c>
      <c r="AS1033" s="34"/>
      <c r="AT1033" s="32">
        <v>0.3</v>
      </c>
      <c r="AU1033" s="33">
        <v>20.399999999999999</v>
      </c>
      <c r="AV1033" s="36">
        <v>0.9</v>
      </c>
      <c r="AW1033" s="33">
        <v>1.26</v>
      </c>
      <c r="AX1033" s="33">
        <v>1.46</v>
      </c>
      <c r="AY1033" s="33">
        <v>0.7</v>
      </c>
      <c r="AZ1033" s="36">
        <v>31.122</v>
      </c>
      <c r="BA1033" s="33">
        <v>13.83</v>
      </c>
      <c r="BB1033" s="34"/>
      <c r="BC1033" s="34"/>
      <c r="BD1033" s="34"/>
      <c r="BE1033" s="33"/>
      <c r="BF1033" s="34"/>
      <c r="BG1033" s="33"/>
      <c r="BH1033" s="34"/>
      <c r="BI1033" s="34"/>
      <c r="BJ1033" s="34"/>
      <c r="BK1033" s="34"/>
      <c r="BL1033" s="33"/>
      <c r="BM1033" s="33"/>
      <c r="BN1033" s="33"/>
      <c r="BO1033" s="34"/>
      <c r="BP1033" s="33"/>
      <c r="BQ1033" s="33"/>
      <c r="BR1033" s="33"/>
      <c r="BS1033" s="34"/>
      <c r="BT1033" s="34"/>
      <c r="BU1033" s="34"/>
      <c r="BV1033" s="33"/>
      <c r="BW1033" s="34"/>
      <c r="BX1033" s="34"/>
      <c r="BY1033" s="34"/>
      <c r="BZ1033" s="34"/>
      <c r="CA1033" s="34"/>
      <c r="CB1033" s="33"/>
      <c r="CC1033" s="32"/>
    </row>
    <row r="1034" spans="1:81" x14ac:dyDescent="0.35">
      <c r="A1034" s="37" t="s">
        <v>1262</v>
      </c>
      <c r="B1034" s="34">
        <v>18103</v>
      </c>
      <c r="C1034" s="37" t="s">
        <v>1261</v>
      </c>
      <c r="D1034" s="32">
        <v>24.8</v>
      </c>
      <c r="E1034" s="32">
        <v>4</v>
      </c>
      <c r="F1034" s="32">
        <v>0</v>
      </c>
      <c r="G1034" s="32">
        <v>0</v>
      </c>
      <c r="H1034" s="35">
        <v>568</v>
      </c>
      <c r="I1034" s="35">
        <v>568</v>
      </c>
      <c r="J1034" s="35">
        <v>135.75199999999998</v>
      </c>
      <c r="K1034" s="32">
        <v>0</v>
      </c>
      <c r="L1034" s="32">
        <v>0</v>
      </c>
      <c r="M1034" s="32">
        <v>0</v>
      </c>
      <c r="N1034" s="32">
        <v>0</v>
      </c>
      <c r="O1034" s="31"/>
      <c r="P1034" s="32">
        <v>0</v>
      </c>
      <c r="Q1034" s="31"/>
      <c r="R1034" s="36">
        <v>7.0000000000000007E-2</v>
      </c>
      <c r="S1034" s="33">
        <v>0.55000000000000004</v>
      </c>
      <c r="T1034" s="34"/>
      <c r="U1034" s="34"/>
      <c r="V1034" s="34"/>
      <c r="W1034" s="34"/>
      <c r="X1034" s="34"/>
      <c r="Y1034" s="34"/>
      <c r="Z1034" s="34"/>
      <c r="AA1034" s="34"/>
      <c r="AB1034" s="34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  <c r="AO1034" s="34"/>
      <c r="AP1034" s="34"/>
      <c r="AQ1034" s="34"/>
      <c r="AR1034" s="34"/>
      <c r="AS1034" s="34"/>
      <c r="AT1034" s="34"/>
      <c r="AU1034" s="34"/>
      <c r="AV1034" s="34"/>
      <c r="AW1034" s="33">
        <v>1.37</v>
      </c>
      <c r="AX1034" s="33">
        <v>1.66</v>
      </c>
      <c r="AY1034" s="33">
        <v>0.62</v>
      </c>
      <c r="AZ1034" s="36">
        <v>16.704000000000001</v>
      </c>
      <c r="BA1034" s="33">
        <v>18.36</v>
      </c>
      <c r="BB1034" s="34"/>
      <c r="BC1034" s="34"/>
      <c r="BD1034" s="34"/>
      <c r="BE1034" s="33"/>
      <c r="BF1034" s="34"/>
      <c r="BG1034" s="33"/>
      <c r="BH1034" s="34"/>
      <c r="BI1034" s="34"/>
      <c r="BJ1034" s="34"/>
      <c r="BK1034" s="34"/>
      <c r="BL1034" s="33"/>
      <c r="BM1034" s="33"/>
      <c r="BN1034" s="33"/>
      <c r="BO1034" s="34"/>
      <c r="BP1034" s="33"/>
      <c r="BQ1034" s="33"/>
      <c r="BR1034" s="33"/>
      <c r="BS1034" s="34"/>
      <c r="BT1034" s="34"/>
      <c r="BU1034" s="34"/>
      <c r="BV1034" s="33"/>
      <c r="BW1034" s="34"/>
      <c r="BX1034" s="34"/>
      <c r="BY1034" s="34"/>
      <c r="BZ1034" s="34"/>
      <c r="CA1034" s="34"/>
      <c r="CB1034" s="33"/>
      <c r="CC1034" s="32"/>
    </row>
    <row r="1035" spans="1:81" ht="25" x14ac:dyDescent="0.35">
      <c r="A1035" s="37" t="s">
        <v>1260</v>
      </c>
      <c r="B1035" s="34">
        <v>18103</v>
      </c>
      <c r="C1035" s="37" t="s">
        <v>1259</v>
      </c>
      <c r="D1035" s="32">
        <v>36.5</v>
      </c>
      <c r="E1035" s="32">
        <v>5.8</v>
      </c>
      <c r="F1035" s="32">
        <v>0</v>
      </c>
      <c r="G1035" s="32">
        <v>0</v>
      </c>
      <c r="H1035" s="35">
        <v>836</v>
      </c>
      <c r="I1035" s="35">
        <v>836</v>
      </c>
      <c r="J1035" s="35">
        <v>199.804</v>
      </c>
      <c r="K1035" s="32">
        <v>0</v>
      </c>
      <c r="L1035" s="32">
        <v>0</v>
      </c>
      <c r="M1035" s="32">
        <v>0</v>
      </c>
      <c r="N1035" s="32">
        <v>0</v>
      </c>
      <c r="O1035" s="31"/>
      <c r="P1035" s="32">
        <v>0</v>
      </c>
      <c r="Q1035" s="31"/>
      <c r="R1035" s="36">
        <v>0.10299999999999999</v>
      </c>
      <c r="S1035" s="33">
        <v>0.72</v>
      </c>
      <c r="T1035" s="34"/>
      <c r="U1035" s="34"/>
      <c r="V1035" s="34"/>
      <c r="W1035" s="34"/>
      <c r="X1035" s="34"/>
      <c r="Y1035" s="34"/>
      <c r="Z1035" s="34"/>
      <c r="AA1035" s="34"/>
      <c r="AB1035" s="34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  <c r="AO1035" s="34"/>
      <c r="AP1035" s="34"/>
      <c r="AQ1035" s="34"/>
      <c r="AR1035" s="34"/>
      <c r="AS1035" s="34"/>
      <c r="AT1035" s="34"/>
      <c r="AU1035" s="34"/>
      <c r="AV1035" s="34"/>
      <c r="AW1035" s="33">
        <v>2.0099999999999998</v>
      </c>
      <c r="AX1035" s="33">
        <v>2.44</v>
      </c>
      <c r="AY1035" s="33">
        <v>0.9</v>
      </c>
      <c r="AZ1035" s="36">
        <v>24.564</v>
      </c>
      <c r="BA1035" s="33">
        <v>27</v>
      </c>
      <c r="BB1035" s="34"/>
      <c r="BC1035" s="34"/>
      <c r="BD1035" s="34"/>
      <c r="BE1035" s="33"/>
      <c r="BF1035" s="32"/>
      <c r="BG1035" s="34"/>
      <c r="BH1035" s="34"/>
      <c r="BI1035" s="34"/>
      <c r="BJ1035" s="34"/>
      <c r="BK1035" s="34"/>
      <c r="BL1035" s="33"/>
      <c r="BM1035" s="33"/>
      <c r="BN1035" s="33"/>
      <c r="BO1035" s="34"/>
      <c r="BP1035" s="33"/>
      <c r="BQ1035" s="33"/>
      <c r="BR1035" s="33"/>
      <c r="BS1035" s="34"/>
      <c r="BT1035" s="32"/>
      <c r="BU1035" s="34"/>
      <c r="BV1035" s="33"/>
      <c r="BW1035" s="34"/>
      <c r="BX1035" s="34"/>
      <c r="BY1035" s="34"/>
      <c r="BZ1035" s="34"/>
      <c r="CA1035" s="34"/>
      <c r="CB1035" s="33"/>
      <c r="CC1035" s="32"/>
    </row>
    <row r="1036" spans="1:81" x14ac:dyDescent="0.35">
      <c r="A1036" s="37" t="s">
        <v>1258</v>
      </c>
      <c r="B1036" s="34">
        <v>18103</v>
      </c>
      <c r="C1036" s="37" t="s">
        <v>1257</v>
      </c>
      <c r="D1036" s="32">
        <v>10.7</v>
      </c>
      <c r="E1036" s="32">
        <v>52.5</v>
      </c>
      <c r="F1036" s="32">
        <v>0</v>
      </c>
      <c r="G1036" s="32">
        <v>0</v>
      </c>
      <c r="H1036" s="35">
        <v>2124</v>
      </c>
      <c r="I1036" s="35">
        <v>2124</v>
      </c>
      <c r="J1036" s="35">
        <v>507.63599999999997</v>
      </c>
      <c r="K1036" s="32">
        <v>0</v>
      </c>
      <c r="L1036" s="32">
        <v>0</v>
      </c>
      <c r="M1036" s="32">
        <v>0</v>
      </c>
      <c r="N1036" s="32">
        <v>0</v>
      </c>
      <c r="O1036" s="31"/>
      <c r="P1036" s="32">
        <v>0</v>
      </c>
      <c r="Q1036" s="31"/>
      <c r="R1036" s="36">
        <v>0.08</v>
      </c>
      <c r="S1036" s="33">
        <v>5.5</v>
      </c>
      <c r="T1036" s="33">
        <v>44.3</v>
      </c>
      <c r="U1036" s="33">
        <v>46.5</v>
      </c>
      <c r="V1036" s="34"/>
      <c r="W1036" s="34"/>
      <c r="X1036" s="34"/>
      <c r="Y1036" s="32">
        <v>7.3</v>
      </c>
      <c r="Z1036" s="32">
        <v>0.4</v>
      </c>
      <c r="AA1036" s="34"/>
      <c r="AB1036" s="32">
        <v>0</v>
      </c>
      <c r="AC1036" s="34"/>
      <c r="AD1036" s="34"/>
      <c r="AE1036" s="34"/>
      <c r="AF1036" s="32">
        <v>0.4</v>
      </c>
      <c r="AG1036" s="34"/>
      <c r="AH1036" s="34"/>
      <c r="AI1036" s="32">
        <v>0</v>
      </c>
      <c r="AJ1036" s="32">
        <v>0</v>
      </c>
      <c r="AK1036" s="34"/>
      <c r="AL1036" s="32">
        <v>0</v>
      </c>
      <c r="AM1036" s="32">
        <v>0</v>
      </c>
      <c r="AN1036" s="34"/>
      <c r="AO1036" s="34"/>
      <c r="AP1036" s="32">
        <v>0</v>
      </c>
      <c r="AQ1036" s="32">
        <v>0</v>
      </c>
      <c r="AR1036" s="32">
        <v>0</v>
      </c>
      <c r="AS1036" s="34"/>
      <c r="AT1036" s="32">
        <v>0</v>
      </c>
      <c r="AU1036" s="33">
        <v>8.1</v>
      </c>
      <c r="AV1036" s="36">
        <v>0</v>
      </c>
      <c r="AW1036" s="33">
        <v>22.16</v>
      </c>
      <c r="AX1036" s="33">
        <v>23.26</v>
      </c>
      <c r="AY1036" s="33">
        <v>4.05</v>
      </c>
      <c r="AZ1036" s="36">
        <v>0</v>
      </c>
      <c r="BA1036" s="33">
        <v>300.2</v>
      </c>
      <c r="BB1036" s="34"/>
      <c r="BC1036" s="34"/>
      <c r="BD1036" s="34"/>
      <c r="BE1036" s="34"/>
      <c r="BF1036" s="34"/>
      <c r="BG1036" s="34"/>
      <c r="BH1036" s="34"/>
      <c r="BI1036" s="34"/>
      <c r="BJ1036" s="34"/>
      <c r="BK1036" s="34"/>
      <c r="BL1036" s="34"/>
      <c r="BM1036" s="34"/>
      <c r="BN1036" s="34"/>
      <c r="BO1036" s="34"/>
      <c r="BP1036" s="34"/>
      <c r="BQ1036" s="34"/>
      <c r="BR1036" s="34"/>
      <c r="BS1036" s="34"/>
      <c r="BT1036" s="34"/>
      <c r="BU1036" s="34"/>
      <c r="BV1036" s="34"/>
      <c r="BW1036" s="34"/>
      <c r="BX1036" s="34"/>
      <c r="BY1036" s="34"/>
      <c r="BZ1036" s="34"/>
      <c r="CA1036" s="34"/>
      <c r="CB1036" s="34"/>
      <c r="CC1036" s="34"/>
    </row>
    <row r="1037" spans="1:81" ht="25" x14ac:dyDescent="0.35">
      <c r="A1037" s="37" t="s">
        <v>1256</v>
      </c>
      <c r="B1037" s="34">
        <v>18103</v>
      </c>
      <c r="C1037" s="37" t="s">
        <v>1255</v>
      </c>
      <c r="D1037" s="32">
        <v>12.2</v>
      </c>
      <c r="E1037" s="32">
        <v>50.5</v>
      </c>
      <c r="F1037" s="32">
        <v>0</v>
      </c>
      <c r="G1037" s="32">
        <v>0</v>
      </c>
      <c r="H1037" s="35">
        <v>2076</v>
      </c>
      <c r="I1037" s="35">
        <v>2076</v>
      </c>
      <c r="J1037" s="35">
        <v>496.16399999999999</v>
      </c>
      <c r="K1037" s="32">
        <v>0</v>
      </c>
      <c r="L1037" s="32">
        <v>0</v>
      </c>
      <c r="M1037" s="32">
        <v>0</v>
      </c>
      <c r="N1037" s="32">
        <v>0</v>
      </c>
      <c r="O1037" s="31"/>
      <c r="P1037" s="32">
        <v>0</v>
      </c>
      <c r="Q1037" s="31"/>
      <c r="R1037" s="36">
        <v>0.14000000000000001</v>
      </c>
      <c r="S1037" s="33">
        <v>6</v>
      </c>
      <c r="T1037" s="33">
        <v>44.3</v>
      </c>
      <c r="U1037" s="33">
        <v>46.5</v>
      </c>
      <c r="V1037" s="34"/>
      <c r="W1037" s="34"/>
      <c r="X1037" s="34"/>
      <c r="Y1037" s="32">
        <v>7.3</v>
      </c>
      <c r="Z1037" s="32">
        <v>0.4</v>
      </c>
      <c r="AA1037" s="34"/>
      <c r="AB1037" s="32">
        <v>0</v>
      </c>
      <c r="AC1037" s="34"/>
      <c r="AD1037" s="34"/>
      <c r="AE1037" s="34"/>
      <c r="AF1037" s="32">
        <v>0.4</v>
      </c>
      <c r="AG1037" s="34"/>
      <c r="AH1037" s="34"/>
      <c r="AI1037" s="32">
        <v>0</v>
      </c>
      <c r="AJ1037" s="32">
        <v>0</v>
      </c>
      <c r="AK1037" s="34"/>
      <c r="AL1037" s="32">
        <v>0</v>
      </c>
      <c r="AM1037" s="32">
        <v>0</v>
      </c>
      <c r="AN1037" s="34"/>
      <c r="AO1037" s="34"/>
      <c r="AP1037" s="32">
        <v>0</v>
      </c>
      <c r="AQ1037" s="32">
        <v>0</v>
      </c>
      <c r="AR1037" s="32">
        <v>0</v>
      </c>
      <c r="AS1037" s="34"/>
      <c r="AT1037" s="32">
        <v>0</v>
      </c>
      <c r="AU1037" s="33">
        <v>8.1</v>
      </c>
      <c r="AV1037" s="36">
        <v>0</v>
      </c>
      <c r="AW1037" s="33">
        <v>21.32</v>
      </c>
      <c r="AX1037" s="33">
        <v>22.38</v>
      </c>
      <c r="AY1037" s="33">
        <v>3.9</v>
      </c>
      <c r="AZ1037" s="36">
        <v>0</v>
      </c>
      <c r="BA1037" s="33">
        <v>288.76</v>
      </c>
      <c r="BB1037" s="34"/>
      <c r="BC1037" s="34"/>
      <c r="BD1037" s="34"/>
      <c r="BE1037" s="34"/>
      <c r="BF1037" s="34"/>
      <c r="BG1037" s="34"/>
      <c r="BH1037" s="34"/>
      <c r="BI1037" s="34"/>
      <c r="BJ1037" s="34"/>
      <c r="BK1037" s="34"/>
      <c r="BL1037" s="34"/>
      <c r="BM1037" s="34"/>
      <c r="BN1037" s="34"/>
      <c r="BO1037" s="34"/>
      <c r="BP1037" s="34"/>
      <c r="BQ1037" s="34"/>
      <c r="BR1037" s="34"/>
      <c r="BS1037" s="34"/>
      <c r="BT1037" s="34"/>
      <c r="BU1037" s="34"/>
      <c r="BV1037" s="34"/>
      <c r="BW1037" s="34"/>
      <c r="BX1037" s="34"/>
      <c r="BY1037" s="34"/>
      <c r="BZ1037" s="34"/>
      <c r="CA1037" s="34"/>
      <c r="CB1037" s="34"/>
      <c r="CC1037" s="34"/>
    </row>
    <row r="1038" spans="1:81" x14ac:dyDescent="0.35">
      <c r="A1038" s="37" t="s">
        <v>1254</v>
      </c>
      <c r="B1038" s="34">
        <v>18103</v>
      </c>
      <c r="C1038" s="37" t="s">
        <v>1253</v>
      </c>
      <c r="D1038" s="32">
        <v>20.6</v>
      </c>
      <c r="E1038" s="32">
        <v>7.6</v>
      </c>
      <c r="F1038" s="32">
        <v>0</v>
      </c>
      <c r="G1038" s="32">
        <v>0</v>
      </c>
      <c r="H1038" s="35">
        <v>631</v>
      </c>
      <c r="I1038" s="35">
        <v>631</v>
      </c>
      <c r="J1038" s="35">
        <v>150.809</v>
      </c>
      <c r="K1038" s="32">
        <v>0</v>
      </c>
      <c r="L1038" s="32">
        <v>0</v>
      </c>
      <c r="M1038" s="32">
        <v>0</v>
      </c>
      <c r="N1038" s="32">
        <v>0</v>
      </c>
      <c r="O1038" s="31"/>
      <c r="P1038" s="32">
        <v>0</v>
      </c>
      <c r="Q1038" s="31"/>
      <c r="R1038" s="36">
        <v>0.19</v>
      </c>
      <c r="S1038" s="33">
        <v>0.4</v>
      </c>
      <c r="T1038" s="33">
        <v>38.700000000000003</v>
      </c>
      <c r="U1038" s="33">
        <v>45.6</v>
      </c>
      <c r="V1038" s="34"/>
      <c r="W1038" s="34"/>
      <c r="X1038" s="34"/>
      <c r="Y1038" s="32">
        <v>11.6</v>
      </c>
      <c r="Z1038" s="32">
        <v>0.8</v>
      </c>
      <c r="AA1038" s="34"/>
      <c r="AB1038" s="32">
        <v>0</v>
      </c>
      <c r="AC1038" s="34"/>
      <c r="AD1038" s="34"/>
      <c r="AE1038" s="34"/>
      <c r="AF1038" s="32">
        <v>0.4</v>
      </c>
      <c r="AG1038" s="34"/>
      <c r="AH1038" s="34"/>
      <c r="AI1038" s="32">
        <v>0.1</v>
      </c>
      <c r="AJ1038" s="32">
        <v>0.2</v>
      </c>
      <c r="AK1038" s="34"/>
      <c r="AL1038" s="32">
        <v>1.2</v>
      </c>
      <c r="AM1038" s="32">
        <v>0</v>
      </c>
      <c r="AN1038" s="34"/>
      <c r="AO1038" s="34"/>
      <c r="AP1038" s="32">
        <v>0</v>
      </c>
      <c r="AQ1038" s="32">
        <v>0.2</v>
      </c>
      <c r="AR1038" s="32">
        <v>0.3</v>
      </c>
      <c r="AS1038" s="34"/>
      <c r="AT1038" s="32">
        <v>0.2</v>
      </c>
      <c r="AU1038" s="33">
        <v>15</v>
      </c>
      <c r="AV1038" s="36">
        <v>0.5</v>
      </c>
      <c r="AW1038" s="33">
        <v>2.68</v>
      </c>
      <c r="AX1038" s="33">
        <v>3.15</v>
      </c>
      <c r="AY1038" s="33">
        <v>1.04</v>
      </c>
      <c r="AZ1038" s="36">
        <v>34.58</v>
      </c>
      <c r="BA1038" s="33">
        <v>27.66</v>
      </c>
      <c r="BB1038" s="34"/>
      <c r="BC1038" s="34"/>
      <c r="BD1038" s="34"/>
      <c r="BE1038" s="34"/>
      <c r="BF1038" s="34"/>
      <c r="BG1038" s="34"/>
      <c r="BH1038" s="34"/>
      <c r="BI1038" s="34"/>
      <c r="BJ1038" s="34"/>
      <c r="BK1038" s="34"/>
      <c r="BL1038" s="34"/>
      <c r="BM1038" s="34"/>
      <c r="BN1038" s="34"/>
      <c r="BO1038" s="34"/>
      <c r="BP1038" s="34"/>
      <c r="BQ1038" s="34"/>
      <c r="BR1038" s="34"/>
      <c r="BS1038" s="34"/>
      <c r="BT1038" s="34"/>
      <c r="BU1038" s="34"/>
      <c r="BV1038" s="34"/>
      <c r="BW1038" s="34"/>
      <c r="BX1038" s="34"/>
      <c r="BY1038" s="34"/>
      <c r="BZ1038" s="34"/>
      <c r="CA1038" s="34"/>
      <c r="CB1038" s="34"/>
      <c r="CC1038" s="34"/>
    </row>
    <row r="1039" spans="1:81" ht="25" x14ac:dyDescent="0.35">
      <c r="A1039" s="37" t="s">
        <v>1252</v>
      </c>
      <c r="B1039" s="34">
        <v>18103</v>
      </c>
      <c r="C1039" s="37" t="s">
        <v>1251</v>
      </c>
      <c r="D1039" s="32">
        <v>30.6</v>
      </c>
      <c r="E1039" s="32">
        <v>12</v>
      </c>
      <c r="F1039" s="32">
        <v>0</v>
      </c>
      <c r="G1039" s="32">
        <v>0</v>
      </c>
      <c r="H1039" s="35">
        <v>964</v>
      </c>
      <c r="I1039" s="35">
        <v>964</v>
      </c>
      <c r="J1039" s="35">
        <v>230.39599999999999</v>
      </c>
      <c r="K1039" s="32">
        <v>0</v>
      </c>
      <c r="L1039" s="32">
        <v>0</v>
      </c>
      <c r="M1039" s="32">
        <v>0</v>
      </c>
      <c r="N1039" s="32">
        <v>0</v>
      </c>
      <c r="O1039" s="31"/>
      <c r="P1039" s="32">
        <v>0</v>
      </c>
      <c r="Q1039" s="31"/>
      <c r="R1039" s="36">
        <v>0.28000000000000003</v>
      </c>
      <c r="S1039" s="33">
        <v>0.4</v>
      </c>
      <c r="T1039" s="33">
        <v>38.700000000000003</v>
      </c>
      <c r="U1039" s="33">
        <v>45.6</v>
      </c>
      <c r="V1039" s="34"/>
      <c r="W1039" s="34"/>
      <c r="X1039" s="34"/>
      <c r="Y1039" s="32">
        <v>11.6</v>
      </c>
      <c r="Z1039" s="32">
        <v>0.8</v>
      </c>
      <c r="AA1039" s="34"/>
      <c r="AB1039" s="32">
        <v>0</v>
      </c>
      <c r="AC1039" s="34"/>
      <c r="AD1039" s="34"/>
      <c r="AE1039" s="34"/>
      <c r="AF1039" s="32">
        <v>0.4</v>
      </c>
      <c r="AG1039" s="34"/>
      <c r="AH1039" s="34"/>
      <c r="AI1039" s="32">
        <v>0.1</v>
      </c>
      <c r="AJ1039" s="32">
        <v>0.2</v>
      </c>
      <c r="AK1039" s="34"/>
      <c r="AL1039" s="32">
        <v>1.2</v>
      </c>
      <c r="AM1039" s="32">
        <v>0</v>
      </c>
      <c r="AN1039" s="34"/>
      <c r="AO1039" s="34"/>
      <c r="AP1039" s="32">
        <v>0</v>
      </c>
      <c r="AQ1039" s="32">
        <v>0.2</v>
      </c>
      <c r="AR1039" s="32">
        <v>0.3</v>
      </c>
      <c r="AS1039" s="34"/>
      <c r="AT1039" s="32">
        <v>0.2</v>
      </c>
      <c r="AU1039" s="33">
        <v>15</v>
      </c>
      <c r="AV1039" s="36">
        <v>0.5</v>
      </c>
      <c r="AW1039" s="33">
        <v>4.2300000000000004</v>
      </c>
      <c r="AX1039" s="33">
        <v>4.9800000000000004</v>
      </c>
      <c r="AY1039" s="33">
        <v>1.64</v>
      </c>
      <c r="AZ1039" s="36">
        <v>54.6</v>
      </c>
      <c r="BA1039" s="33">
        <v>43.68</v>
      </c>
      <c r="BB1039" s="34"/>
      <c r="BC1039" s="34"/>
      <c r="BD1039" s="34"/>
      <c r="BE1039" s="33"/>
      <c r="BF1039" s="34"/>
      <c r="BG1039" s="34"/>
      <c r="BH1039" s="34"/>
      <c r="BI1039" s="34"/>
      <c r="BJ1039" s="34"/>
      <c r="BK1039" s="36"/>
      <c r="BL1039" s="34"/>
      <c r="BM1039" s="34"/>
      <c r="BN1039" s="34"/>
      <c r="BO1039" s="34"/>
      <c r="BP1039" s="34"/>
      <c r="BQ1039" s="34"/>
      <c r="BR1039" s="34"/>
      <c r="BS1039" s="34"/>
      <c r="BT1039" s="34"/>
      <c r="BU1039" s="34"/>
      <c r="BV1039" s="33"/>
      <c r="BW1039" s="34"/>
      <c r="BX1039" s="34"/>
      <c r="BY1039" s="34"/>
      <c r="BZ1039" s="36"/>
      <c r="CA1039" s="34"/>
      <c r="CB1039" s="34"/>
      <c r="CC1039" s="32"/>
    </row>
    <row r="1040" spans="1:81" x14ac:dyDescent="0.35">
      <c r="A1040" s="37" t="s">
        <v>1250</v>
      </c>
      <c r="B1040" s="34">
        <v>18103</v>
      </c>
      <c r="C1040" s="37" t="s">
        <v>1249</v>
      </c>
      <c r="D1040" s="32">
        <v>18.899999999999999</v>
      </c>
      <c r="E1040" s="32">
        <v>15.4</v>
      </c>
      <c r="F1040" s="32">
        <v>0</v>
      </c>
      <c r="G1040" s="32">
        <v>0</v>
      </c>
      <c r="H1040" s="35">
        <v>893</v>
      </c>
      <c r="I1040" s="35">
        <v>893</v>
      </c>
      <c r="J1040" s="35">
        <v>213.42699999999999</v>
      </c>
      <c r="K1040" s="32">
        <v>0</v>
      </c>
      <c r="L1040" s="32">
        <v>0</v>
      </c>
      <c r="M1040" s="32">
        <v>0</v>
      </c>
      <c r="N1040" s="32">
        <v>0</v>
      </c>
      <c r="O1040" s="31"/>
      <c r="P1040" s="32">
        <v>0</v>
      </c>
      <c r="Q1040" s="31"/>
      <c r="R1040" s="36">
        <v>0.17100000000000001</v>
      </c>
      <c r="S1040" s="33">
        <v>1.29</v>
      </c>
      <c r="T1040" s="34"/>
      <c r="U1040" s="34"/>
      <c r="V1040" s="34"/>
      <c r="W1040" s="34"/>
      <c r="X1040" s="34"/>
      <c r="Y1040" s="34"/>
      <c r="Z1040" s="34"/>
      <c r="AA1040" s="34"/>
      <c r="AB1040" s="34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  <c r="AO1040" s="34"/>
      <c r="AP1040" s="34"/>
      <c r="AQ1040" s="34"/>
      <c r="AR1040" s="34"/>
      <c r="AS1040" s="34"/>
      <c r="AT1040" s="34"/>
      <c r="AU1040" s="34"/>
      <c r="AV1040" s="34"/>
      <c r="AW1040" s="33">
        <v>6.09</v>
      </c>
      <c r="AX1040" s="33">
        <v>6.67</v>
      </c>
      <c r="AY1040" s="33">
        <v>1.56</v>
      </c>
      <c r="AZ1040" s="36">
        <v>28.527999999999999</v>
      </c>
      <c r="BA1040" s="33">
        <v>75.36</v>
      </c>
      <c r="BB1040" s="34"/>
      <c r="BC1040" s="34"/>
      <c r="BD1040" s="34"/>
      <c r="BE1040" s="33"/>
      <c r="BF1040" s="32"/>
      <c r="BG1040" s="34"/>
      <c r="BH1040" s="34"/>
      <c r="BI1040" s="34"/>
      <c r="BJ1040" s="34"/>
      <c r="BK1040" s="34"/>
      <c r="BL1040" s="33"/>
      <c r="BM1040" s="33"/>
      <c r="BN1040" s="33"/>
      <c r="BO1040" s="34"/>
      <c r="BP1040" s="33"/>
      <c r="BQ1040" s="33"/>
      <c r="BR1040" s="33"/>
      <c r="BS1040" s="34"/>
      <c r="BT1040" s="32"/>
      <c r="BU1040" s="34"/>
      <c r="BV1040" s="33"/>
      <c r="BW1040" s="34"/>
      <c r="BX1040" s="34"/>
      <c r="BY1040" s="34"/>
      <c r="BZ1040" s="34"/>
      <c r="CA1040" s="34"/>
      <c r="CB1040" s="33"/>
      <c r="CC1040" s="32"/>
    </row>
    <row r="1041" spans="1:81" ht="25" x14ac:dyDescent="0.35">
      <c r="A1041" s="37" t="s">
        <v>1248</v>
      </c>
      <c r="B1041" s="34">
        <v>18103</v>
      </c>
      <c r="C1041" s="37" t="s">
        <v>1247</v>
      </c>
      <c r="D1041" s="32">
        <v>29.6</v>
      </c>
      <c r="E1041" s="32">
        <v>14.1</v>
      </c>
      <c r="F1041" s="32">
        <v>0</v>
      </c>
      <c r="G1041" s="32">
        <v>0</v>
      </c>
      <c r="H1041" s="35">
        <v>1024</v>
      </c>
      <c r="I1041" s="35">
        <v>1024</v>
      </c>
      <c r="J1041" s="35">
        <v>244.73599999999999</v>
      </c>
      <c r="K1041" s="32">
        <v>0</v>
      </c>
      <c r="L1041" s="32">
        <v>0</v>
      </c>
      <c r="M1041" s="32">
        <v>0</v>
      </c>
      <c r="N1041" s="32">
        <v>0</v>
      </c>
      <c r="O1041" s="31"/>
      <c r="P1041" s="32">
        <v>0</v>
      </c>
      <c r="Q1041" s="31"/>
      <c r="R1041" s="36">
        <v>0.27200000000000002</v>
      </c>
      <c r="S1041" s="33">
        <v>0.7</v>
      </c>
      <c r="T1041" s="34"/>
      <c r="U1041" s="34"/>
      <c r="V1041" s="34"/>
      <c r="W1041" s="34"/>
      <c r="X1041" s="34"/>
      <c r="Y1041" s="34"/>
      <c r="Z1041" s="34"/>
      <c r="AA1041" s="34"/>
      <c r="AB1041" s="34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  <c r="AO1041" s="34"/>
      <c r="AP1041" s="34"/>
      <c r="AQ1041" s="34"/>
      <c r="AR1041" s="34"/>
      <c r="AS1041" s="34"/>
      <c r="AT1041" s="34"/>
      <c r="AU1041" s="34"/>
      <c r="AV1041" s="34"/>
      <c r="AW1041" s="33">
        <v>5.15</v>
      </c>
      <c r="AX1041" s="33">
        <v>5.92</v>
      </c>
      <c r="AY1041" s="33">
        <v>1.76</v>
      </c>
      <c r="AZ1041" s="36">
        <v>51.652000000000001</v>
      </c>
      <c r="BA1041" s="33">
        <v>56.91</v>
      </c>
      <c r="BB1041" s="34"/>
      <c r="BC1041" s="34"/>
      <c r="BD1041" s="34"/>
      <c r="BE1041" s="34"/>
      <c r="BF1041" s="34"/>
      <c r="BG1041" s="34"/>
      <c r="BH1041" s="34"/>
      <c r="BI1041" s="34"/>
      <c r="BJ1041" s="34"/>
      <c r="BK1041" s="34"/>
      <c r="BL1041" s="34"/>
      <c r="BM1041" s="34"/>
      <c r="BN1041" s="34"/>
      <c r="BO1041" s="34"/>
      <c r="BP1041" s="34"/>
      <c r="BQ1041" s="34"/>
      <c r="BR1041" s="34"/>
      <c r="BS1041" s="34"/>
      <c r="BT1041" s="34"/>
      <c r="BU1041" s="34"/>
      <c r="BV1041" s="34"/>
      <c r="BW1041" s="34"/>
      <c r="BX1041" s="34"/>
      <c r="BY1041" s="34"/>
      <c r="BZ1041" s="34"/>
      <c r="CA1041" s="34"/>
      <c r="CB1041" s="34"/>
      <c r="CC1041" s="34"/>
    </row>
    <row r="1042" spans="1:81" x14ac:dyDescent="0.35">
      <c r="A1042" s="37" t="s">
        <v>1246</v>
      </c>
      <c r="B1042" s="34">
        <v>18103</v>
      </c>
      <c r="C1042" s="37" t="s">
        <v>1245</v>
      </c>
      <c r="D1042" s="32">
        <v>22.5</v>
      </c>
      <c r="E1042" s="32">
        <v>2</v>
      </c>
      <c r="F1042" s="32">
        <v>0</v>
      </c>
      <c r="G1042" s="32">
        <v>0</v>
      </c>
      <c r="H1042" s="35">
        <v>456</v>
      </c>
      <c r="I1042" s="35">
        <v>456</v>
      </c>
      <c r="J1042" s="35">
        <v>108.98399999999999</v>
      </c>
      <c r="K1042" s="32">
        <v>0</v>
      </c>
      <c r="L1042" s="32">
        <v>0</v>
      </c>
      <c r="M1042" s="32">
        <v>0</v>
      </c>
      <c r="N1042" s="32">
        <v>0</v>
      </c>
      <c r="O1042" s="31"/>
      <c r="P1042" s="32">
        <v>0</v>
      </c>
      <c r="Q1042" s="31"/>
      <c r="R1042" s="36">
        <v>7.0000000000000007E-2</v>
      </c>
      <c r="S1042" s="33">
        <v>0.4</v>
      </c>
      <c r="T1042" s="33">
        <v>37.6</v>
      </c>
      <c r="U1042" s="33">
        <v>44.9</v>
      </c>
      <c r="V1042" s="34"/>
      <c r="W1042" s="34"/>
      <c r="X1042" s="34"/>
      <c r="Y1042" s="32">
        <v>10.6</v>
      </c>
      <c r="Z1042" s="32">
        <v>0.4</v>
      </c>
      <c r="AA1042" s="34"/>
      <c r="AB1042" s="32">
        <v>0</v>
      </c>
      <c r="AC1042" s="34"/>
      <c r="AD1042" s="34"/>
      <c r="AE1042" s="34"/>
      <c r="AF1042" s="32">
        <v>0.4</v>
      </c>
      <c r="AG1042" s="34"/>
      <c r="AH1042" s="34"/>
      <c r="AI1042" s="32">
        <v>0</v>
      </c>
      <c r="AJ1042" s="32">
        <v>0.5</v>
      </c>
      <c r="AK1042" s="34"/>
      <c r="AL1042" s="32">
        <v>3.6</v>
      </c>
      <c r="AM1042" s="32">
        <v>0.1</v>
      </c>
      <c r="AN1042" s="34"/>
      <c r="AO1042" s="34"/>
      <c r="AP1042" s="32">
        <v>0</v>
      </c>
      <c r="AQ1042" s="32">
        <v>0.5</v>
      </c>
      <c r="AR1042" s="32">
        <v>0.5</v>
      </c>
      <c r="AS1042" s="34"/>
      <c r="AT1042" s="32">
        <v>0.3</v>
      </c>
      <c r="AU1042" s="33">
        <v>16.899999999999999</v>
      </c>
      <c r="AV1042" s="36">
        <v>0.9</v>
      </c>
      <c r="AW1042" s="33">
        <v>0.68</v>
      </c>
      <c r="AX1042" s="33">
        <v>0.82</v>
      </c>
      <c r="AY1042" s="33">
        <v>0.31</v>
      </c>
      <c r="AZ1042" s="36">
        <v>16.38</v>
      </c>
      <c r="BA1042" s="33">
        <v>7.28</v>
      </c>
      <c r="BB1042" s="34"/>
      <c r="BC1042" s="33"/>
      <c r="BD1042" s="34"/>
      <c r="BE1042" s="33"/>
      <c r="BF1042" s="34"/>
      <c r="BG1042" s="34"/>
      <c r="BH1042" s="34"/>
      <c r="BI1042" s="34"/>
      <c r="BJ1042" s="33"/>
      <c r="BK1042" s="34"/>
      <c r="BL1042" s="34"/>
      <c r="BM1042" s="34"/>
      <c r="BN1042" s="34"/>
      <c r="BO1042" s="34"/>
      <c r="BP1042" s="33"/>
      <c r="BQ1042" s="34"/>
      <c r="BR1042" s="34"/>
      <c r="BS1042" s="33"/>
      <c r="BT1042" s="34"/>
      <c r="BU1042" s="34"/>
      <c r="BV1042" s="33"/>
      <c r="BW1042" s="34"/>
      <c r="BX1042" s="34"/>
      <c r="BY1042" s="38"/>
      <c r="BZ1042" s="34"/>
      <c r="CA1042" s="34"/>
      <c r="CB1042" s="33"/>
      <c r="CC1042" s="32"/>
    </row>
    <row r="1043" spans="1:81" ht="25" x14ac:dyDescent="0.35">
      <c r="A1043" s="37" t="s">
        <v>1244</v>
      </c>
      <c r="B1043" s="34">
        <v>18103</v>
      </c>
      <c r="C1043" s="37" t="s">
        <v>1243</v>
      </c>
      <c r="D1043" s="32">
        <v>27.9</v>
      </c>
      <c r="E1043" s="32">
        <v>3</v>
      </c>
      <c r="F1043" s="32">
        <v>0</v>
      </c>
      <c r="G1043" s="32">
        <v>0</v>
      </c>
      <c r="H1043" s="35">
        <v>585</v>
      </c>
      <c r="I1043" s="35">
        <v>585</v>
      </c>
      <c r="J1043" s="35">
        <v>139.815</v>
      </c>
      <c r="K1043" s="32">
        <v>0</v>
      </c>
      <c r="L1043" s="32">
        <v>0</v>
      </c>
      <c r="M1043" s="32">
        <v>0</v>
      </c>
      <c r="N1043" s="32">
        <v>0</v>
      </c>
      <c r="O1043" s="31"/>
      <c r="P1043" s="32">
        <v>0</v>
      </c>
      <c r="Q1043" s="31"/>
      <c r="R1043" s="36">
        <v>0.06</v>
      </c>
      <c r="S1043" s="33">
        <v>0.4</v>
      </c>
      <c r="T1043" s="33">
        <v>37.6</v>
      </c>
      <c r="U1043" s="33">
        <v>44.9</v>
      </c>
      <c r="V1043" s="34"/>
      <c r="W1043" s="34"/>
      <c r="X1043" s="34"/>
      <c r="Y1043" s="32">
        <v>10.6</v>
      </c>
      <c r="Z1043" s="32">
        <v>0.4</v>
      </c>
      <c r="AA1043" s="34"/>
      <c r="AB1043" s="32">
        <v>0</v>
      </c>
      <c r="AC1043" s="34"/>
      <c r="AD1043" s="34"/>
      <c r="AE1043" s="34"/>
      <c r="AF1043" s="32">
        <v>0.4</v>
      </c>
      <c r="AG1043" s="34"/>
      <c r="AH1043" s="34"/>
      <c r="AI1043" s="32">
        <v>0</v>
      </c>
      <c r="AJ1043" s="32">
        <v>0.5</v>
      </c>
      <c r="AK1043" s="34"/>
      <c r="AL1043" s="32">
        <v>3.6</v>
      </c>
      <c r="AM1043" s="32">
        <v>0.1</v>
      </c>
      <c r="AN1043" s="34"/>
      <c r="AO1043" s="34"/>
      <c r="AP1043" s="32">
        <v>0</v>
      </c>
      <c r="AQ1043" s="32">
        <v>0.5</v>
      </c>
      <c r="AR1043" s="32">
        <v>0.5</v>
      </c>
      <c r="AS1043" s="34"/>
      <c r="AT1043" s="32">
        <v>0.3</v>
      </c>
      <c r="AU1043" s="33">
        <v>16.899999999999999</v>
      </c>
      <c r="AV1043" s="36">
        <v>0.9</v>
      </c>
      <c r="AW1043" s="33">
        <v>1.03</v>
      </c>
      <c r="AX1043" s="33">
        <v>1.22</v>
      </c>
      <c r="AY1043" s="33">
        <v>0.46</v>
      </c>
      <c r="AZ1043" s="36">
        <v>24.57</v>
      </c>
      <c r="BA1043" s="33">
        <v>10.92</v>
      </c>
      <c r="BB1043" s="34"/>
      <c r="BC1043" s="34"/>
      <c r="BD1043" s="34"/>
      <c r="BE1043" s="34"/>
      <c r="BF1043" s="34"/>
      <c r="BG1043" s="34"/>
      <c r="BH1043" s="34"/>
      <c r="BI1043" s="34"/>
      <c r="BJ1043" s="34"/>
      <c r="BK1043" s="36"/>
      <c r="BL1043" s="34"/>
      <c r="BM1043" s="34"/>
      <c r="BN1043" s="34"/>
      <c r="BO1043" s="34"/>
      <c r="BP1043" s="34"/>
      <c r="BQ1043" s="34"/>
      <c r="BR1043" s="34"/>
      <c r="BS1043" s="34"/>
      <c r="BT1043" s="34"/>
      <c r="BU1043" s="34"/>
      <c r="BV1043" s="34"/>
      <c r="BW1043" s="34"/>
      <c r="BX1043" s="34"/>
      <c r="BY1043" s="34"/>
      <c r="BZ1043" s="36"/>
      <c r="CA1043" s="34"/>
      <c r="CB1043" s="34"/>
      <c r="CC1043" s="32"/>
    </row>
    <row r="1044" spans="1:81" x14ac:dyDescent="0.35">
      <c r="A1044" s="37" t="s">
        <v>1242</v>
      </c>
      <c r="B1044" s="34">
        <v>18103</v>
      </c>
      <c r="C1044" s="37" t="s">
        <v>1241</v>
      </c>
      <c r="D1044" s="32">
        <v>22.4</v>
      </c>
      <c r="E1044" s="32">
        <v>2.6</v>
      </c>
      <c r="F1044" s="32">
        <v>0</v>
      </c>
      <c r="G1044" s="32">
        <v>0</v>
      </c>
      <c r="H1044" s="35">
        <v>475</v>
      </c>
      <c r="I1044" s="35">
        <v>475</v>
      </c>
      <c r="J1044" s="35">
        <v>113.52499999999999</v>
      </c>
      <c r="K1044" s="32">
        <v>0</v>
      </c>
      <c r="L1044" s="32">
        <v>0</v>
      </c>
      <c r="M1044" s="32">
        <v>0</v>
      </c>
      <c r="N1044" s="32">
        <v>0</v>
      </c>
      <c r="O1044" s="31"/>
      <c r="P1044" s="32">
        <v>0</v>
      </c>
      <c r="Q1044" s="31"/>
      <c r="R1044" s="36">
        <v>7.0000000000000007E-2</v>
      </c>
      <c r="S1044" s="33">
        <v>0.44</v>
      </c>
      <c r="T1044" s="34"/>
      <c r="U1044" s="34"/>
      <c r="V1044" s="34"/>
      <c r="W1044" s="34"/>
      <c r="X1044" s="34"/>
      <c r="Y1044" s="34"/>
      <c r="Z1044" s="34"/>
      <c r="AA1044" s="34"/>
      <c r="AB1044" s="34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  <c r="AO1044" s="34"/>
      <c r="AP1044" s="34"/>
      <c r="AQ1044" s="34"/>
      <c r="AR1044" s="34"/>
      <c r="AS1044" s="34"/>
      <c r="AT1044" s="34"/>
      <c r="AU1044" s="34"/>
      <c r="AV1044" s="34"/>
      <c r="AW1044" s="33">
        <v>0.88</v>
      </c>
      <c r="AX1044" s="33">
        <v>1.08</v>
      </c>
      <c r="AY1044" s="33">
        <v>0.38</v>
      </c>
      <c r="AZ1044" s="36">
        <v>16.236999999999998</v>
      </c>
      <c r="BA1044" s="33">
        <v>10.52</v>
      </c>
      <c r="BB1044" s="34"/>
      <c r="BC1044" s="34"/>
      <c r="BD1044" s="34"/>
      <c r="BE1044" s="34"/>
      <c r="BF1044" s="34"/>
      <c r="BG1044" s="34"/>
      <c r="BH1044" s="34"/>
      <c r="BI1044" s="34"/>
      <c r="BJ1044" s="34"/>
      <c r="BK1044" s="34"/>
      <c r="BL1044" s="34"/>
      <c r="BM1044" s="34"/>
      <c r="BN1044" s="34"/>
      <c r="BO1044" s="34"/>
      <c r="BP1044" s="34"/>
      <c r="BQ1044" s="34"/>
      <c r="BR1044" s="34"/>
      <c r="BS1044" s="34"/>
      <c r="BT1044" s="34"/>
      <c r="BU1044" s="34"/>
      <c r="BV1044" s="34"/>
      <c r="BW1044" s="34"/>
      <c r="BX1044" s="34"/>
      <c r="BY1044" s="34"/>
      <c r="BZ1044" s="34"/>
      <c r="CA1044" s="34"/>
      <c r="CB1044" s="34"/>
      <c r="CC1044" s="34"/>
    </row>
    <row r="1045" spans="1:81" x14ac:dyDescent="0.35">
      <c r="A1045" s="37" t="s">
        <v>1240</v>
      </c>
      <c r="B1045" s="34">
        <v>18103</v>
      </c>
      <c r="C1045" s="37" t="s">
        <v>1239</v>
      </c>
      <c r="D1045" s="32">
        <v>18.100000000000001</v>
      </c>
      <c r="E1045" s="32">
        <v>24</v>
      </c>
      <c r="F1045" s="32">
        <v>0</v>
      </c>
      <c r="G1045" s="32">
        <v>0</v>
      </c>
      <c r="H1045" s="35">
        <v>1198</v>
      </c>
      <c r="I1045" s="35">
        <v>1198</v>
      </c>
      <c r="J1045" s="35">
        <v>286.322</v>
      </c>
      <c r="K1045" s="32">
        <v>0</v>
      </c>
      <c r="L1045" s="32">
        <v>0</v>
      </c>
      <c r="M1045" s="32">
        <v>0</v>
      </c>
      <c r="N1045" s="32">
        <v>0</v>
      </c>
      <c r="O1045" s="31"/>
      <c r="P1045" s="32">
        <v>0</v>
      </c>
      <c r="Q1045" s="31"/>
      <c r="R1045" s="36">
        <v>0.13300000000000001</v>
      </c>
      <c r="S1045" s="33">
        <v>2.08</v>
      </c>
      <c r="T1045" s="34"/>
      <c r="U1045" s="34"/>
      <c r="V1045" s="34"/>
      <c r="W1045" s="34"/>
      <c r="X1045" s="34"/>
      <c r="Y1045" s="34"/>
      <c r="Z1045" s="34"/>
      <c r="AA1045" s="34"/>
      <c r="AB1045" s="34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  <c r="AO1045" s="34"/>
      <c r="AP1045" s="34"/>
      <c r="AQ1045" s="34"/>
      <c r="AR1045" s="34"/>
      <c r="AS1045" s="34"/>
      <c r="AT1045" s="34"/>
      <c r="AU1045" s="34"/>
      <c r="AV1045" s="34"/>
      <c r="AW1045" s="33">
        <v>9.42</v>
      </c>
      <c r="AX1045" s="33">
        <v>10.94</v>
      </c>
      <c r="AY1045" s="33">
        <v>2.31</v>
      </c>
      <c r="AZ1045" s="36">
        <v>11.194000000000001</v>
      </c>
      <c r="BA1045" s="33">
        <v>113.2</v>
      </c>
      <c r="BB1045" s="34"/>
      <c r="BC1045" s="34"/>
      <c r="BD1045" s="34"/>
      <c r="BE1045" s="34"/>
      <c r="BF1045" s="34"/>
      <c r="BG1045" s="34"/>
      <c r="BH1045" s="34"/>
      <c r="BI1045" s="34"/>
      <c r="BJ1045" s="34"/>
      <c r="BK1045" s="34"/>
      <c r="BL1045" s="34"/>
      <c r="BM1045" s="34"/>
      <c r="BN1045" s="34"/>
      <c r="BO1045" s="34"/>
      <c r="BP1045" s="34"/>
      <c r="BQ1045" s="34"/>
      <c r="BR1045" s="34"/>
      <c r="BS1045" s="34"/>
      <c r="BT1045" s="34"/>
      <c r="BU1045" s="34"/>
      <c r="BV1045" s="34"/>
      <c r="BW1045" s="34"/>
      <c r="BX1045" s="34"/>
      <c r="BY1045" s="34"/>
      <c r="BZ1045" s="34"/>
      <c r="CA1045" s="34"/>
      <c r="CB1045" s="34"/>
      <c r="CC1045" s="34"/>
    </row>
    <row r="1046" spans="1:81" ht="25" x14ac:dyDescent="0.35">
      <c r="A1046" s="37" t="s">
        <v>1238</v>
      </c>
      <c r="B1046" s="34">
        <v>18103</v>
      </c>
      <c r="C1046" s="37" t="s">
        <v>1237</v>
      </c>
      <c r="D1046" s="32">
        <v>27.4</v>
      </c>
      <c r="E1046" s="32">
        <v>32.4</v>
      </c>
      <c r="F1046" s="32">
        <v>0</v>
      </c>
      <c r="G1046" s="32">
        <v>0</v>
      </c>
      <c r="H1046" s="35">
        <v>1663</v>
      </c>
      <c r="I1046" s="35">
        <v>1663</v>
      </c>
      <c r="J1046" s="35">
        <v>397.45699999999999</v>
      </c>
      <c r="K1046" s="32">
        <v>0</v>
      </c>
      <c r="L1046" s="32">
        <v>0</v>
      </c>
      <c r="M1046" s="32">
        <v>0</v>
      </c>
      <c r="N1046" s="32">
        <v>0</v>
      </c>
      <c r="O1046" s="31"/>
      <c r="P1046" s="32">
        <v>0</v>
      </c>
      <c r="Q1046" s="31"/>
      <c r="R1046" s="36">
        <v>0.189</v>
      </c>
      <c r="S1046" s="33">
        <v>2.5499999999999998</v>
      </c>
      <c r="T1046" s="34"/>
      <c r="U1046" s="34"/>
      <c r="V1046" s="34"/>
      <c r="W1046" s="34"/>
      <c r="X1046" s="34"/>
      <c r="Y1046" s="34"/>
      <c r="Z1046" s="34"/>
      <c r="AA1046" s="34"/>
      <c r="AB1046" s="34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  <c r="AO1046" s="34"/>
      <c r="AP1046" s="34"/>
      <c r="AQ1046" s="34"/>
      <c r="AR1046" s="34"/>
      <c r="AS1046" s="34"/>
      <c r="AT1046" s="34"/>
      <c r="AU1046" s="34"/>
      <c r="AV1046" s="34"/>
      <c r="AW1046" s="33">
        <v>12.68</v>
      </c>
      <c r="AX1046" s="33">
        <v>14.73</v>
      </c>
      <c r="AY1046" s="33">
        <v>3.13</v>
      </c>
      <c r="AZ1046" s="36">
        <v>17.199000000000002</v>
      </c>
      <c r="BA1046" s="33">
        <v>152.22</v>
      </c>
      <c r="BB1046" s="34"/>
      <c r="BC1046" s="34"/>
      <c r="BD1046" s="34"/>
      <c r="BE1046" s="34"/>
      <c r="BF1046" s="34"/>
      <c r="BG1046" s="34"/>
      <c r="BH1046" s="34"/>
      <c r="BI1046" s="34"/>
      <c r="BJ1046" s="34"/>
      <c r="BK1046" s="34"/>
      <c r="BL1046" s="34"/>
      <c r="BM1046" s="34"/>
      <c r="BN1046" s="34"/>
      <c r="BO1046" s="34"/>
      <c r="BP1046" s="34"/>
      <c r="BQ1046" s="34"/>
      <c r="BR1046" s="34"/>
      <c r="BS1046" s="34"/>
      <c r="BT1046" s="34"/>
      <c r="BU1046" s="34"/>
      <c r="BV1046" s="34"/>
      <c r="BW1046" s="34"/>
      <c r="BX1046" s="34"/>
      <c r="BY1046" s="34"/>
      <c r="BZ1046" s="34"/>
      <c r="CA1046" s="34"/>
      <c r="CB1046" s="34"/>
      <c r="CC1046" s="34"/>
    </row>
    <row r="1047" spans="1:81" x14ac:dyDescent="0.35">
      <c r="A1047" s="37" t="s">
        <v>1236</v>
      </c>
      <c r="B1047" s="34">
        <v>18103</v>
      </c>
      <c r="C1047" s="37" t="s">
        <v>1235</v>
      </c>
      <c r="D1047" s="32">
        <v>22.4</v>
      </c>
      <c r="E1047" s="32">
        <v>2.2999999999999998</v>
      </c>
      <c r="F1047" s="32">
        <v>0</v>
      </c>
      <c r="G1047" s="32">
        <v>0</v>
      </c>
      <c r="H1047" s="35">
        <v>466</v>
      </c>
      <c r="I1047" s="35">
        <v>466</v>
      </c>
      <c r="J1047" s="35">
        <v>111.374</v>
      </c>
      <c r="K1047" s="32">
        <v>0</v>
      </c>
      <c r="L1047" s="32">
        <v>0</v>
      </c>
      <c r="M1047" s="32">
        <v>0</v>
      </c>
      <c r="N1047" s="32">
        <v>0</v>
      </c>
      <c r="O1047" s="31"/>
      <c r="P1047" s="32">
        <v>0</v>
      </c>
      <c r="Q1047" s="31"/>
      <c r="R1047" s="36">
        <v>0.24</v>
      </c>
      <c r="S1047" s="33">
        <v>0.4</v>
      </c>
      <c r="T1047" s="33">
        <v>36</v>
      </c>
      <c r="U1047" s="33">
        <v>43.2</v>
      </c>
      <c r="V1047" s="34"/>
      <c r="W1047" s="34"/>
      <c r="X1047" s="34"/>
      <c r="Y1047" s="32">
        <v>14.5</v>
      </c>
      <c r="Z1047" s="32">
        <v>0.7</v>
      </c>
      <c r="AA1047" s="34"/>
      <c r="AB1047" s="32">
        <v>0.1</v>
      </c>
      <c r="AC1047" s="34"/>
      <c r="AD1047" s="34"/>
      <c r="AE1047" s="34"/>
      <c r="AF1047" s="32">
        <v>0.4</v>
      </c>
      <c r="AG1047" s="34"/>
      <c r="AH1047" s="34"/>
      <c r="AI1047" s="32">
        <v>0</v>
      </c>
      <c r="AJ1047" s="32">
        <v>0.4</v>
      </c>
      <c r="AK1047" s="34"/>
      <c r="AL1047" s="32">
        <v>3.1</v>
      </c>
      <c r="AM1047" s="32">
        <v>0</v>
      </c>
      <c r="AN1047" s="34"/>
      <c r="AO1047" s="34"/>
      <c r="AP1047" s="32">
        <v>0</v>
      </c>
      <c r="AQ1047" s="32">
        <v>0.4</v>
      </c>
      <c r="AR1047" s="32">
        <v>0.5</v>
      </c>
      <c r="AS1047" s="34"/>
      <c r="AT1047" s="32">
        <v>0.3</v>
      </c>
      <c r="AU1047" s="33">
        <v>20.399999999999999</v>
      </c>
      <c r="AV1047" s="36">
        <v>0.8</v>
      </c>
      <c r="AW1047" s="33">
        <v>0.75</v>
      </c>
      <c r="AX1047" s="33">
        <v>0.9</v>
      </c>
      <c r="AY1047" s="33">
        <v>0.43</v>
      </c>
      <c r="AZ1047" s="36">
        <v>16.744</v>
      </c>
      <c r="BA1047" s="33">
        <v>12.56</v>
      </c>
      <c r="BB1047" s="34"/>
      <c r="BC1047" s="34"/>
      <c r="BD1047" s="34"/>
      <c r="BE1047" s="33"/>
      <c r="BF1047" s="32"/>
      <c r="BG1047" s="34"/>
      <c r="BH1047" s="34"/>
      <c r="BI1047" s="34"/>
      <c r="BJ1047" s="34"/>
      <c r="BK1047" s="34"/>
      <c r="BL1047" s="34"/>
      <c r="BM1047" s="33"/>
      <c r="BN1047" s="33"/>
      <c r="BO1047" s="34"/>
      <c r="BP1047" s="33"/>
      <c r="BQ1047" s="33"/>
      <c r="BR1047" s="33"/>
      <c r="BS1047" s="34"/>
      <c r="BT1047" s="32"/>
      <c r="BU1047" s="34"/>
      <c r="BV1047" s="33"/>
      <c r="BW1047" s="34"/>
      <c r="BX1047" s="34"/>
      <c r="BY1047" s="34"/>
      <c r="BZ1047" s="34"/>
      <c r="CA1047" s="34"/>
      <c r="CB1047" s="33"/>
      <c r="CC1047" s="32"/>
    </row>
    <row r="1048" spans="1:81" ht="25" x14ac:dyDescent="0.35">
      <c r="A1048" s="37" t="s">
        <v>1234</v>
      </c>
      <c r="B1048" s="34">
        <v>18103</v>
      </c>
      <c r="C1048" s="37" t="s">
        <v>1233</v>
      </c>
      <c r="D1048" s="32">
        <v>31.2</v>
      </c>
      <c r="E1048" s="32">
        <v>2.5</v>
      </c>
      <c r="F1048" s="32">
        <v>0</v>
      </c>
      <c r="G1048" s="32">
        <v>0</v>
      </c>
      <c r="H1048" s="35">
        <v>623</v>
      </c>
      <c r="I1048" s="35">
        <v>623</v>
      </c>
      <c r="J1048" s="35">
        <v>148.89699999999999</v>
      </c>
      <c r="K1048" s="32">
        <v>0</v>
      </c>
      <c r="L1048" s="32">
        <v>0</v>
      </c>
      <c r="M1048" s="32">
        <v>0</v>
      </c>
      <c r="N1048" s="32">
        <v>0</v>
      </c>
      <c r="O1048" s="31"/>
      <c r="P1048" s="32">
        <v>0</v>
      </c>
      <c r="Q1048" s="31"/>
      <c r="R1048" s="36">
        <v>0.22</v>
      </c>
      <c r="S1048" s="33">
        <v>0.4</v>
      </c>
      <c r="T1048" s="33">
        <v>36</v>
      </c>
      <c r="U1048" s="33">
        <v>43.2</v>
      </c>
      <c r="V1048" s="34"/>
      <c r="W1048" s="34"/>
      <c r="X1048" s="34"/>
      <c r="Y1048" s="32">
        <v>14.5</v>
      </c>
      <c r="Z1048" s="32">
        <v>0.7</v>
      </c>
      <c r="AA1048" s="34"/>
      <c r="AB1048" s="32">
        <v>0.1</v>
      </c>
      <c r="AC1048" s="34"/>
      <c r="AD1048" s="34"/>
      <c r="AE1048" s="34"/>
      <c r="AF1048" s="32">
        <v>0.4</v>
      </c>
      <c r="AG1048" s="34"/>
      <c r="AH1048" s="34"/>
      <c r="AI1048" s="32">
        <v>0</v>
      </c>
      <c r="AJ1048" s="32">
        <v>0.4</v>
      </c>
      <c r="AK1048" s="34"/>
      <c r="AL1048" s="32">
        <v>3.1</v>
      </c>
      <c r="AM1048" s="32">
        <v>0</v>
      </c>
      <c r="AN1048" s="34"/>
      <c r="AO1048" s="34"/>
      <c r="AP1048" s="32">
        <v>0</v>
      </c>
      <c r="AQ1048" s="32">
        <v>0.4</v>
      </c>
      <c r="AR1048" s="32">
        <v>0.5</v>
      </c>
      <c r="AS1048" s="34"/>
      <c r="AT1048" s="32">
        <v>0.3</v>
      </c>
      <c r="AU1048" s="33">
        <v>20.399999999999999</v>
      </c>
      <c r="AV1048" s="36">
        <v>0.8</v>
      </c>
      <c r="AW1048" s="33">
        <v>0.82</v>
      </c>
      <c r="AX1048" s="33">
        <v>0.98</v>
      </c>
      <c r="AY1048" s="33">
        <v>0.46</v>
      </c>
      <c r="AZ1048" s="36">
        <v>18.2</v>
      </c>
      <c r="BA1048" s="33">
        <v>13.65</v>
      </c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2"/>
      <c r="BU1048" s="34"/>
      <c r="BV1048" s="33"/>
      <c r="BW1048" s="34"/>
      <c r="BX1048" s="34"/>
      <c r="BY1048" s="34"/>
      <c r="BZ1048" s="34"/>
      <c r="CA1048" s="34"/>
      <c r="CB1048" s="33"/>
      <c r="CC1048" s="32"/>
    </row>
    <row r="1049" spans="1:81" x14ac:dyDescent="0.35">
      <c r="A1049" s="37" t="s">
        <v>1232</v>
      </c>
      <c r="B1049" s="34">
        <v>18103</v>
      </c>
      <c r="C1049" s="37" t="s">
        <v>1231</v>
      </c>
      <c r="D1049" s="32">
        <v>24</v>
      </c>
      <c r="E1049" s="32">
        <v>2</v>
      </c>
      <c r="F1049" s="32">
        <v>0</v>
      </c>
      <c r="G1049" s="32">
        <v>0</v>
      </c>
      <c r="H1049" s="35">
        <v>482</v>
      </c>
      <c r="I1049" s="35">
        <v>482</v>
      </c>
      <c r="J1049" s="35">
        <v>115.19799999999999</v>
      </c>
      <c r="K1049" s="32">
        <v>0</v>
      </c>
      <c r="L1049" s="32">
        <v>0</v>
      </c>
      <c r="M1049" s="32">
        <v>0</v>
      </c>
      <c r="N1049" s="32">
        <v>0</v>
      </c>
      <c r="O1049" s="31"/>
      <c r="P1049" s="32">
        <v>0</v>
      </c>
      <c r="Q1049" s="31"/>
      <c r="R1049" s="36">
        <v>0.05</v>
      </c>
      <c r="S1049" s="33">
        <v>0.4</v>
      </c>
      <c r="T1049" s="33">
        <v>35.6</v>
      </c>
      <c r="U1049" s="33">
        <v>43.2</v>
      </c>
      <c r="V1049" s="34"/>
      <c r="W1049" s="34"/>
      <c r="X1049" s="34"/>
      <c r="Y1049" s="32">
        <v>13.9</v>
      </c>
      <c r="Z1049" s="32">
        <v>0.5</v>
      </c>
      <c r="AA1049" s="34"/>
      <c r="AB1049" s="32">
        <v>0.1</v>
      </c>
      <c r="AC1049" s="34"/>
      <c r="AD1049" s="34"/>
      <c r="AE1049" s="34"/>
      <c r="AF1049" s="32">
        <v>0.4</v>
      </c>
      <c r="AG1049" s="34"/>
      <c r="AH1049" s="34"/>
      <c r="AI1049" s="32">
        <v>0</v>
      </c>
      <c r="AJ1049" s="32">
        <v>0.5</v>
      </c>
      <c r="AK1049" s="34"/>
      <c r="AL1049" s="32">
        <v>3.7</v>
      </c>
      <c r="AM1049" s="32">
        <v>0</v>
      </c>
      <c r="AN1049" s="34"/>
      <c r="AO1049" s="34"/>
      <c r="AP1049" s="32">
        <v>0</v>
      </c>
      <c r="AQ1049" s="32">
        <v>0.4</v>
      </c>
      <c r="AR1049" s="32">
        <v>0.6</v>
      </c>
      <c r="AS1049" s="34"/>
      <c r="AT1049" s="32">
        <v>0.4</v>
      </c>
      <c r="AU1049" s="33">
        <v>20.5</v>
      </c>
      <c r="AV1049" s="36">
        <v>1</v>
      </c>
      <c r="AW1049" s="33">
        <v>0.65</v>
      </c>
      <c r="AX1049" s="33">
        <v>0.79</v>
      </c>
      <c r="AY1049" s="33">
        <v>0.37</v>
      </c>
      <c r="AZ1049" s="36">
        <v>18.2</v>
      </c>
      <c r="BA1049" s="33">
        <v>5.46</v>
      </c>
      <c r="BB1049" s="34"/>
      <c r="BC1049" s="34"/>
      <c r="BD1049" s="33"/>
      <c r="BE1049" s="34"/>
      <c r="BF1049" s="34"/>
      <c r="BG1049" s="34"/>
      <c r="BH1049" s="34"/>
      <c r="BI1049" s="33"/>
      <c r="BJ1049" s="34"/>
      <c r="BK1049" s="36"/>
      <c r="BL1049" s="34"/>
      <c r="BM1049" s="34"/>
      <c r="BN1049" s="34"/>
      <c r="BO1049" s="34"/>
      <c r="BP1049" s="34"/>
      <c r="BQ1049" s="34"/>
      <c r="BR1049" s="34"/>
      <c r="BS1049" s="34"/>
      <c r="BT1049" s="34"/>
      <c r="BU1049" s="33"/>
      <c r="BV1049" s="34"/>
      <c r="BW1049" s="34"/>
      <c r="BX1049" s="33"/>
      <c r="BY1049" s="34"/>
      <c r="BZ1049" s="36"/>
      <c r="CA1049" s="34"/>
      <c r="CB1049" s="34"/>
      <c r="CC1049" s="32"/>
    </row>
    <row r="1050" spans="1:81" ht="25" x14ac:dyDescent="0.35">
      <c r="A1050" s="37" t="s">
        <v>1230</v>
      </c>
      <c r="B1050" s="34">
        <v>18103</v>
      </c>
      <c r="C1050" s="37" t="s">
        <v>1229</v>
      </c>
      <c r="D1050" s="32">
        <v>29.2</v>
      </c>
      <c r="E1050" s="32">
        <v>2.2999999999999998</v>
      </c>
      <c r="F1050" s="32">
        <v>0</v>
      </c>
      <c r="G1050" s="32">
        <v>0</v>
      </c>
      <c r="H1050" s="35">
        <v>582</v>
      </c>
      <c r="I1050" s="35">
        <v>582</v>
      </c>
      <c r="J1050" s="35">
        <v>139.09799999999998</v>
      </c>
      <c r="K1050" s="32">
        <v>0</v>
      </c>
      <c r="L1050" s="32">
        <v>0</v>
      </c>
      <c r="M1050" s="32">
        <v>0</v>
      </c>
      <c r="N1050" s="32">
        <v>0</v>
      </c>
      <c r="O1050" s="31"/>
      <c r="P1050" s="32">
        <v>0</v>
      </c>
      <c r="Q1050" s="31"/>
      <c r="R1050" s="36">
        <v>7.0000000000000007E-2</v>
      </c>
      <c r="S1050" s="33">
        <v>0.4</v>
      </c>
      <c r="T1050" s="33">
        <v>35.6</v>
      </c>
      <c r="U1050" s="33">
        <v>43.2</v>
      </c>
      <c r="V1050" s="34"/>
      <c r="W1050" s="34"/>
      <c r="X1050" s="34"/>
      <c r="Y1050" s="32">
        <v>13.9</v>
      </c>
      <c r="Z1050" s="32">
        <v>0.5</v>
      </c>
      <c r="AA1050" s="34"/>
      <c r="AB1050" s="32">
        <v>0.1</v>
      </c>
      <c r="AC1050" s="34"/>
      <c r="AD1050" s="34"/>
      <c r="AE1050" s="34"/>
      <c r="AF1050" s="32">
        <v>0.4</v>
      </c>
      <c r="AG1050" s="34"/>
      <c r="AH1050" s="34"/>
      <c r="AI1050" s="32">
        <v>0</v>
      </c>
      <c r="AJ1050" s="32">
        <v>0.5</v>
      </c>
      <c r="AK1050" s="34"/>
      <c r="AL1050" s="32">
        <v>3.7</v>
      </c>
      <c r="AM1050" s="32">
        <v>0</v>
      </c>
      <c r="AN1050" s="34"/>
      <c r="AO1050" s="34"/>
      <c r="AP1050" s="32">
        <v>0</v>
      </c>
      <c r="AQ1050" s="32">
        <v>0.4</v>
      </c>
      <c r="AR1050" s="32">
        <v>0.6</v>
      </c>
      <c r="AS1050" s="34"/>
      <c r="AT1050" s="32">
        <v>0.4</v>
      </c>
      <c r="AU1050" s="33">
        <v>20.5</v>
      </c>
      <c r="AV1050" s="36">
        <v>1</v>
      </c>
      <c r="AW1050" s="33">
        <v>0.74</v>
      </c>
      <c r="AX1050" s="33">
        <v>0.9</v>
      </c>
      <c r="AY1050" s="33">
        <v>0.43</v>
      </c>
      <c r="AZ1050" s="36">
        <v>20.93</v>
      </c>
      <c r="BA1050" s="33">
        <v>6.28</v>
      </c>
      <c r="BB1050" s="34"/>
      <c r="BC1050" s="34"/>
      <c r="BD1050" s="33"/>
      <c r="BE1050" s="34"/>
      <c r="BF1050" s="34"/>
      <c r="BG1050" s="34"/>
      <c r="BH1050" s="34"/>
      <c r="BI1050" s="33"/>
      <c r="BJ1050" s="34"/>
      <c r="BK1050" s="36"/>
      <c r="BL1050" s="34"/>
      <c r="BM1050" s="34"/>
      <c r="BN1050" s="34"/>
      <c r="BO1050" s="34"/>
      <c r="BP1050" s="34"/>
      <c r="BQ1050" s="34"/>
      <c r="BR1050" s="34"/>
      <c r="BS1050" s="34"/>
      <c r="BT1050" s="34"/>
      <c r="BU1050" s="33"/>
      <c r="BV1050" s="34"/>
      <c r="BW1050" s="34"/>
      <c r="BX1050" s="33"/>
      <c r="BY1050" s="34"/>
      <c r="BZ1050" s="36"/>
      <c r="CA1050" s="34"/>
      <c r="CB1050" s="34"/>
      <c r="CC1050" s="32"/>
    </row>
    <row r="1051" spans="1:81" ht="25" x14ac:dyDescent="0.35">
      <c r="A1051" s="37" t="s">
        <v>1228</v>
      </c>
      <c r="B1051" s="34">
        <v>18103</v>
      </c>
      <c r="C1051" s="37" t="s">
        <v>1227</v>
      </c>
      <c r="D1051" s="32">
        <v>29.2</v>
      </c>
      <c r="E1051" s="32">
        <v>2.4</v>
      </c>
      <c r="F1051" s="32">
        <v>0</v>
      </c>
      <c r="G1051" s="32">
        <v>0</v>
      </c>
      <c r="H1051" s="35">
        <v>583</v>
      </c>
      <c r="I1051" s="35">
        <v>583</v>
      </c>
      <c r="J1051" s="35">
        <v>139.33699999999999</v>
      </c>
      <c r="K1051" s="32">
        <v>0</v>
      </c>
      <c r="L1051" s="32">
        <v>0</v>
      </c>
      <c r="M1051" s="32">
        <v>0</v>
      </c>
      <c r="N1051" s="32">
        <v>0</v>
      </c>
      <c r="O1051" s="31"/>
      <c r="P1051" s="32">
        <v>0</v>
      </c>
      <c r="Q1051" s="31"/>
      <c r="R1051" s="36">
        <v>7.0000000000000007E-2</v>
      </c>
      <c r="S1051" s="33">
        <v>0.4</v>
      </c>
      <c r="T1051" s="34"/>
      <c r="U1051" s="34"/>
      <c r="V1051" s="34"/>
      <c r="W1051" s="34"/>
      <c r="X1051" s="34"/>
      <c r="Y1051" s="34"/>
      <c r="Z1051" s="34"/>
      <c r="AA1051" s="34"/>
      <c r="AB1051" s="34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  <c r="AO1051" s="34"/>
      <c r="AP1051" s="34"/>
      <c r="AQ1051" s="34"/>
      <c r="AR1051" s="34"/>
      <c r="AS1051" s="34"/>
      <c r="AT1051" s="34"/>
      <c r="AU1051" s="34"/>
      <c r="AV1051" s="34"/>
      <c r="AW1051" s="33">
        <v>0.76</v>
      </c>
      <c r="AX1051" s="33">
        <v>0.93</v>
      </c>
      <c r="AY1051" s="33">
        <v>0.44</v>
      </c>
      <c r="AZ1051" s="36">
        <v>20.908999999999999</v>
      </c>
      <c r="BA1051" s="33">
        <v>6.58</v>
      </c>
      <c r="BB1051" s="34"/>
      <c r="BC1051" s="34"/>
      <c r="BD1051" s="34"/>
      <c r="BE1051" s="34"/>
      <c r="BF1051" s="34"/>
      <c r="BG1051" s="34"/>
      <c r="BH1051" s="34"/>
      <c r="BI1051" s="34"/>
      <c r="BJ1051" s="34"/>
      <c r="BK1051" s="34"/>
      <c r="BL1051" s="34"/>
      <c r="BM1051" s="34"/>
      <c r="BN1051" s="34"/>
      <c r="BO1051" s="34"/>
      <c r="BP1051" s="34"/>
      <c r="BQ1051" s="34"/>
      <c r="BR1051" s="34"/>
      <c r="BS1051" s="34"/>
      <c r="BT1051" s="34"/>
      <c r="BU1051" s="34"/>
      <c r="BV1051" s="34"/>
      <c r="BW1051" s="34"/>
      <c r="BX1051" s="34"/>
      <c r="BY1051" s="34"/>
      <c r="BZ1051" s="34"/>
      <c r="CA1051" s="34"/>
      <c r="CB1051" s="34"/>
      <c r="CC1051" s="34"/>
    </row>
    <row r="1052" spans="1:81" x14ac:dyDescent="0.35">
      <c r="A1052" s="37" t="s">
        <v>1226</v>
      </c>
      <c r="B1052" s="34">
        <v>18301</v>
      </c>
      <c r="C1052" s="37" t="s">
        <v>1225</v>
      </c>
      <c r="D1052" s="32">
        <v>27.5</v>
      </c>
      <c r="E1052" s="32">
        <v>8.9</v>
      </c>
      <c r="F1052" s="32">
        <v>0</v>
      </c>
      <c r="G1052" s="32">
        <v>0</v>
      </c>
      <c r="H1052" s="35">
        <v>806</v>
      </c>
      <c r="I1052" s="35">
        <v>797</v>
      </c>
      <c r="J1052" s="35">
        <v>190.483</v>
      </c>
      <c r="K1052" s="32">
        <v>1.1000000000000001</v>
      </c>
      <c r="L1052" s="32">
        <v>0</v>
      </c>
      <c r="M1052" s="32">
        <v>0</v>
      </c>
      <c r="N1052" s="32">
        <v>0</v>
      </c>
      <c r="O1052" s="31"/>
      <c r="P1052" s="32">
        <v>0</v>
      </c>
      <c r="Q1052" s="31"/>
      <c r="R1052" s="36">
        <v>0.45</v>
      </c>
      <c r="S1052" s="33">
        <v>6.37</v>
      </c>
      <c r="T1052" s="33">
        <v>29.4</v>
      </c>
      <c r="U1052" s="33">
        <v>55.1</v>
      </c>
      <c r="V1052" s="34"/>
      <c r="W1052" s="34"/>
      <c r="X1052" s="34"/>
      <c r="Y1052" s="32">
        <v>11.8</v>
      </c>
      <c r="Z1052" s="32">
        <v>2.7</v>
      </c>
      <c r="AA1052" s="34"/>
      <c r="AB1052" s="32">
        <v>0</v>
      </c>
      <c r="AC1052" s="34"/>
      <c r="AD1052" s="34"/>
      <c r="AE1052" s="34"/>
      <c r="AF1052" s="32">
        <v>0</v>
      </c>
      <c r="AG1052" s="34"/>
      <c r="AH1052" s="34"/>
      <c r="AI1052" s="32">
        <v>0</v>
      </c>
      <c r="AJ1052" s="32">
        <v>0.1</v>
      </c>
      <c r="AK1052" s="34"/>
      <c r="AL1052" s="32">
        <v>0.4</v>
      </c>
      <c r="AM1052" s="32">
        <v>0</v>
      </c>
      <c r="AN1052" s="34"/>
      <c r="AO1052" s="34"/>
      <c r="AP1052" s="32">
        <v>0</v>
      </c>
      <c r="AQ1052" s="32">
        <v>0</v>
      </c>
      <c r="AR1052" s="32">
        <v>0.1</v>
      </c>
      <c r="AS1052" s="34"/>
      <c r="AT1052" s="32">
        <v>0</v>
      </c>
      <c r="AU1052" s="33">
        <v>15.1</v>
      </c>
      <c r="AV1052" s="36">
        <v>0.1</v>
      </c>
      <c r="AW1052" s="33">
        <v>2.4700000000000002</v>
      </c>
      <c r="AX1052" s="33">
        <v>4.63</v>
      </c>
      <c r="AY1052" s="33">
        <v>1.27</v>
      </c>
      <c r="AZ1052" s="36">
        <v>8.41</v>
      </c>
      <c r="BA1052" s="33">
        <v>16.82</v>
      </c>
      <c r="BB1052" s="34"/>
      <c r="BC1052" s="34"/>
      <c r="BD1052" s="34"/>
      <c r="BE1052" s="34"/>
      <c r="BF1052" s="34"/>
      <c r="BG1052" s="34"/>
      <c r="BH1052" s="34"/>
      <c r="BI1052" s="34"/>
      <c r="BJ1052" s="34"/>
      <c r="BK1052" s="34"/>
      <c r="BL1052" s="34"/>
      <c r="BM1052" s="34"/>
      <c r="BN1052" s="34"/>
      <c r="BO1052" s="34"/>
      <c r="BP1052" s="34"/>
      <c r="BQ1052" s="34"/>
      <c r="BR1052" s="34"/>
      <c r="BS1052" s="34"/>
      <c r="BT1052" s="34"/>
      <c r="BU1052" s="34"/>
      <c r="BV1052" s="34"/>
      <c r="BW1052" s="34"/>
      <c r="BX1052" s="34"/>
      <c r="BY1052" s="34"/>
      <c r="BZ1052" s="34"/>
      <c r="CA1052" s="34"/>
      <c r="CB1052" s="34"/>
      <c r="CC1052" s="34"/>
    </row>
    <row r="1053" spans="1:81" x14ac:dyDescent="0.35">
      <c r="A1053" s="37" t="s">
        <v>1224</v>
      </c>
      <c r="B1053" s="34">
        <v>18301</v>
      </c>
      <c r="C1053" s="37" t="s">
        <v>1223</v>
      </c>
      <c r="D1053" s="32">
        <v>22.5</v>
      </c>
      <c r="E1053" s="32">
        <v>0.8</v>
      </c>
      <c r="F1053" s="32">
        <v>0</v>
      </c>
      <c r="G1053" s="32">
        <v>0</v>
      </c>
      <c r="H1053" s="35">
        <v>412</v>
      </c>
      <c r="I1053" s="35">
        <v>412</v>
      </c>
      <c r="J1053" s="35">
        <v>98.467999999999989</v>
      </c>
      <c r="K1053" s="32">
        <v>0</v>
      </c>
      <c r="L1053" s="32">
        <v>0</v>
      </c>
      <c r="M1053" s="32">
        <v>0</v>
      </c>
      <c r="N1053" s="32">
        <v>0</v>
      </c>
      <c r="O1053" s="31"/>
      <c r="P1053" s="32">
        <v>0</v>
      </c>
      <c r="Q1053" s="31"/>
      <c r="R1053" s="36">
        <v>0.04</v>
      </c>
      <c r="S1053" s="33">
        <v>3.7</v>
      </c>
      <c r="T1053" s="33">
        <v>33.4</v>
      </c>
      <c r="U1053" s="33">
        <v>40.799999999999997</v>
      </c>
      <c r="V1053" s="34"/>
      <c r="W1053" s="34"/>
      <c r="X1053" s="34"/>
      <c r="Y1053" s="32">
        <v>14.2</v>
      </c>
      <c r="Z1053" s="32">
        <v>1.7</v>
      </c>
      <c r="AA1053" s="34"/>
      <c r="AB1053" s="32">
        <v>0</v>
      </c>
      <c r="AC1053" s="34"/>
      <c r="AD1053" s="32">
        <v>0</v>
      </c>
      <c r="AE1053" s="34"/>
      <c r="AF1053" s="32">
        <v>0.3</v>
      </c>
      <c r="AG1053" s="34"/>
      <c r="AH1053" s="34"/>
      <c r="AI1053" s="32">
        <v>0</v>
      </c>
      <c r="AJ1053" s="32">
        <v>0.7</v>
      </c>
      <c r="AK1053" s="34"/>
      <c r="AL1053" s="32">
        <v>2.4</v>
      </c>
      <c r="AM1053" s="32">
        <v>0.5</v>
      </c>
      <c r="AN1053" s="34"/>
      <c r="AO1053" s="34"/>
      <c r="AP1053" s="32">
        <v>0</v>
      </c>
      <c r="AQ1053" s="32">
        <v>0.5</v>
      </c>
      <c r="AR1053" s="32">
        <v>0.8</v>
      </c>
      <c r="AS1053" s="34"/>
      <c r="AT1053" s="32">
        <v>0.5</v>
      </c>
      <c r="AU1053" s="33">
        <v>21.6</v>
      </c>
      <c r="AV1053" s="36">
        <v>1.8</v>
      </c>
      <c r="AW1053" s="33">
        <v>0.25</v>
      </c>
      <c r="AX1053" s="33">
        <v>0.31</v>
      </c>
      <c r="AY1053" s="33">
        <v>0.16</v>
      </c>
      <c r="AZ1053" s="36">
        <v>13.608000000000001</v>
      </c>
      <c r="BA1053" s="33">
        <v>3.78</v>
      </c>
      <c r="BB1053" s="34"/>
      <c r="BC1053" s="34"/>
      <c r="BD1053" s="34"/>
      <c r="BE1053" s="34"/>
      <c r="BF1053" s="34"/>
      <c r="BG1053" s="34"/>
      <c r="BH1053" s="34"/>
      <c r="BI1053" s="34"/>
      <c r="BJ1053" s="34"/>
      <c r="BK1053" s="34"/>
      <c r="BL1053" s="34"/>
      <c r="BM1053" s="34"/>
      <c r="BN1053" s="34"/>
      <c r="BO1053" s="34"/>
      <c r="BP1053" s="34"/>
      <c r="BQ1053" s="34"/>
      <c r="BR1053" s="34"/>
      <c r="BS1053" s="34"/>
      <c r="BT1053" s="34"/>
      <c r="BU1053" s="34"/>
      <c r="BV1053" s="34"/>
      <c r="BW1053" s="34"/>
      <c r="BX1053" s="34"/>
      <c r="BY1053" s="34"/>
      <c r="BZ1053" s="34"/>
      <c r="CA1053" s="34"/>
      <c r="CB1053" s="34"/>
      <c r="CC1053" s="34"/>
    </row>
    <row r="1054" spans="1:81" ht="25" x14ac:dyDescent="0.35">
      <c r="A1054" s="37" t="s">
        <v>1222</v>
      </c>
      <c r="B1054" s="34">
        <v>18301</v>
      </c>
      <c r="C1054" s="37" t="s">
        <v>1221</v>
      </c>
      <c r="D1054" s="32">
        <v>29</v>
      </c>
      <c r="E1054" s="32">
        <v>3.9</v>
      </c>
      <c r="F1054" s="32">
        <v>0</v>
      </c>
      <c r="G1054" s="32">
        <v>0</v>
      </c>
      <c r="H1054" s="35">
        <v>637</v>
      </c>
      <c r="I1054" s="35">
        <v>637</v>
      </c>
      <c r="J1054" s="35">
        <v>152.24299999999999</v>
      </c>
      <c r="K1054" s="32">
        <v>0</v>
      </c>
      <c r="L1054" s="32">
        <v>0</v>
      </c>
      <c r="M1054" s="32">
        <v>0</v>
      </c>
      <c r="N1054" s="32">
        <v>0</v>
      </c>
      <c r="O1054" s="31"/>
      <c r="P1054" s="32">
        <v>0</v>
      </c>
      <c r="Q1054" s="31"/>
      <c r="R1054" s="36">
        <v>0.11</v>
      </c>
      <c r="S1054" s="33">
        <v>6</v>
      </c>
      <c r="T1054" s="33">
        <v>33.9</v>
      </c>
      <c r="U1054" s="33">
        <v>50.4</v>
      </c>
      <c r="V1054" s="34"/>
      <c r="W1054" s="34"/>
      <c r="X1054" s="34"/>
      <c r="Y1054" s="32">
        <v>12.4</v>
      </c>
      <c r="Z1054" s="32">
        <v>0.9</v>
      </c>
      <c r="AA1054" s="34"/>
      <c r="AB1054" s="32">
        <v>0</v>
      </c>
      <c r="AC1054" s="34"/>
      <c r="AD1054" s="34"/>
      <c r="AE1054" s="34"/>
      <c r="AF1054" s="32">
        <v>0.2</v>
      </c>
      <c r="AG1054" s="34"/>
      <c r="AH1054" s="34"/>
      <c r="AI1054" s="32">
        <v>0</v>
      </c>
      <c r="AJ1054" s="32">
        <v>0.3</v>
      </c>
      <c r="AK1054" s="34"/>
      <c r="AL1054" s="32">
        <v>0.9</v>
      </c>
      <c r="AM1054" s="32">
        <v>0</v>
      </c>
      <c r="AN1054" s="34"/>
      <c r="AO1054" s="34"/>
      <c r="AP1054" s="32">
        <v>0</v>
      </c>
      <c r="AQ1054" s="32">
        <v>0.3</v>
      </c>
      <c r="AR1054" s="32">
        <v>0.3</v>
      </c>
      <c r="AS1054" s="34"/>
      <c r="AT1054" s="32">
        <v>0.2</v>
      </c>
      <c r="AU1054" s="33">
        <v>15.5</v>
      </c>
      <c r="AV1054" s="36">
        <v>0.5</v>
      </c>
      <c r="AW1054" s="33">
        <v>1.25</v>
      </c>
      <c r="AX1054" s="33">
        <v>1.86</v>
      </c>
      <c r="AY1054" s="33">
        <v>0.56999999999999995</v>
      </c>
      <c r="AZ1054" s="36">
        <v>18.428000000000001</v>
      </c>
      <c r="BA1054" s="33">
        <v>17.32</v>
      </c>
      <c r="BB1054" s="34"/>
      <c r="BC1054" s="34"/>
      <c r="BD1054" s="34"/>
      <c r="BE1054" s="34"/>
      <c r="BF1054" s="34"/>
      <c r="BG1054" s="34"/>
      <c r="BH1054" s="34"/>
      <c r="BI1054" s="34"/>
      <c r="BJ1054" s="34"/>
      <c r="BK1054" s="34"/>
      <c r="BL1054" s="34"/>
      <c r="BM1054" s="34"/>
      <c r="BN1054" s="34"/>
      <c r="BO1054" s="34"/>
      <c r="BP1054" s="34"/>
      <c r="BQ1054" s="34"/>
      <c r="BR1054" s="34"/>
      <c r="BS1054" s="34"/>
      <c r="BT1054" s="34"/>
      <c r="BU1054" s="34"/>
      <c r="BV1054" s="34"/>
      <c r="BW1054" s="34"/>
      <c r="BX1054" s="34"/>
      <c r="BY1054" s="34"/>
      <c r="BZ1054" s="34"/>
      <c r="CA1054" s="34"/>
      <c r="CB1054" s="34"/>
      <c r="CC1054" s="34"/>
    </row>
    <row r="1055" spans="1:81" ht="25" x14ac:dyDescent="0.35">
      <c r="A1055" s="37" t="s">
        <v>1220</v>
      </c>
      <c r="B1055" s="34">
        <v>18301</v>
      </c>
      <c r="C1055" s="37" t="s">
        <v>1219</v>
      </c>
      <c r="D1055" s="32">
        <v>29.8</v>
      </c>
      <c r="E1055" s="32">
        <v>2.5</v>
      </c>
      <c r="F1055" s="32">
        <v>0</v>
      </c>
      <c r="G1055" s="32">
        <v>0</v>
      </c>
      <c r="H1055" s="35">
        <v>598</v>
      </c>
      <c r="I1055" s="35">
        <v>598</v>
      </c>
      <c r="J1055" s="35">
        <v>142.922</v>
      </c>
      <c r="K1055" s="32">
        <v>0</v>
      </c>
      <c r="L1055" s="32">
        <v>0</v>
      </c>
      <c r="M1055" s="32">
        <v>0</v>
      </c>
      <c r="N1055" s="32">
        <v>0</v>
      </c>
      <c r="O1055" s="31"/>
      <c r="P1055" s="32">
        <v>0</v>
      </c>
      <c r="Q1055" s="31"/>
      <c r="R1055" s="36">
        <v>0.03</v>
      </c>
      <c r="S1055" s="33">
        <v>6</v>
      </c>
      <c r="T1055" s="33">
        <v>35.42</v>
      </c>
      <c r="U1055" s="33">
        <v>51.16</v>
      </c>
      <c r="V1055" s="34"/>
      <c r="W1055" s="34"/>
      <c r="X1055" s="34"/>
      <c r="Y1055" s="32">
        <v>10.7</v>
      </c>
      <c r="Z1055" s="32">
        <v>0.8</v>
      </c>
      <c r="AA1055" s="34"/>
      <c r="AB1055" s="32">
        <v>0</v>
      </c>
      <c r="AC1055" s="34"/>
      <c r="AD1055" s="34"/>
      <c r="AE1055" s="34"/>
      <c r="AF1055" s="32">
        <v>0.2</v>
      </c>
      <c r="AG1055" s="34"/>
      <c r="AH1055" s="34"/>
      <c r="AI1055" s="32">
        <v>0</v>
      </c>
      <c r="AJ1055" s="32">
        <v>0.2</v>
      </c>
      <c r="AK1055" s="34"/>
      <c r="AL1055" s="32">
        <v>0.6</v>
      </c>
      <c r="AM1055" s="32">
        <v>0.1</v>
      </c>
      <c r="AN1055" s="34"/>
      <c r="AO1055" s="34"/>
      <c r="AP1055" s="32">
        <v>0</v>
      </c>
      <c r="AQ1055" s="32">
        <v>0.2</v>
      </c>
      <c r="AR1055" s="32">
        <v>0.3</v>
      </c>
      <c r="AS1055" s="34"/>
      <c r="AT1055" s="32">
        <v>0.1</v>
      </c>
      <c r="AU1055" s="33">
        <v>13.21</v>
      </c>
      <c r="AV1055" s="36">
        <v>0.5</v>
      </c>
      <c r="AW1055" s="33">
        <v>0.82</v>
      </c>
      <c r="AX1055" s="33">
        <v>1.19</v>
      </c>
      <c r="AY1055" s="33">
        <v>0.31</v>
      </c>
      <c r="AZ1055" s="36">
        <v>11.647</v>
      </c>
      <c r="BA1055" s="33">
        <v>10.95</v>
      </c>
      <c r="BB1055" s="34"/>
      <c r="BC1055" s="34"/>
      <c r="BD1055" s="34"/>
      <c r="BE1055" s="34"/>
      <c r="BF1055" s="34"/>
      <c r="BG1055" s="34"/>
      <c r="BH1055" s="34"/>
      <c r="BI1055" s="34"/>
      <c r="BJ1055" s="34"/>
      <c r="BK1055" s="34"/>
      <c r="BL1055" s="34"/>
      <c r="BM1055" s="34"/>
      <c r="BN1055" s="34"/>
      <c r="BO1055" s="34"/>
      <c r="BP1055" s="34"/>
      <c r="BQ1055" s="34"/>
      <c r="BR1055" s="34"/>
      <c r="BS1055" s="34"/>
      <c r="BT1055" s="34"/>
      <c r="BU1055" s="34"/>
      <c r="BV1055" s="34"/>
      <c r="BW1055" s="34"/>
      <c r="BX1055" s="34"/>
      <c r="BY1055" s="34"/>
      <c r="BZ1055" s="34"/>
      <c r="CA1055" s="34"/>
      <c r="CB1055" s="34"/>
      <c r="CC1055" s="34"/>
    </row>
    <row r="1056" spans="1:81" ht="25" x14ac:dyDescent="0.35">
      <c r="A1056" s="37" t="s">
        <v>1218</v>
      </c>
      <c r="B1056" s="34">
        <v>18301</v>
      </c>
      <c r="C1056" s="37" t="s">
        <v>1217</v>
      </c>
      <c r="D1056" s="32">
        <v>34.5</v>
      </c>
      <c r="E1056" s="32">
        <v>1.8</v>
      </c>
      <c r="F1056" s="32">
        <v>0.7</v>
      </c>
      <c r="G1056" s="32">
        <v>0.7</v>
      </c>
      <c r="H1056" s="35">
        <v>663</v>
      </c>
      <c r="I1056" s="35">
        <v>663</v>
      </c>
      <c r="J1056" s="35">
        <v>158.45699999999999</v>
      </c>
      <c r="K1056" s="32">
        <v>0</v>
      </c>
      <c r="L1056" s="32">
        <v>0</v>
      </c>
      <c r="M1056" s="32">
        <v>0</v>
      </c>
      <c r="N1056" s="32">
        <v>0</v>
      </c>
      <c r="O1056" s="31"/>
      <c r="P1056" s="32">
        <v>0.7</v>
      </c>
      <c r="Q1056" s="31"/>
      <c r="R1056" s="36">
        <v>7.0000000000000007E-2</v>
      </c>
      <c r="S1056" s="33">
        <v>6</v>
      </c>
      <c r="T1056" s="33">
        <v>33.049999999999997</v>
      </c>
      <c r="U1056" s="33">
        <v>43.95</v>
      </c>
      <c r="V1056" s="34"/>
      <c r="W1056" s="34"/>
      <c r="X1056" s="34"/>
      <c r="Y1056" s="32">
        <v>14.2</v>
      </c>
      <c r="Z1056" s="32">
        <v>1.4</v>
      </c>
      <c r="AA1056" s="34"/>
      <c r="AB1056" s="32">
        <v>0.1</v>
      </c>
      <c r="AC1056" s="34"/>
      <c r="AD1056" s="32">
        <v>0</v>
      </c>
      <c r="AE1056" s="34"/>
      <c r="AF1056" s="32">
        <v>0.3</v>
      </c>
      <c r="AG1056" s="34"/>
      <c r="AH1056" s="34"/>
      <c r="AI1056" s="32">
        <v>0</v>
      </c>
      <c r="AJ1056" s="32">
        <v>0.6</v>
      </c>
      <c r="AK1056" s="34"/>
      <c r="AL1056" s="32">
        <v>2.2000000000000002</v>
      </c>
      <c r="AM1056" s="32">
        <v>0.4</v>
      </c>
      <c r="AN1056" s="34"/>
      <c r="AO1056" s="34"/>
      <c r="AP1056" s="32">
        <v>0</v>
      </c>
      <c r="AQ1056" s="32">
        <v>0.6</v>
      </c>
      <c r="AR1056" s="32">
        <v>0.6</v>
      </c>
      <c r="AS1056" s="34"/>
      <c r="AT1056" s="32">
        <v>0.6</v>
      </c>
      <c r="AU1056" s="33">
        <v>20.85</v>
      </c>
      <c r="AV1056" s="36">
        <v>1.55</v>
      </c>
      <c r="AW1056" s="33">
        <v>0.55000000000000004</v>
      </c>
      <c r="AX1056" s="33">
        <v>0.73</v>
      </c>
      <c r="AY1056" s="33">
        <v>0.34</v>
      </c>
      <c r="AZ1056" s="36">
        <v>25.632999999999999</v>
      </c>
      <c r="BA1056" s="33">
        <v>6.62</v>
      </c>
      <c r="BB1056" s="34"/>
      <c r="BC1056" s="34"/>
      <c r="BD1056" s="34"/>
      <c r="BE1056" s="34"/>
      <c r="BF1056" s="34"/>
      <c r="BG1056" s="34"/>
      <c r="BH1056" s="34"/>
      <c r="BI1056" s="34"/>
      <c r="BJ1056" s="34"/>
      <c r="BK1056" s="34"/>
      <c r="BL1056" s="34"/>
      <c r="BM1056" s="34"/>
      <c r="BN1056" s="34"/>
      <c r="BO1056" s="34"/>
      <c r="BP1056" s="34"/>
      <c r="BQ1056" s="34"/>
      <c r="BR1056" s="34"/>
      <c r="BS1056" s="34"/>
      <c r="BT1056" s="34"/>
      <c r="BU1056" s="34"/>
      <c r="BV1056" s="34"/>
      <c r="BW1056" s="34"/>
      <c r="BX1056" s="34"/>
      <c r="BY1056" s="34"/>
      <c r="BZ1056" s="34"/>
      <c r="CA1056" s="34"/>
      <c r="CB1056" s="34"/>
      <c r="CC1056" s="34"/>
    </row>
    <row r="1057" spans="1:81" ht="25" x14ac:dyDescent="0.35">
      <c r="A1057" s="37" t="s">
        <v>1216</v>
      </c>
      <c r="B1057" s="34">
        <v>18301</v>
      </c>
      <c r="C1057" s="37" t="s">
        <v>1215</v>
      </c>
      <c r="D1057" s="32">
        <v>27</v>
      </c>
      <c r="E1057" s="32">
        <v>3.7</v>
      </c>
      <c r="F1057" s="32">
        <v>0</v>
      </c>
      <c r="G1057" s="32">
        <v>0</v>
      </c>
      <c r="H1057" s="35">
        <v>596</v>
      </c>
      <c r="I1057" s="35">
        <v>596</v>
      </c>
      <c r="J1057" s="35">
        <v>142.44399999999999</v>
      </c>
      <c r="K1057" s="32">
        <v>0</v>
      </c>
      <c r="L1057" s="32">
        <v>0</v>
      </c>
      <c r="M1057" s="32">
        <v>0</v>
      </c>
      <c r="N1057" s="32">
        <v>0</v>
      </c>
      <c r="O1057" s="31"/>
      <c r="P1057" s="32">
        <v>0</v>
      </c>
      <c r="Q1057" s="31"/>
      <c r="R1057" s="36">
        <v>0.1</v>
      </c>
      <c r="S1057" s="33">
        <v>6</v>
      </c>
      <c r="T1057" s="33">
        <v>34.299999999999997</v>
      </c>
      <c r="U1057" s="33">
        <v>51</v>
      </c>
      <c r="V1057" s="34"/>
      <c r="W1057" s="34"/>
      <c r="X1057" s="34"/>
      <c r="Y1057" s="32">
        <v>11.7</v>
      </c>
      <c r="Z1057" s="32">
        <v>0.8</v>
      </c>
      <c r="AA1057" s="34"/>
      <c r="AB1057" s="32">
        <v>0</v>
      </c>
      <c r="AC1057" s="34"/>
      <c r="AD1057" s="34"/>
      <c r="AE1057" s="34"/>
      <c r="AF1057" s="32">
        <v>0.2</v>
      </c>
      <c r="AG1057" s="34"/>
      <c r="AH1057" s="34"/>
      <c r="AI1057" s="32">
        <v>0</v>
      </c>
      <c r="AJ1057" s="32">
        <v>0.2</v>
      </c>
      <c r="AK1057" s="34"/>
      <c r="AL1057" s="32">
        <v>0.8</v>
      </c>
      <c r="AM1057" s="32">
        <v>0</v>
      </c>
      <c r="AN1057" s="34"/>
      <c r="AO1057" s="34"/>
      <c r="AP1057" s="32">
        <v>0</v>
      </c>
      <c r="AQ1057" s="32">
        <v>0.3</v>
      </c>
      <c r="AR1057" s="32">
        <v>0.3</v>
      </c>
      <c r="AS1057" s="34"/>
      <c r="AT1057" s="32">
        <v>0.2</v>
      </c>
      <c r="AU1057" s="33">
        <v>14.5</v>
      </c>
      <c r="AV1057" s="36">
        <v>0.5</v>
      </c>
      <c r="AW1057" s="33">
        <v>1.2</v>
      </c>
      <c r="AX1057" s="33">
        <v>1.78</v>
      </c>
      <c r="AY1057" s="33">
        <v>0.51</v>
      </c>
      <c r="AZ1057" s="36">
        <v>17.481999999999999</v>
      </c>
      <c r="BA1057" s="33">
        <v>16.43</v>
      </c>
      <c r="BB1057" s="34"/>
      <c r="BC1057" s="34"/>
      <c r="BD1057" s="34"/>
      <c r="BE1057" s="34"/>
      <c r="BF1057" s="34"/>
      <c r="BG1057" s="34"/>
      <c r="BH1057" s="34"/>
      <c r="BI1057" s="34"/>
      <c r="BJ1057" s="34"/>
      <c r="BK1057" s="34"/>
      <c r="BL1057" s="34"/>
      <c r="BM1057" s="34"/>
      <c r="BN1057" s="34"/>
      <c r="BO1057" s="34"/>
      <c r="BP1057" s="34"/>
      <c r="BQ1057" s="34"/>
      <c r="BR1057" s="34"/>
      <c r="BS1057" s="34"/>
      <c r="BT1057" s="34"/>
      <c r="BU1057" s="34"/>
      <c r="BV1057" s="34"/>
      <c r="BW1057" s="34"/>
      <c r="BX1057" s="34"/>
      <c r="BY1057" s="34"/>
      <c r="BZ1057" s="34"/>
      <c r="CA1057" s="34"/>
      <c r="CB1057" s="34"/>
      <c r="CC1057" s="34"/>
    </row>
    <row r="1058" spans="1:81" ht="25" x14ac:dyDescent="0.35">
      <c r="A1058" s="37" t="s">
        <v>1214</v>
      </c>
      <c r="B1058" s="34">
        <v>18301</v>
      </c>
      <c r="C1058" s="37" t="s">
        <v>1213</v>
      </c>
      <c r="D1058" s="32">
        <v>20.2</v>
      </c>
      <c r="E1058" s="32">
        <v>8.6999999999999993</v>
      </c>
      <c r="F1058" s="32">
        <v>0</v>
      </c>
      <c r="G1058" s="32">
        <v>0</v>
      </c>
      <c r="H1058" s="35">
        <v>666</v>
      </c>
      <c r="I1058" s="35">
        <v>666</v>
      </c>
      <c r="J1058" s="35">
        <v>159.17400000000001</v>
      </c>
      <c r="K1058" s="32">
        <v>0</v>
      </c>
      <c r="L1058" s="32">
        <v>0</v>
      </c>
      <c r="M1058" s="32">
        <v>0</v>
      </c>
      <c r="N1058" s="32">
        <v>0</v>
      </c>
      <c r="O1058" s="31"/>
      <c r="P1058" s="32">
        <v>0</v>
      </c>
      <c r="Q1058" s="31"/>
      <c r="R1058" s="36">
        <v>5.0999999999999997E-2</v>
      </c>
      <c r="S1058" s="33">
        <v>4.2699999999999996</v>
      </c>
      <c r="T1058" s="34"/>
      <c r="U1058" s="34"/>
      <c r="V1058" s="34"/>
      <c r="W1058" s="34"/>
      <c r="X1058" s="34"/>
      <c r="Y1058" s="34"/>
      <c r="Z1058" s="34"/>
      <c r="AA1058" s="34"/>
      <c r="AB1058" s="34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  <c r="AO1058" s="34"/>
      <c r="AP1058" s="34"/>
      <c r="AQ1058" s="34"/>
      <c r="AR1058" s="34"/>
      <c r="AS1058" s="34"/>
      <c r="AT1058" s="34"/>
      <c r="AU1058" s="34"/>
      <c r="AV1058" s="34"/>
      <c r="AW1058" s="33">
        <v>2.66</v>
      </c>
      <c r="AX1058" s="33">
        <v>4.3099999999999996</v>
      </c>
      <c r="AY1058" s="33">
        <v>1.18</v>
      </c>
      <c r="AZ1058" s="36">
        <v>11.166</v>
      </c>
      <c r="BA1058" s="33">
        <v>33.61</v>
      </c>
      <c r="BB1058" s="34"/>
      <c r="BC1058" s="34"/>
      <c r="BD1058" s="34"/>
      <c r="BE1058" s="34"/>
      <c r="BF1058" s="34"/>
      <c r="BG1058" s="34"/>
      <c r="BH1058" s="34"/>
      <c r="BI1058" s="34"/>
      <c r="BJ1058" s="34"/>
      <c r="BK1058" s="34"/>
      <c r="BL1058" s="34"/>
      <c r="BM1058" s="34"/>
      <c r="BN1058" s="34"/>
      <c r="BO1058" s="34"/>
      <c r="BP1058" s="34"/>
      <c r="BQ1058" s="34"/>
      <c r="BR1058" s="34"/>
      <c r="BS1058" s="34"/>
      <c r="BT1058" s="34"/>
      <c r="BU1058" s="34"/>
      <c r="BV1058" s="34"/>
      <c r="BW1058" s="34"/>
      <c r="BX1058" s="34"/>
      <c r="BY1058" s="34"/>
      <c r="BZ1058" s="34"/>
      <c r="CA1058" s="34"/>
      <c r="CB1058" s="34"/>
      <c r="CC1058" s="34"/>
    </row>
    <row r="1059" spans="1:81" ht="25" x14ac:dyDescent="0.35">
      <c r="A1059" s="37" t="s">
        <v>1212</v>
      </c>
      <c r="B1059" s="34">
        <v>18301</v>
      </c>
      <c r="C1059" s="37" t="s">
        <v>1211</v>
      </c>
      <c r="D1059" s="32">
        <v>27.7</v>
      </c>
      <c r="E1059" s="32">
        <v>8.5</v>
      </c>
      <c r="F1059" s="32">
        <v>0</v>
      </c>
      <c r="G1059" s="32">
        <v>0</v>
      </c>
      <c r="H1059" s="35">
        <v>785</v>
      </c>
      <c r="I1059" s="35">
        <v>785</v>
      </c>
      <c r="J1059" s="35">
        <v>187.61499999999998</v>
      </c>
      <c r="K1059" s="32">
        <v>0</v>
      </c>
      <c r="L1059" s="32">
        <v>0</v>
      </c>
      <c r="M1059" s="32">
        <v>0</v>
      </c>
      <c r="N1059" s="32">
        <v>0</v>
      </c>
      <c r="O1059" s="31"/>
      <c r="P1059" s="32">
        <v>0</v>
      </c>
      <c r="Q1059" s="31"/>
      <c r="R1059" s="36">
        <v>0.11700000000000001</v>
      </c>
      <c r="S1059" s="33">
        <v>6.13</v>
      </c>
      <c r="T1059" s="34"/>
      <c r="U1059" s="34"/>
      <c r="V1059" s="34"/>
      <c r="W1059" s="34"/>
      <c r="X1059" s="34"/>
      <c r="Y1059" s="34"/>
      <c r="Z1059" s="34"/>
      <c r="AA1059" s="34"/>
      <c r="AB1059" s="34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  <c r="AO1059" s="34"/>
      <c r="AP1059" s="34"/>
      <c r="AQ1059" s="34"/>
      <c r="AR1059" s="34"/>
      <c r="AS1059" s="34"/>
      <c r="AT1059" s="34"/>
      <c r="AU1059" s="34"/>
      <c r="AV1059" s="34"/>
      <c r="AW1059" s="33">
        <v>2.63</v>
      </c>
      <c r="AX1059" s="33">
        <v>4.2</v>
      </c>
      <c r="AY1059" s="33">
        <v>1.1599999999999999</v>
      </c>
      <c r="AZ1059" s="36">
        <v>16.216000000000001</v>
      </c>
      <c r="BA1059" s="33">
        <v>38.5</v>
      </c>
      <c r="BB1059" s="34"/>
      <c r="BC1059" s="34"/>
      <c r="BD1059" s="34"/>
      <c r="BE1059" s="34"/>
      <c r="BF1059" s="34"/>
      <c r="BG1059" s="34"/>
      <c r="BH1059" s="34"/>
      <c r="BI1059" s="34"/>
      <c r="BJ1059" s="34"/>
      <c r="BK1059" s="34"/>
      <c r="BL1059" s="34"/>
      <c r="BM1059" s="34"/>
      <c r="BN1059" s="34"/>
      <c r="BO1059" s="34"/>
      <c r="BP1059" s="34"/>
      <c r="BQ1059" s="34"/>
      <c r="BR1059" s="34"/>
      <c r="BS1059" s="34"/>
      <c r="BT1059" s="34"/>
      <c r="BU1059" s="34"/>
      <c r="BV1059" s="34"/>
      <c r="BW1059" s="34"/>
      <c r="BX1059" s="34"/>
      <c r="BY1059" s="34"/>
      <c r="BZ1059" s="34"/>
      <c r="CA1059" s="34"/>
      <c r="CB1059" s="34"/>
      <c r="CC1059" s="34"/>
    </row>
    <row r="1060" spans="1:81" ht="25" x14ac:dyDescent="0.35">
      <c r="A1060" s="37" t="s">
        <v>1210</v>
      </c>
      <c r="B1060" s="34">
        <v>18301</v>
      </c>
      <c r="C1060" s="37" t="s">
        <v>1209</v>
      </c>
      <c r="D1060" s="32">
        <v>26</v>
      </c>
      <c r="E1060" s="32">
        <v>7</v>
      </c>
      <c r="F1060" s="32">
        <v>0</v>
      </c>
      <c r="G1060" s="32">
        <v>0</v>
      </c>
      <c r="H1060" s="35">
        <v>701</v>
      </c>
      <c r="I1060" s="35">
        <v>701</v>
      </c>
      <c r="J1060" s="35">
        <v>167.53899999999999</v>
      </c>
      <c r="K1060" s="32">
        <v>0</v>
      </c>
      <c r="L1060" s="32">
        <v>0</v>
      </c>
      <c r="M1060" s="32">
        <v>0</v>
      </c>
      <c r="N1060" s="32">
        <v>0</v>
      </c>
      <c r="O1060" s="31"/>
      <c r="P1060" s="32">
        <v>0</v>
      </c>
      <c r="Q1060" s="31"/>
      <c r="R1060" s="36">
        <v>0.10299999999999999</v>
      </c>
      <c r="S1060" s="33">
        <v>6.11</v>
      </c>
      <c r="T1060" s="34"/>
      <c r="U1060" s="34"/>
      <c r="V1060" s="34"/>
      <c r="W1060" s="34"/>
      <c r="X1060" s="34"/>
      <c r="Y1060" s="34"/>
      <c r="Z1060" s="34"/>
      <c r="AA1060" s="34"/>
      <c r="AB1060" s="34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  <c r="AO1060" s="34"/>
      <c r="AP1060" s="34"/>
      <c r="AQ1060" s="34"/>
      <c r="AR1060" s="34"/>
      <c r="AS1060" s="34"/>
      <c r="AT1060" s="34"/>
      <c r="AU1060" s="34"/>
      <c r="AV1060" s="34"/>
      <c r="AW1060" s="33">
        <v>2.16</v>
      </c>
      <c r="AX1060" s="33">
        <v>3.47</v>
      </c>
      <c r="AY1060" s="33">
        <v>0.94</v>
      </c>
      <c r="AZ1060" s="36">
        <v>15.936999999999999</v>
      </c>
      <c r="BA1060" s="33">
        <v>32.909999999999997</v>
      </c>
      <c r="BB1060" s="34"/>
      <c r="BC1060" s="34"/>
      <c r="BD1060" s="34"/>
      <c r="BE1060" s="33"/>
      <c r="BF1060" s="34"/>
      <c r="BG1060" s="33"/>
      <c r="BH1060" s="34"/>
      <c r="BI1060" s="34"/>
      <c r="BJ1060" s="34"/>
      <c r="BK1060" s="34"/>
      <c r="BL1060" s="33"/>
      <c r="BM1060" s="33"/>
      <c r="BN1060" s="33"/>
      <c r="BO1060" s="33"/>
      <c r="BP1060" s="34"/>
      <c r="BQ1060" s="34"/>
      <c r="BR1060" s="34"/>
      <c r="BS1060" s="34"/>
      <c r="BT1060" s="34"/>
      <c r="BU1060" s="34"/>
      <c r="BV1060" s="33"/>
      <c r="BW1060" s="34"/>
      <c r="BX1060" s="34"/>
      <c r="BY1060" s="34"/>
      <c r="BZ1060" s="34"/>
      <c r="CA1060" s="33"/>
      <c r="CB1060" s="34"/>
      <c r="CC1060" s="32"/>
    </row>
    <row r="1061" spans="1:81" x14ac:dyDescent="0.35">
      <c r="A1061" s="37" t="s">
        <v>1208</v>
      </c>
      <c r="B1061" s="34">
        <v>18301</v>
      </c>
      <c r="C1061" s="37" t="s">
        <v>1207</v>
      </c>
      <c r="D1061" s="32">
        <v>18.5</v>
      </c>
      <c r="E1061" s="32">
        <v>4.8</v>
      </c>
      <c r="F1061" s="32">
        <v>0</v>
      </c>
      <c r="G1061" s="32">
        <v>0</v>
      </c>
      <c r="H1061" s="35">
        <v>492</v>
      </c>
      <c r="I1061" s="35">
        <v>492</v>
      </c>
      <c r="J1061" s="35">
        <v>117.58799999999999</v>
      </c>
      <c r="K1061" s="32">
        <v>0</v>
      </c>
      <c r="L1061" s="32">
        <v>0</v>
      </c>
      <c r="M1061" s="32">
        <v>0</v>
      </c>
      <c r="N1061" s="32">
        <v>0</v>
      </c>
      <c r="O1061" s="31"/>
      <c r="P1061" s="32">
        <v>0</v>
      </c>
      <c r="Q1061" s="31"/>
      <c r="R1061" s="36">
        <v>0.13</v>
      </c>
      <c r="S1061" s="33">
        <v>3.7</v>
      </c>
      <c r="T1061" s="33">
        <v>30.9</v>
      </c>
      <c r="U1061" s="33">
        <v>50.5</v>
      </c>
      <c r="V1061" s="34"/>
      <c r="W1061" s="34"/>
      <c r="X1061" s="34"/>
      <c r="Y1061" s="32">
        <v>14.1</v>
      </c>
      <c r="Z1061" s="32">
        <v>1</v>
      </c>
      <c r="AA1061" s="34"/>
      <c r="AB1061" s="32">
        <v>0</v>
      </c>
      <c r="AC1061" s="34"/>
      <c r="AD1061" s="34"/>
      <c r="AE1061" s="34"/>
      <c r="AF1061" s="32">
        <v>0.2</v>
      </c>
      <c r="AG1061" s="34"/>
      <c r="AH1061" s="34"/>
      <c r="AI1061" s="32">
        <v>0</v>
      </c>
      <c r="AJ1061" s="32">
        <v>0.3</v>
      </c>
      <c r="AK1061" s="34"/>
      <c r="AL1061" s="32">
        <v>1.7</v>
      </c>
      <c r="AM1061" s="32">
        <v>0</v>
      </c>
      <c r="AN1061" s="34"/>
      <c r="AO1061" s="34"/>
      <c r="AP1061" s="32">
        <v>0</v>
      </c>
      <c r="AQ1061" s="32">
        <v>0.4</v>
      </c>
      <c r="AR1061" s="32">
        <v>0.4</v>
      </c>
      <c r="AS1061" s="34"/>
      <c r="AT1061" s="32">
        <v>0.3</v>
      </c>
      <c r="AU1061" s="33">
        <v>18.399999999999999</v>
      </c>
      <c r="AV1061" s="36">
        <v>0.7</v>
      </c>
      <c r="AW1061" s="33">
        <v>1.4</v>
      </c>
      <c r="AX1061" s="33">
        <v>2.29</v>
      </c>
      <c r="AY1061" s="33">
        <v>0.83</v>
      </c>
      <c r="AZ1061" s="36">
        <v>31.751999999999999</v>
      </c>
      <c r="BA1061" s="33">
        <v>21.32</v>
      </c>
      <c r="BB1061" s="34"/>
      <c r="BC1061" s="34"/>
      <c r="BD1061" s="34"/>
      <c r="BE1061" s="33"/>
      <c r="BF1061" s="34"/>
      <c r="BG1061" s="33"/>
      <c r="BH1061" s="34"/>
      <c r="BI1061" s="34"/>
      <c r="BJ1061" s="34"/>
      <c r="BK1061" s="34"/>
      <c r="BL1061" s="33"/>
      <c r="BM1061" s="33"/>
      <c r="BN1061" s="33"/>
      <c r="BO1061" s="33"/>
      <c r="BP1061" s="34"/>
      <c r="BQ1061" s="34"/>
      <c r="BR1061" s="34"/>
      <c r="BS1061" s="34"/>
      <c r="BT1061" s="34"/>
      <c r="BU1061" s="34"/>
      <c r="BV1061" s="33"/>
      <c r="BW1061" s="34"/>
      <c r="BX1061" s="34"/>
      <c r="BY1061" s="34"/>
      <c r="BZ1061" s="34"/>
      <c r="CA1061" s="33"/>
      <c r="CB1061" s="34"/>
      <c r="CC1061" s="32"/>
    </row>
    <row r="1062" spans="1:81" ht="25" x14ac:dyDescent="0.35">
      <c r="A1062" s="37" t="s">
        <v>1206</v>
      </c>
      <c r="B1062" s="34">
        <v>18301</v>
      </c>
      <c r="C1062" s="37" t="s">
        <v>1205</v>
      </c>
      <c r="D1062" s="32">
        <v>29.9</v>
      </c>
      <c r="E1062" s="32">
        <v>8.5</v>
      </c>
      <c r="F1062" s="32">
        <v>0.4</v>
      </c>
      <c r="G1062" s="32">
        <v>0.4</v>
      </c>
      <c r="H1062" s="35">
        <v>830</v>
      </c>
      <c r="I1062" s="35">
        <v>830</v>
      </c>
      <c r="J1062" s="35">
        <v>198.37</v>
      </c>
      <c r="K1062" s="32">
        <v>0</v>
      </c>
      <c r="L1062" s="32">
        <v>0</v>
      </c>
      <c r="M1062" s="32">
        <v>0</v>
      </c>
      <c r="N1062" s="32">
        <v>0</v>
      </c>
      <c r="O1062" s="31"/>
      <c r="P1062" s="32">
        <v>0.4</v>
      </c>
      <c r="Q1062" s="31"/>
      <c r="R1062" s="36">
        <v>0.19</v>
      </c>
      <c r="S1062" s="33">
        <v>6</v>
      </c>
      <c r="T1062" s="33">
        <v>31.6</v>
      </c>
      <c r="U1062" s="33">
        <v>53.3</v>
      </c>
      <c r="V1062" s="34"/>
      <c r="W1062" s="34"/>
      <c r="X1062" s="34"/>
      <c r="Y1062" s="32">
        <v>11.9</v>
      </c>
      <c r="Z1062" s="32">
        <v>1.1000000000000001</v>
      </c>
      <c r="AA1062" s="34"/>
      <c r="AB1062" s="32">
        <v>0.1</v>
      </c>
      <c r="AC1062" s="34"/>
      <c r="AD1062" s="34"/>
      <c r="AE1062" s="34"/>
      <c r="AF1062" s="32">
        <v>0.1</v>
      </c>
      <c r="AG1062" s="34"/>
      <c r="AH1062" s="34"/>
      <c r="AI1062" s="32">
        <v>0</v>
      </c>
      <c r="AJ1062" s="32">
        <v>0.2</v>
      </c>
      <c r="AK1062" s="34"/>
      <c r="AL1062" s="32">
        <v>0.7</v>
      </c>
      <c r="AM1062" s="32">
        <v>0</v>
      </c>
      <c r="AN1062" s="34"/>
      <c r="AO1062" s="34"/>
      <c r="AP1062" s="32">
        <v>0</v>
      </c>
      <c r="AQ1062" s="32">
        <v>0.2</v>
      </c>
      <c r="AR1062" s="32">
        <v>0.1</v>
      </c>
      <c r="AS1062" s="34"/>
      <c r="AT1062" s="32">
        <v>0</v>
      </c>
      <c r="AU1062" s="33">
        <v>14.4</v>
      </c>
      <c r="AV1062" s="36">
        <v>0.1</v>
      </c>
      <c r="AW1062" s="33">
        <v>2.54</v>
      </c>
      <c r="AX1062" s="33">
        <v>4.28</v>
      </c>
      <c r="AY1062" s="33">
        <v>1.1599999999999999</v>
      </c>
      <c r="AZ1062" s="36">
        <v>8.032</v>
      </c>
      <c r="BA1062" s="33">
        <v>48.2</v>
      </c>
      <c r="BB1062" s="34"/>
      <c r="BC1062" s="34"/>
      <c r="BD1062" s="34"/>
      <c r="BE1062" s="34"/>
      <c r="BF1062" s="34"/>
      <c r="BG1062" s="34"/>
      <c r="BH1062" s="34"/>
      <c r="BI1062" s="34"/>
      <c r="BJ1062" s="34"/>
      <c r="BK1062" s="34"/>
      <c r="BL1062" s="34"/>
      <c r="BM1062" s="34"/>
      <c r="BN1062" s="34"/>
      <c r="BO1062" s="34"/>
      <c r="BP1062" s="34"/>
      <c r="BQ1062" s="34"/>
      <c r="BR1062" s="34"/>
      <c r="BS1062" s="34"/>
      <c r="BT1062" s="34"/>
      <c r="BU1062" s="34"/>
      <c r="BV1062" s="34"/>
      <c r="BW1062" s="34"/>
      <c r="BX1062" s="34"/>
      <c r="BY1062" s="34"/>
      <c r="BZ1062" s="34"/>
      <c r="CA1062" s="34"/>
      <c r="CB1062" s="34"/>
      <c r="CC1062" s="34"/>
    </row>
    <row r="1063" spans="1:81" ht="25" x14ac:dyDescent="0.35">
      <c r="A1063" s="37" t="s">
        <v>1204</v>
      </c>
      <c r="B1063" s="34">
        <v>18301</v>
      </c>
      <c r="C1063" s="37" t="s">
        <v>1203</v>
      </c>
      <c r="D1063" s="32">
        <v>28.6</v>
      </c>
      <c r="E1063" s="32">
        <v>6.6</v>
      </c>
      <c r="F1063" s="32">
        <v>0</v>
      </c>
      <c r="G1063" s="32">
        <v>0</v>
      </c>
      <c r="H1063" s="35">
        <v>730</v>
      </c>
      <c r="I1063" s="35">
        <v>730</v>
      </c>
      <c r="J1063" s="35">
        <v>174.47</v>
      </c>
      <c r="K1063" s="32">
        <v>0</v>
      </c>
      <c r="L1063" s="32">
        <v>0</v>
      </c>
      <c r="M1063" s="32">
        <v>0</v>
      </c>
      <c r="N1063" s="32">
        <v>0</v>
      </c>
      <c r="O1063" s="31"/>
      <c r="P1063" s="32">
        <v>0</v>
      </c>
      <c r="Q1063" s="31"/>
      <c r="R1063" s="36">
        <v>0.31</v>
      </c>
      <c r="S1063" s="33">
        <v>6</v>
      </c>
      <c r="T1063" s="33">
        <v>34.5</v>
      </c>
      <c r="U1063" s="33">
        <v>50</v>
      </c>
      <c r="V1063" s="34"/>
      <c r="W1063" s="34"/>
      <c r="X1063" s="34"/>
      <c r="Y1063" s="32">
        <v>13</v>
      </c>
      <c r="Z1063" s="32">
        <v>0.8</v>
      </c>
      <c r="AA1063" s="34"/>
      <c r="AB1063" s="32">
        <v>0</v>
      </c>
      <c r="AC1063" s="34"/>
      <c r="AD1063" s="34"/>
      <c r="AE1063" s="34"/>
      <c r="AF1063" s="32">
        <v>0</v>
      </c>
      <c r="AG1063" s="34"/>
      <c r="AH1063" s="34"/>
      <c r="AI1063" s="32">
        <v>0</v>
      </c>
      <c r="AJ1063" s="32">
        <v>0</v>
      </c>
      <c r="AK1063" s="34"/>
      <c r="AL1063" s="32">
        <v>1.3</v>
      </c>
      <c r="AM1063" s="32">
        <v>0</v>
      </c>
      <c r="AN1063" s="34"/>
      <c r="AO1063" s="34"/>
      <c r="AP1063" s="32">
        <v>0</v>
      </c>
      <c r="AQ1063" s="32">
        <v>0</v>
      </c>
      <c r="AR1063" s="32">
        <v>0</v>
      </c>
      <c r="AS1063" s="34"/>
      <c r="AT1063" s="32">
        <v>0</v>
      </c>
      <c r="AU1063" s="33">
        <v>15.1</v>
      </c>
      <c r="AV1063" s="36">
        <v>0</v>
      </c>
      <c r="AW1063" s="33">
        <v>2.15</v>
      </c>
      <c r="AX1063" s="33">
        <v>3.12</v>
      </c>
      <c r="AY1063" s="33">
        <v>0.94</v>
      </c>
      <c r="AZ1063" s="36">
        <v>0</v>
      </c>
      <c r="BA1063" s="33">
        <v>37.42</v>
      </c>
      <c r="BB1063" s="34"/>
      <c r="BC1063" s="34"/>
      <c r="BD1063" s="34"/>
      <c r="BE1063" s="33"/>
      <c r="BF1063" s="34"/>
      <c r="BG1063" s="33"/>
      <c r="BH1063" s="34"/>
      <c r="BI1063" s="34"/>
      <c r="BJ1063" s="34"/>
      <c r="BK1063" s="34"/>
      <c r="BL1063" s="33"/>
      <c r="BM1063" s="33"/>
      <c r="BN1063" s="33"/>
      <c r="BO1063" s="34"/>
      <c r="BP1063" s="33"/>
      <c r="BQ1063" s="34"/>
      <c r="BR1063" s="33"/>
      <c r="BS1063" s="34"/>
      <c r="BT1063" s="34"/>
      <c r="BU1063" s="34"/>
      <c r="BV1063" s="33"/>
      <c r="BW1063" s="34"/>
      <c r="BX1063" s="34"/>
      <c r="BY1063" s="34"/>
      <c r="BZ1063" s="34"/>
      <c r="CA1063" s="34"/>
      <c r="CB1063" s="33"/>
      <c r="CC1063" s="32"/>
    </row>
    <row r="1064" spans="1:81" ht="25" x14ac:dyDescent="0.35">
      <c r="A1064" s="37" t="s">
        <v>1202</v>
      </c>
      <c r="B1064" s="34">
        <v>18301</v>
      </c>
      <c r="C1064" s="37" t="s">
        <v>1201</v>
      </c>
      <c r="D1064" s="32">
        <v>17.600000000000001</v>
      </c>
      <c r="E1064" s="32">
        <v>9.3000000000000007</v>
      </c>
      <c r="F1064" s="32">
        <v>0</v>
      </c>
      <c r="G1064" s="32">
        <v>0</v>
      </c>
      <c r="H1064" s="35">
        <v>645</v>
      </c>
      <c r="I1064" s="35">
        <v>645</v>
      </c>
      <c r="J1064" s="35">
        <v>154.155</v>
      </c>
      <c r="K1064" s="32">
        <v>0</v>
      </c>
      <c r="L1064" s="32">
        <v>0</v>
      </c>
      <c r="M1064" s="32">
        <v>0</v>
      </c>
      <c r="N1064" s="32">
        <v>0</v>
      </c>
      <c r="O1064" s="31"/>
      <c r="P1064" s="32">
        <v>0</v>
      </c>
      <c r="Q1064" s="31"/>
      <c r="R1064" s="36">
        <v>0.126</v>
      </c>
      <c r="S1064" s="33">
        <v>4.1399999999999997</v>
      </c>
      <c r="T1064" s="34"/>
      <c r="U1064" s="34"/>
      <c r="V1064" s="34"/>
      <c r="W1064" s="34"/>
      <c r="X1064" s="34"/>
      <c r="Y1064" s="34"/>
      <c r="Z1064" s="34"/>
      <c r="AA1064" s="34"/>
      <c r="AB1064" s="34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  <c r="AO1064" s="34"/>
      <c r="AP1064" s="34"/>
      <c r="AQ1064" s="34"/>
      <c r="AR1064" s="34"/>
      <c r="AS1064" s="34"/>
      <c r="AT1064" s="34"/>
      <c r="AU1064" s="34"/>
      <c r="AV1064" s="34"/>
      <c r="AW1064" s="33">
        <v>2.8</v>
      </c>
      <c r="AX1064" s="33">
        <v>4.5999999999999996</v>
      </c>
      <c r="AY1064" s="33">
        <v>1.4</v>
      </c>
      <c r="AZ1064" s="36">
        <v>27.422000000000001</v>
      </c>
      <c r="BA1064" s="33">
        <v>44.32</v>
      </c>
      <c r="BB1064" s="34"/>
      <c r="BC1064" s="34"/>
      <c r="BD1064" s="34"/>
      <c r="BE1064" s="34"/>
      <c r="BF1064" s="34"/>
      <c r="BG1064" s="34"/>
      <c r="BH1064" s="34"/>
      <c r="BI1064" s="34"/>
      <c r="BJ1064" s="34"/>
      <c r="BK1064" s="34"/>
      <c r="BL1064" s="34"/>
      <c r="BM1064" s="34"/>
      <c r="BN1064" s="34"/>
      <c r="BO1064" s="34"/>
      <c r="BP1064" s="34"/>
      <c r="BQ1064" s="34"/>
      <c r="BR1064" s="34"/>
      <c r="BS1064" s="34"/>
      <c r="BT1064" s="34"/>
      <c r="BU1064" s="34"/>
      <c r="BV1064" s="34"/>
      <c r="BW1064" s="34"/>
      <c r="BX1064" s="34"/>
      <c r="BY1064" s="34"/>
      <c r="BZ1064" s="34"/>
      <c r="CA1064" s="34"/>
      <c r="CB1064" s="34"/>
      <c r="CC1064" s="32"/>
    </row>
    <row r="1065" spans="1:81" ht="25" x14ac:dyDescent="0.35">
      <c r="A1065" s="37" t="s">
        <v>1200</v>
      </c>
      <c r="B1065" s="34">
        <v>18301</v>
      </c>
      <c r="C1065" s="37" t="s">
        <v>1199</v>
      </c>
      <c r="D1065" s="32">
        <v>28.5</v>
      </c>
      <c r="E1065" s="32">
        <v>13.2</v>
      </c>
      <c r="F1065" s="32">
        <v>0.3</v>
      </c>
      <c r="G1065" s="32">
        <v>0.3</v>
      </c>
      <c r="H1065" s="35">
        <v>979</v>
      </c>
      <c r="I1065" s="35">
        <v>979</v>
      </c>
      <c r="J1065" s="35">
        <v>233.98099999999999</v>
      </c>
      <c r="K1065" s="32">
        <v>0</v>
      </c>
      <c r="L1065" s="32">
        <v>0</v>
      </c>
      <c r="M1065" s="32">
        <v>0</v>
      </c>
      <c r="N1065" s="32">
        <v>0</v>
      </c>
      <c r="O1065" s="31"/>
      <c r="P1065" s="32">
        <v>0.3</v>
      </c>
      <c r="Q1065" s="31"/>
      <c r="R1065" s="36">
        <v>0.188</v>
      </c>
      <c r="S1065" s="33">
        <v>6.2</v>
      </c>
      <c r="T1065" s="34"/>
      <c r="U1065" s="34"/>
      <c r="V1065" s="34"/>
      <c r="W1065" s="34"/>
      <c r="X1065" s="34"/>
      <c r="Y1065" s="34"/>
      <c r="Z1065" s="34"/>
      <c r="AA1065" s="34"/>
      <c r="AB1065" s="34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  <c r="AO1065" s="34"/>
      <c r="AP1065" s="34"/>
      <c r="AQ1065" s="34"/>
      <c r="AR1065" s="34"/>
      <c r="AS1065" s="34"/>
      <c r="AT1065" s="34"/>
      <c r="AU1065" s="34"/>
      <c r="AV1065" s="34"/>
      <c r="AW1065" s="33">
        <v>3.98</v>
      </c>
      <c r="AX1065" s="33">
        <v>6.68</v>
      </c>
      <c r="AY1065" s="33">
        <v>1.77</v>
      </c>
      <c r="AZ1065" s="36">
        <v>6.8470000000000004</v>
      </c>
      <c r="BA1065" s="33">
        <v>71.650000000000006</v>
      </c>
      <c r="BB1065" s="34"/>
      <c r="BC1065" s="34"/>
      <c r="BD1065" s="34"/>
      <c r="BE1065" s="34"/>
      <c r="BF1065" s="34"/>
      <c r="BG1065" s="34"/>
      <c r="BH1065" s="34"/>
      <c r="BI1065" s="34"/>
      <c r="BJ1065" s="34"/>
      <c r="BK1065" s="34"/>
      <c r="BL1065" s="34"/>
      <c r="BM1065" s="34"/>
      <c r="BN1065" s="34"/>
      <c r="BO1065" s="34"/>
      <c r="BP1065" s="34"/>
      <c r="BQ1065" s="34"/>
      <c r="BR1065" s="34"/>
      <c r="BS1065" s="34"/>
      <c r="BT1065" s="34"/>
      <c r="BU1065" s="34"/>
      <c r="BV1065" s="34"/>
      <c r="BW1065" s="34"/>
      <c r="BX1065" s="34"/>
      <c r="BY1065" s="34"/>
      <c r="BZ1065" s="34"/>
      <c r="CA1065" s="34"/>
      <c r="CB1065" s="34"/>
      <c r="CC1065" s="34"/>
    </row>
    <row r="1066" spans="1:81" ht="25" x14ac:dyDescent="0.35">
      <c r="A1066" s="37" t="s">
        <v>1198</v>
      </c>
      <c r="B1066" s="34">
        <v>18301</v>
      </c>
      <c r="C1066" s="37" t="s">
        <v>1197</v>
      </c>
      <c r="D1066" s="32">
        <v>26.9</v>
      </c>
      <c r="E1066" s="32">
        <v>11.2</v>
      </c>
      <c r="F1066" s="32">
        <v>0</v>
      </c>
      <c r="G1066" s="32">
        <v>0</v>
      </c>
      <c r="H1066" s="35">
        <v>873</v>
      </c>
      <c r="I1066" s="35">
        <v>873</v>
      </c>
      <c r="J1066" s="35">
        <v>208.64699999999999</v>
      </c>
      <c r="K1066" s="32">
        <v>0</v>
      </c>
      <c r="L1066" s="32">
        <v>0</v>
      </c>
      <c r="M1066" s="32">
        <v>0</v>
      </c>
      <c r="N1066" s="32">
        <v>0</v>
      </c>
      <c r="O1066" s="31"/>
      <c r="P1066" s="32">
        <v>0</v>
      </c>
      <c r="Q1066" s="31"/>
      <c r="R1066" s="36">
        <v>0.28599999999999998</v>
      </c>
      <c r="S1066" s="33">
        <v>6.18</v>
      </c>
      <c r="T1066" s="34"/>
      <c r="U1066" s="34"/>
      <c r="V1066" s="34"/>
      <c r="W1066" s="34"/>
      <c r="X1066" s="34"/>
      <c r="Y1066" s="34"/>
      <c r="Z1066" s="34"/>
      <c r="AA1066" s="34"/>
      <c r="AB1066" s="34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  <c r="AO1066" s="34"/>
      <c r="AP1066" s="34"/>
      <c r="AQ1066" s="34"/>
      <c r="AR1066" s="34"/>
      <c r="AS1066" s="34"/>
      <c r="AT1066" s="34"/>
      <c r="AU1066" s="34"/>
      <c r="AV1066" s="34"/>
      <c r="AW1066" s="33">
        <v>3.5</v>
      </c>
      <c r="AX1066" s="33">
        <v>5.52</v>
      </c>
      <c r="AY1066" s="33">
        <v>1.56</v>
      </c>
      <c r="AZ1066" s="36">
        <v>0</v>
      </c>
      <c r="BA1066" s="33">
        <v>60.2</v>
      </c>
      <c r="BB1066" s="34"/>
      <c r="BC1066" s="34"/>
      <c r="BD1066" s="34"/>
      <c r="BE1066" s="34"/>
      <c r="BF1066" s="34"/>
      <c r="BG1066" s="34"/>
      <c r="BH1066" s="34"/>
      <c r="BI1066" s="34"/>
      <c r="BJ1066" s="34"/>
      <c r="BK1066" s="34"/>
      <c r="BL1066" s="34"/>
      <c r="BM1066" s="34"/>
      <c r="BN1066" s="34"/>
      <c r="BO1066" s="34"/>
      <c r="BP1066" s="34"/>
      <c r="BQ1066" s="34"/>
      <c r="BR1066" s="34"/>
      <c r="BS1066" s="34"/>
      <c r="BT1066" s="34"/>
      <c r="BU1066" s="34"/>
      <c r="BV1066" s="34"/>
      <c r="BW1066" s="34"/>
      <c r="BX1066" s="34"/>
      <c r="BY1066" s="34"/>
      <c r="BZ1066" s="34"/>
      <c r="CA1066" s="34"/>
      <c r="CB1066" s="34"/>
      <c r="CC1066" s="34"/>
    </row>
    <row r="1067" spans="1:81" x14ac:dyDescent="0.35">
      <c r="A1067" s="37" t="s">
        <v>1196</v>
      </c>
      <c r="B1067" s="34">
        <v>18301</v>
      </c>
      <c r="C1067" s="37" t="s">
        <v>1195</v>
      </c>
      <c r="D1067" s="32">
        <v>21.4</v>
      </c>
      <c r="E1067" s="32">
        <v>1.1000000000000001</v>
      </c>
      <c r="F1067" s="32">
        <v>0</v>
      </c>
      <c r="G1067" s="32">
        <v>0</v>
      </c>
      <c r="H1067" s="35">
        <v>404</v>
      </c>
      <c r="I1067" s="35">
        <v>404</v>
      </c>
      <c r="J1067" s="35">
        <v>96.555999999999997</v>
      </c>
      <c r="K1067" s="32">
        <v>0</v>
      </c>
      <c r="L1067" s="34"/>
      <c r="M1067" s="34"/>
      <c r="N1067" s="34"/>
      <c r="O1067" s="31"/>
      <c r="P1067" s="32">
        <v>0</v>
      </c>
      <c r="Q1067" s="31"/>
      <c r="R1067" s="36">
        <v>7.0000000000000007E-2</v>
      </c>
      <c r="S1067" s="33">
        <v>3.7</v>
      </c>
      <c r="T1067" s="33">
        <v>29.9</v>
      </c>
      <c r="U1067" s="33">
        <v>46.7</v>
      </c>
      <c r="V1067" s="34"/>
      <c r="W1067" s="34"/>
      <c r="X1067" s="34"/>
      <c r="Y1067" s="32">
        <v>14.7</v>
      </c>
      <c r="Z1067" s="32">
        <v>2.2000000000000002</v>
      </c>
      <c r="AA1067" s="34"/>
      <c r="AB1067" s="32">
        <v>0.1</v>
      </c>
      <c r="AC1067" s="34"/>
      <c r="AD1067" s="32">
        <v>0</v>
      </c>
      <c r="AE1067" s="34"/>
      <c r="AF1067" s="32">
        <v>0.2</v>
      </c>
      <c r="AG1067" s="34"/>
      <c r="AH1067" s="34"/>
      <c r="AI1067" s="32">
        <v>0</v>
      </c>
      <c r="AJ1067" s="32">
        <v>0.3</v>
      </c>
      <c r="AK1067" s="34"/>
      <c r="AL1067" s="32">
        <v>0.9</v>
      </c>
      <c r="AM1067" s="32">
        <v>0.2</v>
      </c>
      <c r="AN1067" s="34"/>
      <c r="AO1067" s="34"/>
      <c r="AP1067" s="32">
        <v>0</v>
      </c>
      <c r="AQ1067" s="32">
        <v>0.2</v>
      </c>
      <c r="AR1067" s="32">
        <v>0.4</v>
      </c>
      <c r="AS1067" s="34"/>
      <c r="AT1067" s="32">
        <v>0.2</v>
      </c>
      <c r="AU1067" s="33">
        <v>19.399999999999999</v>
      </c>
      <c r="AV1067" s="36">
        <v>0.8</v>
      </c>
      <c r="AW1067" s="33">
        <v>0.31</v>
      </c>
      <c r="AX1067" s="33">
        <v>0.48</v>
      </c>
      <c r="AY1067" s="33">
        <v>0.2</v>
      </c>
      <c r="AZ1067" s="36">
        <v>8.3160000000000007</v>
      </c>
      <c r="BA1067" s="33">
        <v>10.4</v>
      </c>
      <c r="BB1067" s="34"/>
      <c r="BC1067" s="34"/>
      <c r="BD1067" s="34"/>
      <c r="BE1067" s="34"/>
      <c r="BF1067" s="34"/>
      <c r="BG1067" s="34"/>
      <c r="BH1067" s="34"/>
      <c r="BI1067" s="34"/>
      <c r="BJ1067" s="34"/>
      <c r="BK1067" s="34"/>
      <c r="BL1067" s="34"/>
      <c r="BM1067" s="34"/>
      <c r="BN1067" s="34"/>
      <c r="BO1067" s="34"/>
      <c r="BP1067" s="34"/>
      <c r="BQ1067" s="34"/>
      <c r="BR1067" s="34"/>
      <c r="BS1067" s="34"/>
      <c r="BT1067" s="34"/>
      <c r="BU1067" s="34"/>
      <c r="BV1067" s="34"/>
      <c r="BW1067" s="34"/>
      <c r="BX1067" s="34"/>
      <c r="BY1067" s="34"/>
      <c r="BZ1067" s="34"/>
      <c r="CA1067" s="34"/>
      <c r="CB1067" s="34"/>
      <c r="CC1067" s="34"/>
    </row>
    <row r="1068" spans="1:81" x14ac:dyDescent="0.35">
      <c r="A1068" s="37" t="s">
        <v>1194</v>
      </c>
      <c r="B1068" s="34" t="s">
        <v>1168</v>
      </c>
      <c r="C1068" s="37" t="s">
        <v>1193</v>
      </c>
      <c r="D1068" s="32">
        <v>28.1</v>
      </c>
      <c r="E1068" s="32">
        <v>1.4</v>
      </c>
      <c r="F1068" s="32">
        <v>0</v>
      </c>
      <c r="G1068" s="32">
        <v>0</v>
      </c>
      <c r="H1068" s="35">
        <v>532</v>
      </c>
      <c r="I1068" s="35">
        <v>532</v>
      </c>
      <c r="J1068" s="35">
        <v>127.148</v>
      </c>
      <c r="K1068" s="32">
        <v>0</v>
      </c>
      <c r="L1068" s="34"/>
      <c r="M1068" s="34"/>
      <c r="N1068" s="34"/>
      <c r="O1068" s="31"/>
      <c r="P1068" s="32">
        <v>0</v>
      </c>
      <c r="Q1068" s="31"/>
      <c r="R1068" s="36">
        <v>8.3000000000000004E-2</v>
      </c>
      <c r="S1068" s="33">
        <v>4.38</v>
      </c>
      <c r="T1068" s="34"/>
      <c r="U1068" s="34"/>
      <c r="V1068" s="34"/>
      <c r="W1068" s="34"/>
      <c r="X1068" s="34"/>
      <c r="Y1068" s="34"/>
      <c r="Z1068" s="34"/>
      <c r="AA1068" s="34"/>
      <c r="AB1068" s="34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  <c r="AO1068" s="34"/>
      <c r="AP1068" s="34"/>
      <c r="AQ1068" s="34"/>
      <c r="AR1068" s="34"/>
      <c r="AS1068" s="34"/>
      <c r="AT1068" s="34"/>
      <c r="AU1068" s="34"/>
      <c r="AV1068" s="34"/>
      <c r="AW1068" s="33">
        <v>0.41</v>
      </c>
      <c r="AX1068" s="33">
        <v>0.64</v>
      </c>
      <c r="AY1068" s="33">
        <v>0.26</v>
      </c>
      <c r="AZ1068" s="36">
        <v>10.942</v>
      </c>
      <c r="BA1068" s="33">
        <v>13.68</v>
      </c>
      <c r="BB1068" s="34"/>
      <c r="BC1068" s="34"/>
      <c r="BD1068" s="34"/>
      <c r="BE1068" s="33"/>
      <c r="BF1068" s="34"/>
      <c r="BG1068" s="33"/>
      <c r="BH1068" s="34"/>
      <c r="BI1068" s="34"/>
      <c r="BJ1068" s="34"/>
      <c r="BK1068" s="34"/>
      <c r="BL1068" s="33"/>
      <c r="BM1068" s="33"/>
      <c r="BN1068" s="33"/>
      <c r="BO1068" s="34"/>
      <c r="BP1068" s="33"/>
      <c r="BQ1068" s="33"/>
      <c r="BR1068" s="33"/>
      <c r="BS1068" s="34"/>
      <c r="BT1068" s="34"/>
      <c r="BU1068" s="34"/>
      <c r="BV1068" s="33"/>
      <c r="BW1068" s="34"/>
      <c r="BX1068" s="34"/>
      <c r="BY1068" s="34"/>
      <c r="BZ1068" s="34"/>
      <c r="CA1068" s="34"/>
      <c r="CB1068" s="33"/>
      <c r="CC1068" s="32"/>
    </row>
    <row r="1069" spans="1:81" x14ac:dyDescent="0.35">
      <c r="A1069" s="37" t="s">
        <v>1192</v>
      </c>
      <c r="B1069" s="34" t="s">
        <v>1191</v>
      </c>
      <c r="C1069" s="37" t="s">
        <v>1190</v>
      </c>
      <c r="D1069" s="32">
        <v>16.5</v>
      </c>
      <c r="E1069" s="32">
        <v>9.6</v>
      </c>
      <c r="F1069" s="32">
        <v>2.1</v>
      </c>
      <c r="G1069" s="32">
        <v>13.1</v>
      </c>
      <c r="H1069" s="35">
        <v>868</v>
      </c>
      <c r="I1069" s="35">
        <v>855</v>
      </c>
      <c r="J1069" s="35">
        <v>204.345</v>
      </c>
      <c r="K1069" s="32">
        <v>1.7</v>
      </c>
      <c r="L1069" s="32">
        <v>0</v>
      </c>
      <c r="M1069" s="32">
        <v>0.8</v>
      </c>
      <c r="N1069" s="32">
        <v>0</v>
      </c>
      <c r="O1069" s="31"/>
      <c r="P1069" s="32">
        <v>13.1</v>
      </c>
      <c r="Q1069" s="31"/>
      <c r="R1069" s="36">
        <v>4.8000000000000001E-2</v>
      </c>
      <c r="S1069" s="33">
        <v>0</v>
      </c>
      <c r="T1069" s="33">
        <v>14.38</v>
      </c>
      <c r="U1069" s="33">
        <v>50.82</v>
      </c>
      <c r="V1069" s="34"/>
      <c r="W1069" s="34"/>
      <c r="X1069" s="34"/>
      <c r="Y1069" s="32">
        <v>22.5</v>
      </c>
      <c r="Z1069" s="32">
        <v>6.5</v>
      </c>
      <c r="AA1069" s="34"/>
      <c r="AB1069" s="32">
        <v>0</v>
      </c>
      <c r="AC1069" s="34"/>
      <c r="AD1069" s="34"/>
      <c r="AE1069" s="34"/>
      <c r="AF1069" s="32">
        <v>0.1</v>
      </c>
      <c r="AG1069" s="34"/>
      <c r="AH1069" s="34"/>
      <c r="AI1069" s="32">
        <v>0</v>
      </c>
      <c r="AJ1069" s="32">
        <v>0.1</v>
      </c>
      <c r="AK1069" s="34"/>
      <c r="AL1069" s="32">
        <v>0.5</v>
      </c>
      <c r="AM1069" s="32">
        <v>0.1</v>
      </c>
      <c r="AN1069" s="34"/>
      <c r="AO1069" s="34"/>
      <c r="AP1069" s="32">
        <v>0</v>
      </c>
      <c r="AQ1069" s="32">
        <v>0.1</v>
      </c>
      <c r="AR1069" s="32">
        <v>0.3</v>
      </c>
      <c r="AS1069" s="34"/>
      <c r="AT1069" s="32">
        <v>0.2</v>
      </c>
      <c r="AU1069" s="33">
        <v>30.41</v>
      </c>
      <c r="AV1069" s="36">
        <v>0.5</v>
      </c>
      <c r="AW1069" s="33">
        <v>1.3</v>
      </c>
      <c r="AX1069" s="33">
        <v>4.59</v>
      </c>
      <c r="AY1069" s="33">
        <v>2.75</v>
      </c>
      <c r="AZ1069" s="36">
        <v>45.183</v>
      </c>
      <c r="BA1069" s="33">
        <v>87.11</v>
      </c>
      <c r="BB1069" s="34"/>
      <c r="BC1069" s="34"/>
      <c r="BD1069" s="34"/>
      <c r="BE1069" s="34"/>
      <c r="BF1069" s="34"/>
      <c r="BG1069" s="34"/>
      <c r="BH1069" s="34"/>
      <c r="BI1069" s="34"/>
      <c r="BJ1069" s="34"/>
      <c r="BK1069" s="34"/>
      <c r="BL1069" s="34"/>
      <c r="BM1069" s="34"/>
      <c r="BN1069" s="34"/>
      <c r="BO1069" s="34"/>
      <c r="BP1069" s="34"/>
      <c r="BQ1069" s="34"/>
      <c r="BR1069" s="34"/>
      <c r="BS1069" s="34"/>
      <c r="BT1069" s="34"/>
      <c r="BU1069" s="34"/>
      <c r="BV1069" s="34"/>
      <c r="BW1069" s="34"/>
      <c r="BX1069" s="34"/>
      <c r="BY1069" s="34"/>
      <c r="BZ1069" s="34"/>
      <c r="CA1069" s="34"/>
      <c r="CB1069" s="34"/>
      <c r="CC1069" s="34"/>
    </row>
    <row r="1070" spans="1:81" ht="25" x14ac:dyDescent="0.35">
      <c r="A1070" s="37" t="s">
        <v>1189</v>
      </c>
      <c r="B1070" s="34">
        <v>18903</v>
      </c>
      <c r="C1070" s="37" t="s">
        <v>1188</v>
      </c>
      <c r="D1070" s="32">
        <v>12.8</v>
      </c>
      <c r="E1070" s="32">
        <v>17.600000000000001</v>
      </c>
      <c r="F1070" s="32">
        <v>0.8</v>
      </c>
      <c r="G1070" s="32">
        <v>17.3</v>
      </c>
      <c r="H1070" s="35">
        <v>1172</v>
      </c>
      <c r="I1070" s="35">
        <v>1163</v>
      </c>
      <c r="J1070" s="35">
        <v>277.95699999999999</v>
      </c>
      <c r="K1070" s="32">
        <v>1.1000000000000001</v>
      </c>
      <c r="L1070" s="32">
        <v>0</v>
      </c>
      <c r="M1070" s="32">
        <v>0</v>
      </c>
      <c r="N1070" s="32">
        <v>0.8</v>
      </c>
      <c r="O1070" s="31"/>
      <c r="P1070" s="32">
        <v>17.3</v>
      </c>
      <c r="Q1070" s="31"/>
      <c r="R1070" s="36">
        <v>0.09</v>
      </c>
      <c r="S1070" s="33">
        <v>4.38</v>
      </c>
      <c r="T1070" s="33">
        <v>29.9</v>
      </c>
      <c r="U1070" s="33">
        <v>35.799999999999997</v>
      </c>
      <c r="V1070" s="34"/>
      <c r="W1070" s="34"/>
      <c r="X1070" s="34"/>
      <c r="Y1070" s="32">
        <v>32.6</v>
      </c>
      <c r="Z1070" s="32">
        <v>0.8</v>
      </c>
      <c r="AA1070" s="34"/>
      <c r="AB1070" s="32">
        <v>0</v>
      </c>
      <c r="AC1070" s="34"/>
      <c r="AD1070" s="34"/>
      <c r="AE1070" s="34"/>
      <c r="AF1070" s="32">
        <v>0</v>
      </c>
      <c r="AG1070" s="34"/>
      <c r="AH1070" s="34"/>
      <c r="AI1070" s="32">
        <v>0</v>
      </c>
      <c r="AJ1070" s="32">
        <v>0</v>
      </c>
      <c r="AK1070" s="34"/>
      <c r="AL1070" s="32">
        <v>0.2</v>
      </c>
      <c r="AM1070" s="32">
        <v>0</v>
      </c>
      <c r="AN1070" s="34"/>
      <c r="AO1070" s="34"/>
      <c r="AP1070" s="32">
        <v>0</v>
      </c>
      <c r="AQ1070" s="32">
        <v>0</v>
      </c>
      <c r="AR1070" s="32">
        <v>0</v>
      </c>
      <c r="AS1070" s="34"/>
      <c r="AT1070" s="32">
        <v>0</v>
      </c>
      <c r="AU1070" s="33">
        <v>33.6</v>
      </c>
      <c r="AV1070" s="36">
        <v>0</v>
      </c>
      <c r="AW1070" s="33">
        <v>4.97</v>
      </c>
      <c r="AX1070" s="33">
        <v>5.95</v>
      </c>
      <c r="AY1070" s="33">
        <v>5.59</v>
      </c>
      <c r="AZ1070" s="36">
        <v>0</v>
      </c>
      <c r="BA1070" s="33">
        <v>49.9</v>
      </c>
      <c r="BB1070" s="34"/>
      <c r="BC1070" s="34"/>
      <c r="BD1070" s="34"/>
      <c r="BE1070" s="34"/>
      <c r="BF1070" s="34"/>
      <c r="BG1070" s="34"/>
      <c r="BH1070" s="34"/>
      <c r="BI1070" s="34"/>
      <c r="BJ1070" s="34"/>
      <c r="BK1070" s="34"/>
      <c r="BL1070" s="34"/>
      <c r="BM1070" s="34"/>
      <c r="BN1070" s="34"/>
      <c r="BO1070" s="34"/>
      <c r="BP1070" s="34"/>
      <c r="BQ1070" s="34"/>
      <c r="BR1070" s="34"/>
      <c r="BS1070" s="34"/>
      <c r="BT1070" s="34"/>
      <c r="BU1070" s="34"/>
      <c r="BV1070" s="34"/>
      <c r="BW1070" s="34"/>
      <c r="BX1070" s="34"/>
      <c r="BY1070" s="34"/>
      <c r="BZ1070" s="34"/>
      <c r="CA1070" s="34"/>
      <c r="CB1070" s="34"/>
      <c r="CC1070" s="34"/>
    </row>
    <row r="1071" spans="1:81" ht="37.5" x14ac:dyDescent="0.35">
      <c r="A1071" s="37" t="s">
        <v>1187</v>
      </c>
      <c r="B1071" s="34">
        <v>18903</v>
      </c>
      <c r="C1071" s="37" t="s">
        <v>1186</v>
      </c>
      <c r="D1071" s="32">
        <v>13.1</v>
      </c>
      <c r="E1071" s="32">
        <v>15.8</v>
      </c>
      <c r="F1071" s="32">
        <v>0</v>
      </c>
      <c r="G1071" s="32">
        <v>16.8</v>
      </c>
      <c r="H1071" s="35">
        <v>1104</v>
      </c>
      <c r="I1071" s="35">
        <v>1095</v>
      </c>
      <c r="J1071" s="35">
        <v>261.70499999999998</v>
      </c>
      <c r="K1071" s="32">
        <v>1.1000000000000001</v>
      </c>
      <c r="L1071" s="34"/>
      <c r="M1071" s="34"/>
      <c r="N1071" s="34"/>
      <c r="O1071" s="31"/>
      <c r="P1071" s="32">
        <v>16.8</v>
      </c>
      <c r="Q1071" s="31"/>
      <c r="R1071" s="36">
        <v>0.09</v>
      </c>
      <c r="S1071" s="33">
        <v>4.38</v>
      </c>
      <c r="T1071" s="33">
        <v>37.700000000000003</v>
      </c>
      <c r="U1071" s="33">
        <v>40.24</v>
      </c>
      <c r="V1071" s="34"/>
      <c r="W1071" s="34"/>
      <c r="X1071" s="34"/>
      <c r="Y1071" s="32">
        <v>19.399999999999999</v>
      </c>
      <c r="Z1071" s="32">
        <v>1.2</v>
      </c>
      <c r="AA1071" s="34"/>
      <c r="AB1071" s="32">
        <v>0</v>
      </c>
      <c r="AC1071" s="34"/>
      <c r="AD1071" s="32">
        <v>0.1</v>
      </c>
      <c r="AE1071" s="34"/>
      <c r="AF1071" s="32">
        <v>0</v>
      </c>
      <c r="AG1071" s="34"/>
      <c r="AH1071" s="34"/>
      <c r="AI1071" s="32">
        <v>0</v>
      </c>
      <c r="AJ1071" s="32">
        <v>0</v>
      </c>
      <c r="AK1071" s="34"/>
      <c r="AL1071" s="32">
        <v>0.1</v>
      </c>
      <c r="AM1071" s="32">
        <v>0</v>
      </c>
      <c r="AN1071" s="34"/>
      <c r="AO1071" s="34"/>
      <c r="AP1071" s="34"/>
      <c r="AQ1071" s="32">
        <v>0</v>
      </c>
      <c r="AR1071" s="32">
        <v>0</v>
      </c>
      <c r="AS1071" s="34"/>
      <c r="AT1071" s="32">
        <v>0</v>
      </c>
      <c r="AU1071" s="33">
        <v>20.91</v>
      </c>
      <c r="AV1071" s="36">
        <v>0</v>
      </c>
      <c r="AW1071" s="33">
        <v>5.64</v>
      </c>
      <c r="AX1071" s="33">
        <v>6.03</v>
      </c>
      <c r="AY1071" s="33">
        <v>3.13</v>
      </c>
      <c r="AZ1071" s="36">
        <v>0</v>
      </c>
      <c r="BA1071" s="33">
        <v>205.17</v>
      </c>
      <c r="BB1071" s="34"/>
      <c r="BC1071" s="34"/>
      <c r="BD1071" s="34"/>
      <c r="BE1071" s="34"/>
      <c r="BF1071" s="34"/>
      <c r="BG1071" s="34"/>
      <c r="BH1071" s="34"/>
      <c r="BI1071" s="34"/>
      <c r="BJ1071" s="34"/>
      <c r="BK1071" s="34"/>
      <c r="BL1071" s="34"/>
      <c r="BM1071" s="34"/>
      <c r="BN1071" s="34"/>
      <c r="BO1071" s="34"/>
      <c r="BP1071" s="34"/>
      <c r="BQ1071" s="34"/>
      <c r="BR1071" s="34"/>
      <c r="BS1071" s="34"/>
      <c r="BT1071" s="34"/>
      <c r="BU1071" s="34"/>
      <c r="BV1071" s="34"/>
      <c r="BW1071" s="34"/>
      <c r="BX1071" s="34"/>
      <c r="BY1071" s="34"/>
      <c r="BZ1071" s="34"/>
      <c r="CA1071" s="34"/>
      <c r="CB1071" s="34"/>
      <c r="CC1071" s="34"/>
    </row>
    <row r="1072" spans="1:81" ht="25" x14ac:dyDescent="0.35">
      <c r="A1072" s="37" t="s">
        <v>1185</v>
      </c>
      <c r="B1072" s="34">
        <v>18903</v>
      </c>
      <c r="C1072" s="37" t="s">
        <v>1184</v>
      </c>
      <c r="D1072" s="32">
        <v>14.8</v>
      </c>
      <c r="E1072" s="32">
        <v>5.9</v>
      </c>
      <c r="F1072" s="32">
        <v>0.9</v>
      </c>
      <c r="G1072" s="32">
        <v>19.899999999999999</v>
      </c>
      <c r="H1072" s="35">
        <v>818</v>
      </c>
      <c r="I1072" s="35">
        <v>808</v>
      </c>
      <c r="J1072" s="35">
        <v>193.11199999999999</v>
      </c>
      <c r="K1072" s="32">
        <v>1.3</v>
      </c>
      <c r="L1072" s="34"/>
      <c r="M1072" s="34"/>
      <c r="N1072" s="34"/>
      <c r="O1072" s="31"/>
      <c r="P1072" s="32">
        <v>19.899999999999999</v>
      </c>
      <c r="Q1072" s="31"/>
      <c r="R1072" s="36">
        <v>0.09</v>
      </c>
      <c r="S1072" s="33">
        <v>4.38</v>
      </c>
      <c r="T1072" s="33">
        <v>21.22</v>
      </c>
      <c r="U1072" s="33">
        <v>52.42</v>
      </c>
      <c r="V1072" s="34"/>
      <c r="W1072" s="34"/>
      <c r="X1072" s="34"/>
      <c r="Y1072" s="32">
        <v>22</v>
      </c>
      <c r="Z1072" s="32">
        <v>3</v>
      </c>
      <c r="AA1072" s="34"/>
      <c r="AB1072" s="32">
        <v>0</v>
      </c>
      <c r="AC1072" s="34"/>
      <c r="AD1072" s="32">
        <v>0</v>
      </c>
      <c r="AE1072" s="34"/>
      <c r="AF1072" s="32">
        <v>0</v>
      </c>
      <c r="AG1072" s="34"/>
      <c r="AH1072" s="34"/>
      <c r="AI1072" s="32">
        <v>0.1</v>
      </c>
      <c r="AJ1072" s="32">
        <v>0</v>
      </c>
      <c r="AK1072" s="34"/>
      <c r="AL1072" s="32">
        <v>0.2</v>
      </c>
      <c r="AM1072" s="32">
        <v>0</v>
      </c>
      <c r="AN1072" s="34"/>
      <c r="AO1072" s="34"/>
      <c r="AP1072" s="34"/>
      <c r="AQ1072" s="32">
        <v>0</v>
      </c>
      <c r="AR1072" s="32">
        <v>0</v>
      </c>
      <c r="AS1072" s="34"/>
      <c r="AT1072" s="32">
        <v>0</v>
      </c>
      <c r="AU1072" s="33">
        <v>25.54</v>
      </c>
      <c r="AV1072" s="36">
        <v>0.1</v>
      </c>
      <c r="AW1072" s="33">
        <v>1.19</v>
      </c>
      <c r="AX1072" s="33">
        <v>2.94</v>
      </c>
      <c r="AY1072" s="33">
        <v>1.43</v>
      </c>
      <c r="AZ1072" s="36">
        <v>5.5990000000000002</v>
      </c>
      <c r="BA1072" s="33">
        <v>49.27</v>
      </c>
      <c r="BB1072" s="34"/>
      <c r="BC1072" s="34"/>
      <c r="BD1072" s="34"/>
      <c r="BE1072" s="34"/>
      <c r="BF1072" s="34"/>
      <c r="BG1072" s="34"/>
      <c r="BH1072" s="34"/>
      <c r="BI1072" s="34"/>
      <c r="BJ1072" s="34"/>
      <c r="BK1072" s="34"/>
      <c r="BL1072" s="34"/>
      <c r="BM1072" s="34"/>
      <c r="BN1072" s="34"/>
      <c r="BO1072" s="34"/>
      <c r="BP1072" s="34"/>
      <c r="BQ1072" s="34"/>
      <c r="BR1072" s="34"/>
      <c r="BS1072" s="34"/>
      <c r="BT1072" s="34"/>
      <c r="BU1072" s="34"/>
      <c r="BV1072" s="34"/>
      <c r="BW1072" s="34"/>
      <c r="BX1072" s="34"/>
      <c r="BY1072" s="34"/>
      <c r="BZ1072" s="34"/>
      <c r="CA1072" s="34"/>
      <c r="CB1072" s="34"/>
      <c r="CC1072" s="34"/>
    </row>
    <row r="1073" spans="1:81" x14ac:dyDescent="0.35">
      <c r="A1073" s="37" t="s">
        <v>1183</v>
      </c>
      <c r="B1073" s="34">
        <v>18301</v>
      </c>
      <c r="C1073" s="37" t="s">
        <v>1182</v>
      </c>
      <c r="D1073" s="32">
        <v>5.0999999999999996</v>
      </c>
      <c r="E1073" s="32">
        <v>62.3</v>
      </c>
      <c r="F1073" s="32">
        <v>0</v>
      </c>
      <c r="G1073" s="32">
        <v>0</v>
      </c>
      <c r="H1073" s="35">
        <v>2392</v>
      </c>
      <c r="I1073" s="35">
        <v>2392</v>
      </c>
      <c r="J1073" s="35">
        <v>571.68799999999999</v>
      </c>
      <c r="K1073" s="32">
        <v>0</v>
      </c>
      <c r="L1073" s="32">
        <v>0</v>
      </c>
      <c r="M1073" s="32">
        <v>0</v>
      </c>
      <c r="N1073" s="32">
        <v>0</v>
      </c>
      <c r="O1073" s="31"/>
      <c r="P1073" s="32">
        <v>0</v>
      </c>
      <c r="Q1073" s="31"/>
      <c r="R1073" s="36">
        <v>0.1</v>
      </c>
      <c r="S1073" s="33">
        <v>6.9</v>
      </c>
      <c r="T1073" s="33">
        <v>32.200000000000003</v>
      </c>
      <c r="U1073" s="33">
        <v>53.6</v>
      </c>
      <c r="V1073" s="34"/>
      <c r="W1073" s="34"/>
      <c r="X1073" s="34"/>
      <c r="Y1073" s="32">
        <v>12.5</v>
      </c>
      <c r="Z1073" s="32">
        <v>1</v>
      </c>
      <c r="AA1073" s="34"/>
      <c r="AB1073" s="32">
        <v>0</v>
      </c>
      <c r="AC1073" s="34"/>
      <c r="AD1073" s="34"/>
      <c r="AE1073" s="34"/>
      <c r="AF1073" s="32">
        <v>0</v>
      </c>
      <c r="AG1073" s="34"/>
      <c r="AH1073" s="34"/>
      <c r="AI1073" s="32">
        <v>0</v>
      </c>
      <c r="AJ1073" s="32">
        <v>0</v>
      </c>
      <c r="AK1073" s="34"/>
      <c r="AL1073" s="32">
        <v>0.1</v>
      </c>
      <c r="AM1073" s="32">
        <v>0</v>
      </c>
      <c r="AN1073" s="34"/>
      <c r="AO1073" s="34"/>
      <c r="AP1073" s="32">
        <v>0</v>
      </c>
      <c r="AQ1073" s="32">
        <v>0</v>
      </c>
      <c r="AR1073" s="32">
        <v>0</v>
      </c>
      <c r="AS1073" s="34"/>
      <c r="AT1073" s="32">
        <v>0</v>
      </c>
      <c r="AU1073" s="33">
        <v>13.6</v>
      </c>
      <c r="AV1073" s="36">
        <v>0</v>
      </c>
      <c r="AW1073" s="33">
        <v>18.96</v>
      </c>
      <c r="AX1073" s="33">
        <v>31.56</v>
      </c>
      <c r="AY1073" s="33">
        <v>8.01</v>
      </c>
      <c r="AZ1073" s="36">
        <v>0</v>
      </c>
      <c r="BA1073" s="33">
        <v>117.75</v>
      </c>
      <c r="BB1073" s="34"/>
      <c r="BC1073" s="34"/>
      <c r="BD1073" s="34"/>
      <c r="BE1073" s="34"/>
      <c r="BF1073" s="34"/>
      <c r="BG1073" s="34"/>
      <c r="BH1073" s="34"/>
      <c r="BI1073" s="34"/>
      <c r="BJ1073" s="34"/>
      <c r="BK1073" s="34"/>
      <c r="BL1073" s="34"/>
      <c r="BM1073" s="34"/>
      <c r="BN1073" s="34"/>
      <c r="BO1073" s="34"/>
      <c r="BP1073" s="34"/>
      <c r="BQ1073" s="34"/>
      <c r="BR1073" s="34"/>
      <c r="BS1073" s="34"/>
      <c r="BT1073" s="34"/>
      <c r="BU1073" s="34"/>
      <c r="BV1073" s="34"/>
      <c r="BW1073" s="34"/>
      <c r="BX1073" s="34"/>
      <c r="BY1073" s="34"/>
      <c r="BZ1073" s="34"/>
      <c r="CA1073" s="34"/>
      <c r="CB1073" s="34"/>
      <c r="CC1073" s="34"/>
    </row>
    <row r="1074" spans="1:81" ht="25" x14ac:dyDescent="0.35">
      <c r="A1074" s="37" t="s">
        <v>1181</v>
      </c>
      <c r="B1074" s="34" t="s">
        <v>1168</v>
      </c>
      <c r="C1074" s="37" t="s">
        <v>1180</v>
      </c>
      <c r="D1074" s="32">
        <v>4.3</v>
      </c>
      <c r="E1074" s="32">
        <v>53</v>
      </c>
      <c r="F1074" s="32">
        <v>0</v>
      </c>
      <c r="G1074" s="32">
        <v>0</v>
      </c>
      <c r="H1074" s="35">
        <v>2036</v>
      </c>
      <c r="I1074" s="35">
        <v>2036</v>
      </c>
      <c r="J1074" s="35">
        <v>486.60399999999998</v>
      </c>
      <c r="K1074" s="32">
        <v>0</v>
      </c>
      <c r="L1074" s="32">
        <v>0</v>
      </c>
      <c r="M1074" s="32">
        <v>0</v>
      </c>
      <c r="N1074" s="32">
        <v>0</v>
      </c>
      <c r="O1074" s="31"/>
      <c r="P1074" s="32">
        <v>0</v>
      </c>
      <c r="Q1074" s="31"/>
      <c r="R1074" s="36">
        <v>8.1000000000000003E-2</v>
      </c>
      <c r="S1074" s="33">
        <v>5.28</v>
      </c>
      <c r="T1074" s="34"/>
      <c r="U1074" s="34"/>
      <c r="V1074" s="34"/>
      <c r="W1074" s="34"/>
      <c r="X1074" s="34"/>
      <c r="Y1074" s="34"/>
      <c r="Z1074" s="34"/>
      <c r="AA1074" s="34"/>
      <c r="AB1074" s="34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  <c r="AO1074" s="34"/>
      <c r="AP1074" s="34"/>
      <c r="AQ1074" s="34"/>
      <c r="AR1074" s="34"/>
      <c r="AS1074" s="34"/>
      <c r="AT1074" s="34"/>
      <c r="AU1074" s="34"/>
      <c r="AV1074" s="34"/>
      <c r="AW1074" s="33">
        <v>16.13</v>
      </c>
      <c r="AX1074" s="33">
        <v>26.86</v>
      </c>
      <c r="AY1074" s="33">
        <v>6.81</v>
      </c>
      <c r="AZ1074" s="36">
        <v>0</v>
      </c>
      <c r="BA1074" s="33">
        <v>100.21</v>
      </c>
      <c r="BB1074" s="34"/>
      <c r="BC1074" s="34"/>
      <c r="BD1074" s="34"/>
      <c r="BE1074" s="34"/>
      <c r="BF1074" s="34"/>
      <c r="BG1074" s="34"/>
      <c r="BH1074" s="34"/>
      <c r="BI1074" s="34"/>
      <c r="BJ1074" s="34"/>
      <c r="BK1074" s="34"/>
      <c r="BL1074" s="34"/>
      <c r="BM1074" s="34"/>
      <c r="BN1074" s="34"/>
      <c r="BO1074" s="34"/>
      <c r="BP1074" s="34"/>
      <c r="BQ1074" s="34"/>
      <c r="BR1074" s="34"/>
      <c r="BS1074" s="34"/>
      <c r="BT1074" s="34"/>
      <c r="BU1074" s="34"/>
      <c r="BV1074" s="34"/>
      <c r="BW1074" s="34"/>
      <c r="BX1074" s="34"/>
      <c r="BY1074" s="34"/>
      <c r="BZ1074" s="34"/>
      <c r="CA1074" s="34"/>
      <c r="CB1074" s="34"/>
      <c r="CC1074" s="34"/>
    </row>
    <row r="1075" spans="1:81" x14ac:dyDescent="0.35">
      <c r="A1075" s="37" t="s">
        <v>1179</v>
      </c>
      <c r="B1075" s="34">
        <v>18301</v>
      </c>
      <c r="C1075" s="37" t="s">
        <v>1178</v>
      </c>
      <c r="D1075" s="32">
        <v>12.7</v>
      </c>
      <c r="E1075" s="32">
        <v>35.1</v>
      </c>
      <c r="F1075" s="32">
        <v>0</v>
      </c>
      <c r="G1075" s="32">
        <v>0</v>
      </c>
      <c r="H1075" s="35">
        <v>1515</v>
      </c>
      <c r="I1075" s="35">
        <v>1515</v>
      </c>
      <c r="J1075" s="35">
        <v>362.08499999999998</v>
      </c>
      <c r="K1075" s="32">
        <v>0</v>
      </c>
      <c r="L1075" s="32">
        <v>0</v>
      </c>
      <c r="M1075" s="32">
        <v>0</v>
      </c>
      <c r="N1075" s="32">
        <v>0</v>
      </c>
      <c r="O1075" s="31"/>
      <c r="P1075" s="32">
        <v>0</v>
      </c>
      <c r="Q1075" s="31"/>
      <c r="R1075" s="36">
        <v>0.1</v>
      </c>
      <c r="S1075" s="33">
        <v>6.9</v>
      </c>
      <c r="T1075" s="33">
        <v>32.4</v>
      </c>
      <c r="U1075" s="33">
        <v>53.2</v>
      </c>
      <c r="V1075" s="34"/>
      <c r="W1075" s="34"/>
      <c r="X1075" s="34"/>
      <c r="Y1075" s="32">
        <v>12.6</v>
      </c>
      <c r="Z1075" s="32">
        <v>1.1000000000000001</v>
      </c>
      <c r="AA1075" s="34"/>
      <c r="AB1075" s="32">
        <v>0</v>
      </c>
      <c r="AC1075" s="34"/>
      <c r="AD1075" s="34"/>
      <c r="AE1075" s="34"/>
      <c r="AF1075" s="32">
        <v>0</v>
      </c>
      <c r="AG1075" s="34"/>
      <c r="AH1075" s="34"/>
      <c r="AI1075" s="32">
        <v>0</v>
      </c>
      <c r="AJ1075" s="32">
        <v>0</v>
      </c>
      <c r="AK1075" s="34"/>
      <c r="AL1075" s="32">
        <v>0.2</v>
      </c>
      <c r="AM1075" s="32">
        <v>0</v>
      </c>
      <c r="AN1075" s="34"/>
      <c r="AO1075" s="34"/>
      <c r="AP1075" s="32">
        <v>0</v>
      </c>
      <c r="AQ1075" s="32">
        <v>0</v>
      </c>
      <c r="AR1075" s="32">
        <v>0</v>
      </c>
      <c r="AS1075" s="34"/>
      <c r="AT1075" s="32">
        <v>0</v>
      </c>
      <c r="AU1075" s="33">
        <v>13.9</v>
      </c>
      <c r="AV1075" s="36">
        <v>0</v>
      </c>
      <c r="AW1075" s="33">
        <v>10.75</v>
      </c>
      <c r="AX1075" s="33">
        <v>17.649999999999999</v>
      </c>
      <c r="AY1075" s="33">
        <v>4.6100000000000003</v>
      </c>
      <c r="AZ1075" s="36">
        <v>0</v>
      </c>
      <c r="BA1075" s="33">
        <v>199.02</v>
      </c>
      <c r="BB1075" s="34"/>
      <c r="BC1075" s="34"/>
      <c r="BD1075" s="34"/>
      <c r="BE1075" s="34"/>
      <c r="BF1075" s="34"/>
      <c r="BG1075" s="34"/>
      <c r="BH1075" s="34"/>
      <c r="BI1075" s="34"/>
      <c r="BJ1075" s="34"/>
      <c r="BK1075" s="34"/>
      <c r="BL1075" s="34"/>
      <c r="BM1075" s="34"/>
      <c r="BN1075" s="34"/>
      <c r="BO1075" s="34"/>
      <c r="BP1075" s="34"/>
      <c r="BQ1075" s="34"/>
      <c r="BR1075" s="34"/>
      <c r="BS1075" s="34"/>
      <c r="BT1075" s="34"/>
      <c r="BU1075" s="34"/>
      <c r="BV1075" s="34"/>
      <c r="BW1075" s="34"/>
      <c r="BX1075" s="34"/>
      <c r="BY1075" s="34"/>
      <c r="BZ1075" s="34"/>
      <c r="CA1075" s="34"/>
      <c r="CB1075" s="34"/>
      <c r="CC1075" s="34"/>
    </row>
    <row r="1076" spans="1:81" ht="25" x14ac:dyDescent="0.35">
      <c r="A1076" s="37" t="s">
        <v>1177</v>
      </c>
      <c r="B1076" s="34">
        <v>18301</v>
      </c>
      <c r="C1076" s="37" t="s">
        <v>1176</v>
      </c>
      <c r="D1076" s="32">
        <v>22.3</v>
      </c>
      <c r="E1076" s="32">
        <v>38.9</v>
      </c>
      <c r="F1076" s="32">
        <v>0</v>
      </c>
      <c r="G1076" s="32">
        <v>0</v>
      </c>
      <c r="H1076" s="35">
        <v>1818</v>
      </c>
      <c r="I1076" s="35">
        <v>1818</v>
      </c>
      <c r="J1076" s="35">
        <v>434.50200000000001</v>
      </c>
      <c r="K1076" s="32">
        <v>0</v>
      </c>
      <c r="L1076" s="32">
        <v>0</v>
      </c>
      <c r="M1076" s="32">
        <v>0</v>
      </c>
      <c r="N1076" s="32">
        <v>0</v>
      </c>
      <c r="O1076" s="31"/>
      <c r="P1076" s="32">
        <v>0</v>
      </c>
      <c r="Q1076" s="31"/>
      <c r="R1076" s="36">
        <v>0.19</v>
      </c>
      <c r="S1076" s="33">
        <v>7.6</v>
      </c>
      <c r="T1076" s="33">
        <v>32.200000000000003</v>
      </c>
      <c r="U1076" s="33">
        <v>53.8</v>
      </c>
      <c r="V1076" s="34"/>
      <c r="W1076" s="34"/>
      <c r="X1076" s="34"/>
      <c r="Y1076" s="32">
        <v>12.5</v>
      </c>
      <c r="Z1076" s="32">
        <v>1.1000000000000001</v>
      </c>
      <c r="AA1076" s="34"/>
      <c r="AB1076" s="32">
        <v>0</v>
      </c>
      <c r="AC1076" s="34"/>
      <c r="AD1076" s="34"/>
      <c r="AE1076" s="34"/>
      <c r="AF1076" s="32">
        <v>0.1</v>
      </c>
      <c r="AG1076" s="34"/>
      <c r="AH1076" s="34"/>
      <c r="AI1076" s="32">
        <v>0</v>
      </c>
      <c r="AJ1076" s="32">
        <v>0</v>
      </c>
      <c r="AK1076" s="34"/>
      <c r="AL1076" s="32">
        <v>0.3</v>
      </c>
      <c r="AM1076" s="32">
        <v>0</v>
      </c>
      <c r="AN1076" s="34"/>
      <c r="AO1076" s="34"/>
      <c r="AP1076" s="32">
        <v>0</v>
      </c>
      <c r="AQ1076" s="32">
        <v>0</v>
      </c>
      <c r="AR1076" s="32">
        <v>0</v>
      </c>
      <c r="AS1076" s="34"/>
      <c r="AT1076" s="32">
        <v>0</v>
      </c>
      <c r="AU1076" s="33">
        <v>14</v>
      </c>
      <c r="AV1076" s="36">
        <v>0</v>
      </c>
      <c r="AW1076" s="33">
        <v>11.84</v>
      </c>
      <c r="AX1076" s="33">
        <v>19.78</v>
      </c>
      <c r="AY1076" s="33">
        <v>5.15</v>
      </c>
      <c r="AZ1076" s="36">
        <v>0</v>
      </c>
      <c r="BA1076" s="33">
        <v>220.56</v>
      </c>
      <c r="BB1076" s="34"/>
      <c r="BC1076" s="34"/>
      <c r="BD1076" s="34"/>
      <c r="BE1076" s="34"/>
      <c r="BF1076" s="34"/>
      <c r="BG1076" s="34"/>
      <c r="BH1076" s="34"/>
      <c r="BI1076" s="34"/>
      <c r="BJ1076" s="34"/>
      <c r="BK1076" s="34"/>
      <c r="BL1076" s="34"/>
      <c r="BM1076" s="34"/>
      <c r="BN1076" s="34"/>
      <c r="BO1076" s="34"/>
      <c r="BP1076" s="34"/>
      <c r="BQ1076" s="34"/>
      <c r="BR1076" s="34"/>
      <c r="BS1076" s="34"/>
      <c r="BT1076" s="34"/>
      <c r="BU1076" s="34"/>
      <c r="BV1076" s="34"/>
      <c r="BW1076" s="34"/>
      <c r="BX1076" s="34"/>
      <c r="BY1076" s="34"/>
      <c r="BZ1076" s="34"/>
      <c r="CA1076" s="34"/>
      <c r="CB1076" s="34"/>
      <c r="CC1076" s="34"/>
    </row>
    <row r="1077" spans="1:81" ht="25" x14ac:dyDescent="0.35">
      <c r="A1077" s="37" t="s">
        <v>1175</v>
      </c>
      <c r="B1077" s="34">
        <v>18301</v>
      </c>
      <c r="C1077" s="37" t="s">
        <v>1174</v>
      </c>
      <c r="D1077" s="32">
        <v>18</v>
      </c>
      <c r="E1077" s="32">
        <v>38.799999999999997</v>
      </c>
      <c r="F1077" s="32">
        <v>0</v>
      </c>
      <c r="G1077" s="32">
        <v>0</v>
      </c>
      <c r="H1077" s="35">
        <v>1742</v>
      </c>
      <c r="I1077" s="35">
        <v>1742</v>
      </c>
      <c r="J1077" s="35">
        <v>416.33799999999997</v>
      </c>
      <c r="K1077" s="32">
        <v>0</v>
      </c>
      <c r="L1077" s="32">
        <v>0</v>
      </c>
      <c r="M1077" s="32">
        <v>0</v>
      </c>
      <c r="N1077" s="32">
        <v>0</v>
      </c>
      <c r="O1077" s="31"/>
      <c r="P1077" s="32">
        <v>0</v>
      </c>
      <c r="Q1077" s="31"/>
      <c r="R1077" s="36">
        <v>0.14000000000000001</v>
      </c>
      <c r="S1077" s="33">
        <v>7.6</v>
      </c>
      <c r="T1077" s="33">
        <v>31.2</v>
      </c>
      <c r="U1077" s="33">
        <v>54.1</v>
      </c>
      <c r="V1077" s="34"/>
      <c r="W1077" s="34"/>
      <c r="X1077" s="34"/>
      <c r="Y1077" s="32">
        <v>12.8</v>
      </c>
      <c r="Z1077" s="32">
        <v>1.1000000000000001</v>
      </c>
      <c r="AA1077" s="34"/>
      <c r="AB1077" s="32">
        <v>0.1</v>
      </c>
      <c r="AC1077" s="34"/>
      <c r="AD1077" s="34"/>
      <c r="AE1077" s="34"/>
      <c r="AF1077" s="32">
        <v>0</v>
      </c>
      <c r="AG1077" s="34"/>
      <c r="AH1077" s="34"/>
      <c r="AI1077" s="32">
        <v>0</v>
      </c>
      <c r="AJ1077" s="32">
        <v>0</v>
      </c>
      <c r="AK1077" s="34"/>
      <c r="AL1077" s="32">
        <v>0.3</v>
      </c>
      <c r="AM1077" s="32">
        <v>0</v>
      </c>
      <c r="AN1077" s="34"/>
      <c r="AO1077" s="34"/>
      <c r="AP1077" s="32">
        <v>0</v>
      </c>
      <c r="AQ1077" s="32">
        <v>0</v>
      </c>
      <c r="AR1077" s="32">
        <v>0</v>
      </c>
      <c r="AS1077" s="34"/>
      <c r="AT1077" s="32">
        <v>0</v>
      </c>
      <c r="AU1077" s="33">
        <v>14.3</v>
      </c>
      <c r="AV1077" s="36">
        <v>0</v>
      </c>
      <c r="AW1077" s="33">
        <v>11.44</v>
      </c>
      <c r="AX1077" s="33">
        <v>19.84</v>
      </c>
      <c r="AY1077" s="33">
        <v>5.24</v>
      </c>
      <c r="AZ1077" s="36">
        <v>0</v>
      </c>
      <c r="BA1077" s="33">
        <v>220</v>
      </c>
      <c r="BB1077" s="34"/>
      <c r="BC1077" s="34"/>
      <c r="BD1077" s="34"/>
      <c r="BE1077" s="34"/>
      <c r="BF1077" s="34"/>
      <c r="BG1077" s="34"/>
      <c r="BH1077" s="34"/>
      <c r="BI1077" s="34"/>
      <c r="BJ1077" s="34"/>
      <c r="BK1077" s="34"/>
      <c r="BL1077" s="34"/>
      <c r="BM1077" s="34"/>
      <c r="BN1077" s="34"/>
      <c r="BO1077" s="34"/>
      <c r="BP1077" s="34"/>
      <c r="BQ1077" s="34"/>
      <c r="BR1077" s="34"/>
      <c r="BS1077" s="34"/>
      <c r="BT1077" s="34"/>
      <c r="BU1077" s="34"/>
      <c r="BV1077" s="34"/>
      <c r="BW1077" s="34"/>
      <c r="BX1077" s="34"/>
      <c r="BY1077" s="34"/>
      <c r="BZ1077" s="34"/>
      <c r="CA1077" s="34"/>
      <c r="CB1077" s="34"/>
      <c r="CC1077" s="34"/>
    </row>
    <row r="1078" spans="1:81" x14ac:dyDescent="0.35">
      <c r="A1078" s="37" t="s">
        <v>1173</v>
      </c>
      <c r="B1078" s="34">
        <v>18301</v>
      </c>
      <c r="C1078" s="37" t="s">
        <v>1172</v>
      </c>
      <c r="D1078" s="32">
        <v>19.100000000000001</v>
      </c>
      <c r="E1078" s="32">
        <v>3</v>
      </c>
      <c r="F1078" s="32">
        <v>0</v>
      </c>
      <c r="G1078" s="32">
        <v>0</v>
      </c>
      <c r="H1078" s="35">
        <v>436</v>
      </c>
      <c r="I1078" s="35">
        <v>436</v>
      </c>
      <c r="J1078" s="35">
        <v>104.20399999999999</v>
      </c>
      <c r="K1078" s="32">
        <v>0</v>
      </c>
      <c r="L1078" s="32">
        <v>0</v>
      </c>
      <c r="M1078" s="32">
        <v>0</v>
      </c>
      <c r="N1078" s="32">
        <v>0</v>
      </c>
      <c r="O1078" s="31"/>
      <c r="P1078" s="32">
        <v>0</v>
      </c>
      <c r="Q1078" s="31"/>
      <c r="R1078" s="36">
        <v>0.12</v>
      </c>
      <c r="S1078" s="33">
        <v>3.7</v>
      </c>
      <c r="T1078" s="33">
        <v>30.5</v>
      </c>
      <c r="U1078" s="33">
        <v>47.1</v>
      </c>
      <c r="V1078" s="34"/>
      <c r="W1078" s="34"/>
      <c r="X1078" s="34"/>
      <c r="Y1078" s="32">
        <v>15.1</v>
      </c>
      <c r="Z1078" s="32">
        <v>1.6</v>
      </c>
      <c r="AA1078" s="34"/>
      <c r="AB1078" s="32">
        <v>0.1</v>
      </c>
      <c r="AC1078" s="34"/>
      <c r="AD1078" s="32">
        <v>0</v>
      </c>
      <c r="AE1078" s="34"/>
      <c r="AF1078" s="32">
        <v>0.1</v>
      </c>
      <c r="AG1078" s="34"/>
      <c r="AH1078" s="34"/>
      <c r="AI1078" s="32">
        <v>0</v>
      </c>
      <c r="AJ1078" s="32">
        <v>0.2</v>
      </c>
      <c r="AK1078" s="34"/>
      <c r="AL1078" s="32">
        <v>0.8</v>
      </c>
      <c r="AM1078" s="32">
        <v>0</v>
      </c>
      <c r="AN1078" s="34"/>
      <c r="AO1078" s="34"/>
      <c r="AP1078" s="32">
        <v>0</v>
      </c>
      <c r="AQ1078" s="32">
        <v>0.2</v>
      </c>
      <c r="AR1078" s="32">
        <v>0.2</v>
      </c>
      <c r="AS1078" s="34"/>
      <c r="AT1078" s="32">
        <v>0.1</v>
      </c>
      <c r="AU1078" s="33">
        <v>18.399999999999999</v>
      </c>
      <c r="AV1078" s="36">
        <v>0.3</v>
      </c>
      <c r="AW1078" s="33">
        <v>0.86</v>
      </c>
      <c r="AX1078" s="33">
        <v>1.34</v>
      </c>
      <c r="AY1078" s="33">
        <v>0.52</v>
      </c>
      <c r="AZ1078" s="36">
        <v>8.5050000000000008</v>
      </c>
      <c r="BA1078" s="33">
        <v>8.5</v>
      </c>
      <c r="BB1078" s="34"/>
      <c r="BC1078" s="34"/>
      <c r="BD1078" s="34"/>
      <c r="BE1078" s="34"/>
      <c r="BF1078" s="34"/>
      <c r="BG1078" s="34"/>
      <c r="BH1078" s="34"/>
      <c r="BI1078" s="34"/>
      <c r="BJ1078" s="34"/>
      <c r="BK1078" s="34"/>
      <c r="BL1078" s="34"/>
      <c r="BM1078" s="34"/>
      <c r="BN1078" s="34"/>
      <c r="BO1078" s="34"/>
      <c r="BP1078" s="34"/>
      <c r="BQ1078" s="34"/>
      <c r="BR1078" s="34"/>
      <c r="BS1078" s="34"/>
      <c r="BT1078" s="34"/>
      <c r="BU1078" s="34"/>
      <c r="BV1078" s="34"/>
      <c r="BW1078" s="34"/>
      <c r="BX1078" s="34"/>
      <c r="BY1078" s="34"/>
      <c r="BZ1078" s="34"/>
      <c r="CA1078" s="34"/>
      <c r="CB1078" s="34"/>
      <c r="CC1078" s="34"/>
    </row>
    <row r="1079" spans="1:81" ht="25" x14ac:dyDescent="0.35">
      <c r="A1079" s="37" t="s">
        <v>1171</v>
      </c>
      <c r="B1079" s="34">
        <v>18301</v>
      </c>
      <c r="C1079" s="37" t="s">
        <v>1170</v>
      </c>
      <c r="D1079" s="32">
        <v>24.2</v>
      </c>
      <c r="E1079" s="32">
        <v>8.6999999999999993</v>
      </c>
      <c r="F1079" s="32">
        <v>0</v>
      </c>
      <c r="G1079" s="32">
        <v>0</v>
      </c>
      <c r="H1079" s="35">
        <v>733</v>
      </c>
      <c r="I1079" s="35">
        <v>733</v>
      </c>
      <c r="J1079" s="35">
        <v>175.18699999999998</v>
      </c>
      <c r="K1079" s="32">
        <v>0</v>
      </c>
      <c r="L1079" s="32">
        <v>0</v>
      </c>
      <c r="M1079" s="32">
        <v>0</v>
      </c>
      <c r="N1079" s="32">
        <v>0</v>
      </c>
      <c r="O1079" s="31"/>
      <c r="P1079" s="32">
        <v>0</v>
      </c>
      <c r="Q1079" s="31"/>
      <c r="R1079" s="36">
        <v>0.33</v>
      </c>
      <c r="S1079" s="33">
        <v>6</v>
      </c>
      <c r="T1079" s="33">
        <v>32.700000000000003</v>
      </c>
      <c r="U1079" s="33">
        <v>52.3</v>
      </c>
      <c r="V1079" s="34"/>
      <c r="W1079" s="34"/>
      <c r="X1079" s="34"/>
      <c r="Y1079" s="32">
        <v>12.7</v>
      </c>
      <c r="Z1079" s="32">
        <v>1</v>
      </c>
      <c r="AA1079" s="34"/>
      <c r="AB1079" s="32">
        <v>0</v>
      </c>
      <c r="AC1079" s="34"/>
      <c r="AD1079" s="34"/>
      <c r="AE1079" s="34"/>
      <c r="AF1079" s="32">
        <v>0.2</v>
      </c>
      <c r="AG1079" s="34"/>
      <c r="AH1079" s="34"/>
      <c r="AI1079" s="32">
        <v>0</v>
      </c>
      <c r="AJ1079" s="32">
        <v>0.2</v>
      </c>
      <c r="AK1079" s="34"/>
      <c r="AL1079" s="32">
        <v>0.7</v>
      </c>
      <c r="AM1079" s="32">
        <v>0</v>
      </c>
      <c r="AN1079" s="34"/>
      <c r="AO1079" s="34"/>
      <c r="AP1079" s="32">
        <v>0</v>
      </c>
      <c r="AQ1079" s="32">
        <v>0</v>
      </c>
      <c r="AR1079" s="32">
        <v>0</v>
      </c>
      <c r="AS1079" s="34"/>
      <c r="AT1079" s="32">
        <v>0</v>
      </c>
      <c r="AU1079" s="33">
        <v>14.8</v>
      </c>
      <c r="AV1079" s="36">
        <v>0</v>
      </c>
      <c r="AW1079" s="33">
        <v>2.69</v>
      </c>
      <c r="AX1079" s="33">
        <v>4.3</v>
      </c>
      <c r="AY1079" s="33">
        <v>1.22</v>
      </c>
      <c r="AZ1079" s="36">
        <v>0</v>
      </c>
      <c r="BA1079" s="33">
        <v>49.33</v>
      </c>
      <c r="BB1079" s="34"/>
      <c r="BC1079" s="34"/>
      <c r="BD1079" s="34"/>
      <c r="BE1079" s="34"/>
      <c r="BF1079" s="34"/>
      <c r="BG1079" s="34"/>
      <c r="BH1079" s="34"/>
      <c r="BI1079" s="34"/>
      <c r="BJ1079" s="34"/>
      <c r="BK1079" s="34"/>
      <c r="BL1079" s="34"/>
      <c r="BM1079" s="34"/>
      <c r="BN1079" s="34"/>
      <c r="BO1079" s="34"/>
      <c r="BP1079" s="34"/>
      <c r="BQ1079" s="34"/>
      <c r="BR1079" s="34"/>
      <c r="BS1079" s="34"/>
      <c r="BT1079" s="34"/>
      <c r="BU1079" s="34"/>
      <c r="BV1079" s="34"/>
      <c r="BW1079" s="34"/>
      <c r="BX1079" s="34"/>
      <c r="BY1079" s="34"/>
      <c r="BZ1079" s="34"/>
      <c r="CA1079" s="34"/>
      <c r="CB1079" s="34"/>
      <c r="CC1079" s="34"/>
    </row>
    <row r="1080" spans="1:81" ht="25" x14ac:dyDescent="0.35">
      <c r="A1080" s="37" t="s">
        <v>1169</v>
      </c>
      <c r="B1080" s="34" t="s">
        <v>1168</v>
      </c>
      <c r="C1080" s="37" t="s">
        <v>1167</v>
      </c>
      <c r="D1080" s="32">
        <v>27.6</v>
      </c>
      <c r="E1080" s="32">
        <v>5.2</v>
      </c>
      <c r="F1080" s="32">
        <v>0</v>
      </c>
      <c r="G1080" s="32">
        <v>0</v>
      </c>
      <c r="H1080" s="35">
        <v>662</v>
      </c>
      <c r="I1080" s="35">
        <v>662</v>
      </c>
      <c r="J1080" s="35">
        <v>158.21799999999999</v>
      </c>
      <c r="K1080" s="32">
        <v>0</v>
      </c>
      <c r="L1080" s="34"/>
      <c r="M1080" s="34"/>
      <c r="N1080" s="34"/>
      <c r="O1080" s="31"/>
      <c r="P1080" s="32">
        <v>0</v>
      </c>
      <c r="Q1080" s="31"/>
      <c r="R1080" s="36">
        <v>0.08</v>
      </c>
      <c r="S1080" s="33">
        <v>6</v>
      </c>
      <c r="T1080" s="33">
        <v>34.700000000000003</v>
      </c>
      <c r="U1080" s="33">
        <v>44.5</v>
      </c>
      <c r="V1080" s="34"/>
      <c r="W1080" s="34"/>
      <c r="X1080" s="34"/>
      <c r="Y1080" s="32">
        <v>15</v>
      </c>
      <c r="Z1080" s="32">
        <v>1.6</v>
      </c>
      <c r="AA1080" s="34"/>
      <c r="AB1080" s="32">
        <v>0</v>
      </c>
      <c r="AC1080" s="34"/>
      <c r="AD1080" s="32">
        <v>0</v>
      </c>
      <c r="AE1080" s="34"/>
      <c r="AF1080" s="32">
        <v>0.2</v>
      </c>
      <c r="AG1080" s="34"/>
      <c r="AH1080" s="34"/>
      <c r="AI1080" s="32">
        <v>0</v>
      </c>
      <c r="AJ1080" s="32">
        <v>0.1</v>
      </c>
      <c r="AK1080" s="34"/>
      <c r="AL1080" s="32">
        <v>0.3</v>
      </c>
      <c r="AM1080" s="32">
        <v>0</v>
      </c>
      <c r="AN1080" s="34"/>
      <c r="AO1080" s="34"/>
      <c r="AP1080" s="32">
        <v>0</v>
      </c>
      <c r="AQ1080" s="32">
        <v>0</v>
      </c>
      <c r="AR1080" s="32">
        <v>0</v>
      </c>
      <c r="AS1080" s="34"/>
      <c r="AT1080" s="32">
        <v>0</v>
      </c>
      <c r="AU1080" s="33">
        <v>17.2</v>
      </c>
      <c r="AV1080" s="36">
        <v>0</v>
      </c>
      <c r="AW1080" s="33">
        <v>1.7</v>
      </c>
      <c r="AX1080" s="33">
        <v>2.19</v>
      </c>
      <c r="AY1080" s="33">
        <v>0.84</v>
      </c>
      <c r="AZ1080" s="36">
        <v>0</v>
      </c>
      <c r="BA1080" s="33">
        <v>14.74</v>
      </c>
      <c r="BB1080" s="34"/>
      <c r="BC1080" s="34"/>
      <c r="BD1080" s="34"/>
      <c r="BE1080" s="34"/>
      <c r="BF1080" s="34"/>
      <c r="BG1080" s="34"/>
      <c r="BH1080" s="34"/>
      <c r="BI1080" s="34"/>
      <c r="BJ1080" s="34"/>
      <c r="BK1080" s="34"/>
      <c r="BL1080" s="34"/>
      <c r="BM1080" s="34"/>
      <c r="BN1080" s="34"/>
      <c r="BO1080" s="34"/>
      <c r="BP1080" s="34"/>
      <c r="BQ1080" s="34"/>
      <c r="BR1080" s="34"/>
      <c r="BS1080" s="34"/>
      <c r="BT1080" s="34"/>
      <c r="BU1080" s="34"/>
      <c r="BV1080" s="34"/>
      <c r="BW1080" s="34"/>
      <c r="BX1080" s="34"/>
      <c r="BY1080" s="34"/>
      <c r="BZ1080" s="34"/>
      <c r="CA1080" s="34"/>
      <c r="CB1080" s="34"/>
      <c r="CC1080" s="34"/>
    </row>
    <row r="1081" spans="1:81" ht="25" x14ac:dyDescent="0.35">
      <c r="A1081" s="37" t="s">
        <v>1166</v>
      </c>
      <c r="B1081" s="34">
        <v>18301</v>
      </c>
      <c r="C1081" s="37" t="s">
        <v>1165</v>
      </c>
      <c r="D1081" s="32">
        <v>26.3</v>
      </c>
      <c r="E1081" s="32">
        <v>9.8000000000000007</v>
      </c>
      <c r="F1081" s="32">
        <v>0</v>
      </c>
      <c r="G1081" s="32">
        <v>0</v>
      </c>
      <c r="H1081" s="35">
        <v>810</v>
      </c>
      <c r="I1081" s="35">
        <v>810</v>
      </c>
      <c r="J1081" s="35">
        <v>193.59</v>
      </c>
      <c r="K1081" s="32">
        <v>0</v>
      </c>
      <c r="L1081" s="32">
        <v>0</v>
      </c>
      <c r="M1081" s="32">
        <v>0</v>
      </c>
      <c r="N1081" s="32">
        <v>0</v>
      </c>
      <c r="O1081" s="31"/>
      <c r="P1081" s="32">
        <v>0</v>
      </c>
      <c r="Q1081" s="31"/>
      <c r="R1081" s="36">
        <v>0.22</v>
      </c>
      <c r="S1081" s="33">
        <v>6</v>
      </c>
      <c r="T1081" s="33">
        <v>32.9</v>
      </c>
      <c r="U1081" s="33">
        <v>52.5</v>
      </c>
      <c r="V1081" s="34"/>
      <c r="W1081" s="34"/>
      <c r="X1081" s="34"/>
      <c r="Y1081" s="32">
        <v>12.9</v>
      </c>
      <c r="Z1081" s="32">
        <v>1</v>
      </c>
      <c r="AA1081" s="34"/>
      <c r="AB1081" s="32">
        <v>0</v>
      </c>
      <c r="AC1081" s="34"/>
      <c r="AD1081" s="34"/>
      <c r="AE1081" s="34"/>
      <c r="AF1081" s="32">
        <v>0</v>
      </c>
      <c r="AG1081" s="34"/>
      <c r="AH1081" s="34"/>
      <c r="AI1081" s="32">
        <v>0</v>
      </c>
      <c r="AJ1081" s="32">
        <v>0</v>
      </c>
      <c r="AK1081" s="34"/>
      <c r="AL1081" s="32">
        <v>0.7</v>
      </c>
      <c r="AM1081" s="32">
        <v>0</v>
      </c>
      <c r="AN1081" s="34"/>
      <c r="AO1081" s="34"/>
      <c r="AP1081" s="32">
        <v>0</v>
      </c>
      <c r="AQ1081" s="32">
        <v>0</v>
      </c>
      <c r="AR1081" s="32">
        <v>0</v>
      </c>
      <c r="AS1081" s="34"/>
      <c r="AT1081" s="32">
        <v>0</v>
      </c>
      <c r="AU1081" s="33">
        <v>14.6</v>
      </c>
      <c r="AV1081" s="36">
        <v>0</v>
      </c>
      <c r="AW1081" s="33">
        <v>3.05</v>
      </c>
      <c r="AX1081" s="33">
        <v>4.8600000000000003</v>
      </c>
      <c r="AY1081" s="33">
        <v>1.35</v>
      </c>
      <c r="AZ1081" s="36">
        <v>0</v>
      </c>
      <c r="BA1081" s="33">
        <v>55.57</v>
      </c>
      <c r="BB1081" s="34"/>
      <c r="BC1081" s="34"/>
      <c r="BD1081" s="34"/>
      <c r="BE1081" s="33"/>
      <c r="BF1081" s="34"/>
      <c r="BG1081" s="33"/>
      <c r="BH1081" s="34"/>
      <c r="BI1081" s="34"/>
      <c r="BJ1081" s="34"/>
      <c r="BK1081" s="34"/>
      <c r="BL1081" s="33"/>
      <c r="BM1081" s="33"/>
      <c r="BN1081" s="33"/>
      <c r="BO1081" s="34"/>
      <c r="BP1081" s="33"/>
      <c r="BQ1081" s="33"/>
      <c r="BR1081" s="33"/>
      <c r="BS1081" s="34"/>
      <c r="BT1081" s="34"/>
      <c r="BU1081" s="34"/>
      <c r="BV1081" s="33"/>
      <c r="BW1081" s="34"/>
      <c r="BX1081" s="34"/>
      <c r="BY1081" s="34"/>
      <c r="BZ1081" s="34"/>
      <c r="CA1081" s="34"/>
      <c r="CB1081" s="33"/>
      <c r="CC1081" s="32"/>
    </row>
    <row r="1082" spans="1:81" x14ac:dyDescent="0.35">
      <c r="A1082" s="37" t="s">
        <v>1164</v>
      </c>
      <c r="B1082" s="34">
        <v>18301</v>
      </c>
      <c r="C1082" s="37" t="s">
        <v>1163</v>
      </c>
      <c r="D1082" s="32">
        <v>16</v>
      </c>
      <c r="E1082" s="32">
        <v>16.899999999999999</v>
      </c>
      <c r="F1082" s="32">
        <v>0</v>
      </c>
      <c r="G1082" s="32">
        <v>0</v>
      </c>
      <c r="H1082" s="35">
        <v>898</v>
      </c>
      <c r="I1082" s="35">
        <v>898</v>
      </c>
      <c r="J1082" s="35">
        <v>214.62199999999999</v>
      </c>
      <c r="K1082" s="32">
        <v>0</v>
      </c>
      <c r="L1082" s="32">
        <v>0</v>
      </c>
      <c r="M1082" s="32">
        <v>0</v>
      </c>
      <c r="N1082" s="32">
        <v>0</v>
      </c>
      <c r="O1082" s="31"/>
      <c r="P1082" s="32">
        <v>0</v>
      </c>
      <c r="Q1082" s="31"/>
      <c r="R1082" s="36">
        <v>0.114</v>
      </c>
      <c r="S1082" s="33">
        <v>4.6900000000000004</v>
      </c>
      <c r="T1082" s="34"/>
      <c r="U1082" s="34"/>
      <c r="V1082" s="34"/>
      <c r="W1082" s="34"/>
      <c r="X1082" s="34"/>
      <c r="Y1082" s="34"/>
      <c r="Z1082" s="34"/>
      <c r="AA1082" s="34"/>
      <c r="AB1082" s="34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  <c r="AO1082" s="34"/>
      <c r="AP1082" s="34"/>
      <c r="AQ1082" s="34"/>
      <c r="AR1082" s="34"/>
      <c r="AS1082" s="34"/>
      <c r="AT1082" s="34"/>
      <c r="AU1082" s="34"/>
      <c r="AV1082" s="34"/>
      <c r="AW1082" s="33">
        <v>5.12</v>
      </c>
      <c r="AX1082" s="33">
        <v>8.42</v>
      </c>
      <c r="AY1082" s="33">
        <v>2.2799999999999998</v>
      </c>
      <c r="AZ1082" s="36">
        <v>5.8780000000000001</v>
      </c>
      <c r="BA1082" s="33">
        <v>55.39</v>
      </c>
      <c r="BB1082" s="34"/>
      <c r="BC1082" s="34"/>
      <c r="BD1082" s="34"/>
      <c r="BE1082" s="33"/>
      <c r="BF1082" s="34"/>
      <c r="BG1082" s="33"/>
      <c r="BH1082" s="34"/>
      <c r="BI1082" s="34"/>
      <c r="BJ1082" s="34"/>
      <c r="BK1082" s="34"/>
      <c r="BL1082" s="33"/>
      <c r="BM1082" s="33"/>
      <c r="BN1082" s="33"/>
      <c r="BO1082" s="34"/>
      <c r="BP1082" s="33"/>
      <c r="BQ1082" s="33"/>
      <c r="BR1082" s="33"/>
      <c r="BS1082" s="34"/>
      <c r="BT1082" s="34"/>
      <c r="BU1082" s="34"/>
      <c r="BV1082" s="33"/>
      <c r="BW1082" s="34"/>
      <c r="BX1082" s="34"/>
      <c r="BY1082" s="34"/>
      <c r="BZ1082" s="34"/>
      <c r="CA1082" s="34"/>
      <c r="CB1082" s="33"/>
      <c r="CC1082" s="32"/>
    </row>
    <row r="1083" spans="1:81" ht="25" x14ac:dyDescent="0.35">
      <c r="A1083" s="37" t="s">
        <v>1162</v>
      </c>
      <c r="B1083" s="34">
        <v>18301</v>
      </c>
      <c r="C1083" s="37" t="s">
        <v>1161</v>
      </c>
      <c r="D1083" s="32">
        <v>23</v>
      </c>
      <c r="E1083" s="32">
        <v>15</v>
      </c>
      <c r="F1083" s="32">
        <v>0</v>
      </c>
      <c r="G1083" s="32">
        <v>0</v>
      </c>
      <c r="H1083" s="35">
        <v>947</v>
      </c>
      <c r="I1083" s="35">
        <v>947</v>
      </c>
      <c r="J1083" s="35">
        <v>226.333</v>
      </c>
      <c r="K1083" s="32">
        <v>0</v>
      </c>
      <c r="L1083" s="32">
        <v>0</v>
      </c>
      <c r="M1083" s="32">
        <v>0</v>
      </c>
      <c r="N1083" s="32">
        <v>0</v>
      </c>
      <c r="O1083" s="31"/>
      <c r="P1083" s="32">
        <v>0</v>
      </c>
      <c r="Q1083" s="31"/>
      <c r="R1083" s="36">
        <v>0.29899999999999999</v>
      </c>
      <c r="S1083" s="33">
        <v>6.19</v>
      </c>
      <c r="T1083" s="34"/>
      <c r="U1083" s="34"/>
      <c r="V1083" s="34"/>
      <c r="W1083" s="34"/>
      <c r="X1083" s="34"/>
      <c r="Y1083" s="34"/>
      <c r="Z1083" s="34"/>
      <c r="AA1083" s="34"/>
      <c r="AB1083" s="34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  <c r="AO1083" s="34"/>
      <c r="AP1083" s="34"/>
      <c r="AQ1083" s="34"/>
      <c r="AR1083" s="34"/>
      <c r="AS1083" s="34"/>
      <c r="AT1083" s="34"/>
      <c r="AU1083" s="34"/>
      <c r="AV1083" s="34"/>
      <c r="AW1083" s="33">
        <v>4.5999999999999996</v>
      </c>
      <c r="AX1083" s="33">
        <v>7.53</v>
      </c>
      <c r="AY1083" s="33">
        <v>2.0299999999999998</v>
      </c>
      <c r="AZ1083" s="36">
        <v>0</v>
      </c>
      <c r="BA1083" s="33">
        <v>75.790000000000006</v>
      </c>
      <c r="BB1083" s="34"/>
      <c r="BC1083" s="34"/>
      <c r="BD1083" s="34"/>
      <c r="BE1083" s="34"/>
      <c r="BF1083" s="34"/>
      <c r="BG1083" s="34"/>
      <c r="BH1083" s="34"/>
      <c r="BI1083" s="34"/>
      <c r="BJ1083" s="34"/>
      <c r="BK1083" s="34"/>
      <c r="BL1083" s="34"/>
      <c r="BM1083" s="34"/>
      <c r="BN1083" s="34"/>
      <c r="BO1083" s="34"/>
      <c r="BP1083" s="34"/>
      <c r="BQ1083" s="34"/>
      <c r="BR1083" s="34"/>
      <c r="BS1083" s="34"/>
      <c r="BT1083" s="34"/>
      <c r="BU1083" s="34"/>
      <c r="BV1083" s="34"/>
      <c r="BW1083" s="34"/>
      <c r="BX1083" s="34"/>
      <c r="BY1083" s="34"/>
      <c r="BZ1083" s="34"/>
      <c r="CA1083" s="34"/>
      <c r="CB1083" s="34"/>
      <c r="CC1083" s="34"/>
    </row>
    <row r="1084" spans="1:81" ht="25" x14ac:dyDescent="0.35">
      <c r="A1084" s="37" t="s">
        <v>1160</v>
      </c>
      <c r="B1084" s="34">
        <v>18301</v>
      </c>
      <c r="C1084" s="37" t="s">
        <v>1159</v>
      </c>
      <c r="D1084" s="32">
        <v>24.1</v>
      </c>
      <c r="E1084" s="32">
        <v>16.100000000000001</v>
      </c>
      <c r="F1084" s="32">
        <v>0</v>
      </c>
      <c r="G1084" s="32">
        <v>0</v>
      </c>
      <c r="H1084" s="35">
        <v>1004</v>
      </c>
      <c r="I1084" s="35">
        <v>1004</v>
      </c>
      <c r="J1084" s="35">
        <v>239.95599999999999</v>
      </c>
      <c r="K1084" s="32">
        <v>0</v>
      </c>
      <c r="L1084" s="32">
        <v>0</v>
      </c>
      <c r="M1084" s="32">
        <v>0</v>
      </c>
      <c r="N1084" s="32">
        <v>0</v>
      </c>
      <c r="O1084" s="31"/>
      <c r="P1084" s="32">
        <v>0</v>
      </c>
      <c r="Q1084" s="31"/>
      <c r="R1084" s="36">
        <v>0.20200000000000001</v>
      </c>
      <c r="S1084" s="33">
        <v>6.2</v>
      </c>
      <c r="T1084" s="34"/>
      <c r="U1084" s="34"/>
      <c r="V1084" s="34"/>
      <c r="W1084" s="34"/>
      <c r="X1084" s="34"/>
      <c r="Y1084" s="34"/>
      <c r="Z1084" s="34"/>
      <c r="AA1084" s="34"/>
      <c r="AB1084" s="34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  <c r="AO1084" s="34"/>
      <c r="AP1084" s="34"/>
      <c r="AQ1084" s="34"/>
      <c r="AR1084" s="34"/>
      <c r="AS1084" s="34"/>
      <c r="AT1084" s="34"/>
      <c r="AU1084" s="34"/>
      <c r="AV1084" s="34"/>
      <c r="AW1084" s="33">
        <v>4.8899999999999997</v>
      </c>
      <c r="AX1084" s="33">
        <v>8.09</v>
      </c>
      <c r="AY1084" s="33">
        <v>2.1800000000000002</v>
      </c>
      <c r="AZ1084" s="36">
        <v>0</v>
      </c>
      <c r="BA1084" s="33">
        <v>82.09</v>
      </c>
      <c r="BB1084" s="34"/>
      <c r="BC1084" s="34"/>
      <c r="BD1084" s="34"/>
      <c r="BE1084" s="33"/>
      <c r="BF1084" s="34"/>
      <c r="BG1084" s="33"/>
      <c r="BH1084" s="34"/>
      <c r="BI1084" s="34"/>
      <c r="BJ1084" s="34"/>
      <c r="BK1084" s="34"/>
      <c r="BL1084" s="33"/>
      <c r="BM1084" s="33"/>
      <c r="BN1084" s="33"/>
      <c r="BO1084" s="34"/>
      <c r="BP1084" s="33"/>
      <c r="BQ1084" s="33"/>
      <c r="BR1084" s="33"/>
      <c r="BS1084" s="34"/>
      <c r="BT1084" s="34"/>
      <c r="BU1084" s="34"/>
      <c r="BV1084" s="33"/>
      <c r="BW1084" s="34"/>
      <c r="BX1084" s="34"/>
      <c r="BY1084" s="34"/>
      <c r="BZ1084" s="34"/>
      <c r="CA1084" s="34"/>
      <c r="CB1084" s="33"/>
      <c r="CC1084" s="32"/>
    </row>
    <row r="1085" spans="1:81" x14ac:dyDescent="0.35">
      <c r="A1085" s="37" t="s">
        <v>1158</v>
      </c>
      <c r="B1085" s="34">
        <v>18301</v>
      </c>
      <c r="C1085" s="37" t="s">
        <v>1157</v>
      </c>
      <c r="D1085" s="32">
        <v>18.7</v>
      </c>
      <c r="E1085" s="32">
        <v>4.0999999999999996</v>
      </c>
      <c r="F1085" s="32">
        <v>0</v>
      </c>
      <c r="G1085" s="32">
        <v>0</v>
      </c>
      <c r="H1085" s="35">
        <v>470</v>
      </c>
      <c r="I1085" s="35">
        <v>470</v>
      </c>
      <c r="J1085" s="35">
        <v>112.33</v>
      </c>
      <c r="K1085" s="32">
        <v>0</v>
      </c>
      <c r="L1085" s="32">
        <v>0</v>
      </c>
      <c r="M1085" s="32">
        <v>0</v>
      </c>
      <c r="N1085" s="32">
        <v>0</v>
      </c>
      <c r="O1085" s="31"/>
      <c r="P1085" s="32">
        <v>0</v>
      </c>
      <c r="Q1085" s="31"/>
      <c r="R1085" s="36">
        <v>0.13</v>
      </c>
      <c r="S1085" s="33">
        <v>6</v>
      </c>
      <c r="T1085" s="33">
        <v>32</v>
      </c>
      <c r="U1085" s="33">
        <v>51.1</v>
      </c>
      <c r="V1085" s="34"/>
      <c r="W1085" s="34"/>
      <c r="X1085" s="34"/>
      <c r="Y1085" s="32">
        <v>13.1</v>
      </c>
      <c r="Z1085" s="32">
        <v>1</v>
      </c>
      <c r="AA1085" s="34"/>
      <c r="AB1085" s="32">
        <v>0</v>
      </c>
      <c r="AC1085" s="34"/>
      <c r="AD1085" s="34"/>
      <c r="AE1085" s="34"/>
      <c r="AF1085" s="32">
        <v>0.2</v>
      </c>
      <c r="AG1085" s="34"/>
      <c r="AH1085" s="34"/>
      <c r="AI1085" s="32">
        <v>0</v>
      </c>
      <c r="AJ1085" s="32">
        <v>0.3</v>
      </c>
      <c r="AK1085" s="34"/>
      <c r="AL1085" s="32">
        <v>1.2</v>
      </c>
      <c r="AM1085" s="32">
        <v>0.1</v>
      </c>
      <c r="AN1085" s="34"/>
      <c r="AO1085" s="34"/>
      <c r="AP1085" s="32">
        <v>0</v>
      </c>
      <c r="AQ1085" s="32">
        <v>0.3</v>
      </c>
      <c r="AR1085" s="32">
        <v>0.3</v>
      </c>
      <c r="AS1085" s="34"/>
      <c r="AT1085" s="32">
        <v>0.3</v>
      </c>
      <c r="AU1085" s="33">
        <v>16.8</v>
      </c>
      <c r="AV1085" s="36">
        <v>0.7</v>
      </c>
      <c r="AW1085" s="33">
        <v>1.24</v>
      </c>
      <c r="AX1085" s="33">
        <v>1.98</v>
      </c>
      <c r="AY1085" s="33">
        <v>0.65</v>
      </c>
      <c r="AZ1085" s="36">
        <v>27.122</v>
      </c>
      <c r="BA1085" s="33">
        <v>23.25</v>
      </c>
      <c r="BB1085" s="34"/>
      <c r="BC1085" s="34"/>
      <c r="BD1085" s="34"/>
      <c r="BE1085" s="34"/>
      <c r="BF1085" s="34"/>
      <c r="BG1085" s="34"/>
      <c r="BH1085" s="34"/>
      <c r="BI1085" s="34"/>
      <c r="BJ1085" s="34"/>
      <c r="BK1085" s="34"/>
      <c r="BL1085" s="34"/>
      <c r="BM1085" s="34"/>
      <c r="BN1085" s="34"/>
      <c r="BO1085" s="34"/>
      <c r="BP1085" s="34"/>
      <c r="BQ1085" s="34"/>
      <c r="BR1085" s="34"/>
      <c r="BS1085" s="34"/>
      <c r="BT1085" s="34"/>
      <c r="BU1085" s="34"/>
      <c r="BV1085" s="34"/>
      <c r="BW1085" s="34"/>
      <c r="BX1085" s="34"/>
      <c r="BY1085" s="34"/>
      <c r="BZ1085" s="34"/>
      <c r="CA1085" s="34"/>
      <c r="CB1085" s="34"/>
      <c r="CC1085" s="34"/>
    </row>
    <row r="1086" spans="1:81" ht="25" x14ac:dyDescent="0.35">
      <c r="A1086" s="37" t="s">
        <v>1156</v>
      </c>
      <c r="B1086" s="34">
        <v>18301</v>
      </c>
      <c r="C1086" s="37" t="s">
        <v>1155</v>
      </c>
      <c r="D1086" s="32">
        <v>30.9</v>
      </c>
      <c r="E1086" s="32">
        <v>7.7</v>
      </c>
      <c r="F1086" s="32">
        <v>0</v>
      </c>
      <c r="G1086" s="32">
        <v>0</v>
      </c>
      <c r="H1086" s="35">
        <v>810</v>
      </c>
      <c r="I1086" s="35">
        <v>810</v>
      </c>
      <c r="J1086" s="35">
        <v>193.59</v>
      </c>
      <c r="K1086" s="32">
        <v>0</v>
      </c>
      <c r="L1086" s="32">
        <v>0</v>
      </c>
      <c r="M1086" s="32">
        <v>0</v>
      </c>
      <c r="N1086" s="32">
        <v>0</v>
      </c>
      <c r="O1086" s="31"/>
      <c r="P1086" s="32">
        <v>0</v>
      </c>
      <c r="Q1086" s="31"/>
      <c r="R1086" s="36">
        <v>0.17</v>
      </c>
      <c r="S1086" s="33">
        <v>6</v>
      </c>
      <c r="T1086" s="33">
        <v>32.299999999999997</v>
      </c>
      <c r="U1086" s="33">
        <v>53.1</v>
      </c>
      <c r="V1086" s="34"/>
      <c r="W1086" s="34"/>
      <c r="X1086" s="34"/>
      <c r="Y1086" s="32">
        <v>12.8</v>
      </c>
      <c r="Z1086" s="32">
        <v>1</v>
      </c>
      <c r="AA1086" s="34"/>
      <c r="AB1086" s="32">
        <v>0</v>
      </c>
      <c r="AC1086" s="34"/>
      <c r="AD1086" s="34"/>
      <c r="AE1086" s="34"/>
      <c r="AF1086" s="32">
        <v>0</v>
      </c>
      <c r="AG1086" s="34"/>
      <c r="AH1086" s="34"/>
      <c r="AI1086" s="32">
        <v>0</v>
      </c>
      <c r="AJ1086" s="32">
        <v>0.2</v>
      </c>
      <c r="AK1086" s="34"/>
      <c r="AL1086" s="32">
        <v>0.6</v>
      </c>
      <c r="AM1086" s="32">
        <v>0</v>
      </c>
      <c r="AN1086" s="34"/>
      <c r="AO1086" s="34"/>
      <c r="AP1086" s="32">
        <v>0</v>
      </c>
      <c r="AQ1086" s="32">
        <v>0</v>
      </c>
      <c r="AR1086" s="32">
        <v>0</v>
      </c>
      <c r="AS1086" s="34"/>
      <c r="AT1086" s="32">
        <v>0</v>
      </c>
      <c r="AU1086" s="33">
        <v>14.6</v>
      </c>
      <c r="AV1086" s="36">
        <v>0</v>
      </c>
      <c r="AW1086" s="33">
        <v>2.35</v>
      </c>
      <c r="AX1086" s="33">
        <v>3.86</v>
      </c>
      <c r="AY1086" s="33">
        <v>1.06</v>
      </c>
      <c r="AZ1086" s="36">
        <v>0</v>
      </c>
      <c r="BA1086" s="33">
        <v>43.66</v>
      </c>
      <c r="BB1086" s="34"/>
      <c r="BC1086" s="34"/>
      <c r="BD1086" s="34"/>
      <c r="BE1086" s="34"/>
      <c r="BF1086" s="34"/>
      <c r="BG1086" s="34"/>
      <c r="BH1086" s="34"/>
      <c r="BI1086" s="34"/>
      <c r="BJ1086" s="34"/>
      <c r="BK1086" s="34"/>
      <c r="BL1086" s="34"/>
      <c r="BM1086" s="34"/>
      <c r="BN1086" s="34"/>
      <c r="BO1086" s="34"/>
      <c r="BP1086" s="34"/>
      <c r="BQ1086" s="34"/>
      <c r="BR1086" s="34"/>
      <c r="BS1086" s="34"/>
      <c r="BT1086" s="34"/>
      <c r="BU1086" s="34"/>
      <c r="BV1086" s="34"/>
      <c r="BW1086" s="34"/>
      <c r="BX1086" s="34"/>
      <c r="BY1086" s="34"/>
      <c r="BZ1086" s="34"/>
      <c r="CA1086" s="34"/>
      <c r="CB1086" s="34"/>
      <c r="CC1086" s="34"/>
    </row>
    <row r="1087" spans="1:81" ht="25" x14ac:dyDescent="0.35">
      <c r="A1087" s="37" t="s">
        <v>1154</v>
      </c>
      <c r="B1087" s="34">
        <v>18301</v>
      </c>
      <c r="C1087" s="37" t="s">
        <v>1153</v>
      </c>
      <c r="D1087" s="32">
        <v>27.9</v>
      </c>
      <c r="E1087" s="32">
        <v>8.8000000000000007</v>
      </c>
      <c r="F1087" s="32">
        <v>0</v>
      </c>
      <c r="G1087" s="32">
        <v>0</v>
      </c>
      <c r="H1087" s="35">
        <v>800</v>
      </c>
      <c r="I1087" s="35">
        <v>800</v>
      </c>
      <c r="J1087" s="35">
        <v>191.2</v>
      </c>
      <c r="K1087" s="32">
        <v>0</v>
      </c>
      <c r="L1087" s="32">
        <v>0</v>
      </c>
      <c r="M1087" s="32">
        <v>0</v>
      </c>
      <c r="N1087" s="32">
        <v>0</v>
      </c>
      <c r="O1087" s="31"/>
      <c r="P1087" s="32">
        <v>0</v>
      </c>
      <c r="Q1087" s="31"/>
      <c r="R1087" s="36">
        <v>0.25</v>
      </c>
      <c r="S1087" s="33">
        <v>6</v>
      </c>
      <c r="T1087" s="33">
        <v>33</v>
      </c>
      <c r="U1087" s="33">
        <v>53.1</v>
      </c>
      <c r="V1087" s="34"/>
      <c r="W1087" s="34"/>
      <c r="X1087" s="34"/>
      <c r="Y1087" s="32">
        <v>11.8</v>
      </c>
      <c r="Z1087" s="32">
        <v>0.8</v>
      </c>
      <c r="AA1087" s="34"/>
      <c r="AB1087" s="32">
        <v>0</v>
      </c>
      <c r="AC1087" s="34"/>
      <c r="AD1087" s="34"/>
      <c r="AE1087" s="34"/>
      <c r="AF1087" s="32">
        <v>0.1</v>
      </c>
      <c r="AG1087" s="34"/>
      <c r="AH1087" s="34"/>
      <c r="AI1087" s="32">
        <v>0</v>
      </c>
      <c r="AJ1087" s="32">
        <v>0.2</v>
      </c>
      <c r="AK1087" s="34"/>
      <c r="AL1087" s="32">
        <v>0.7</v>
      </c>
      <c r="AM1087" s="32">
        <v>0</v>
      </c>
      <c r="AN1087" s="34"/>
      <c r="AO1087" s="34"/>
      <c r="AP1087" s="32">
        <v>0</v>
      </c>
      <c r="AQ1087" s="32">
        <v>0</v>
      </c>
      <c r="AR1087" s="32">
        <v>0</v>
      </c>
      <c r="AS1087" s="34"/>
      <c r="AT1087" s="32">
        <v>0</v>
      </c>
      <c r="AU1087" s="33">
        <v>13.6</v>
      </c>
      <c r="AV1087" s="36">
        <v>0</v>
      </c>
      <c r="AW1087" s="33">
        <v>2.74</v>
      </c>
      <c r="AX1087" s="33">
        <v>4.42</v>
      </c>
      <c r="AY1087" s="33">
        <v>1.1299999999999999</v>
      </c>
      <c r="AZ1087" s="36">
        <v>0</v>
      </c>
      <c r="BA1087" s="33">
        <v>49.9</v>
      </c>
      <c r="BB1087" s="38"/>
      <c r="BC1087" s="33"/>
      <c r="BD1087" s="33"/>
      <c r="BE1087" s="34"/>
      <c r="BF1087" s="32"/>
      <c r="BG1087" s="34"/>
      <c r="BH1087" s="33"/>
      <c r="BI1087" s="34"/>
      <c r="BJ1087" s="34"/>
      <c r="BK1087" s="34"/>
      <c r="BL1087" s="34"/>
      <c r="BM1087" s="34"/>
      <c r="BN1087" s="34"/>
      <c r="BO1087" s="33"/>
      <c r="BP1087" s="34"/>
      <c r="BQ1087" s="34"/>
      <c r="BR1087" s="34"/>
      <c r="BS1087" s="33"/>
      <c r="BT1087" s="32"/>
      <c r="BU1087" s="33"/>
      <c r="BV1087" s="34"/>
      <c r="BW1087" s="33"/>
      <c r="BX1087" s="34"/>
      <c r="BY1087" s="34"/>
      <c r="BZ1087" s="34"/>
      <c r="CA1087" s="33"/>
      <c r="CB1087" s="34"/>
      <c r="CC1087" s="32"/>
    </row>
    <row r="1088" spans="1:81" x14ac:dyDescent="0.35">
      <c r="A1088" s="37" t="s">
        <v>1152</v>
      </c>
      <c r="B1088" s="34">
        <v>18301</v>
      </c>
      <c r="C1088" s="37" t="s">
        <v>1151</v>
      </c>
      <c r="D1088" s="32">
        <v>16.100000000000001</v>
      </c>
      <c r="E1088" s="32">
        <v>17.399999999999999</v>
      </c>
      <c r="F1088" s="32">
        <v>0</v>
      </c>
      <c r="G1088" s="32">
        <v>0</v>
      </c>
      <c r="H1088" s="35">
        <v>917</v>
      </c>
      <c r="I1088" s="35">
        <v>917</v>
      </c>
      <c r="J1088" s="35">
        <v>219.16299999999998</v>
      </c>
      <c r="K1088" s="32">
        <v>0</v>
      </c>
      <c r="L1088" s="32">
        <v>0</v>
      </c>
      <c r="M1088" s="32">
        <v>0</v>
      </c>
      <c r="N1088" s="32">
        <v>0</v>
      </c>
      <c r="O1088" s="31"/>
      <c r="P1088" s="32">
        <v>0</v>
      </c>
      <c r="Q1088" s="31"/>
      <c r="R1088" s="36">
        <v>0.11799999999999999</v>
      </c>
      <c r="S1088" s="33">
        <v>6.37</v>
      </c>
      <c r="T1088" s="34"/>
      <c r="U1088" s="34"/>
      <c r="V1088" s="34"/>
      <c r="W1088" s="34"/>
      <c r="X1088" s="34"/>
      <c r="Y1088" s="34"/>
      <c r="Z1088" s="34"/>
      <c r="AA1088" s="34"/>
      <c r="AB1088" s="34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4"/>
      <c r="AW1088" s="33">
        <v>5.32</v>
      </c>
      <c r="AX1088" s="33">
        <v>8.6999999999999993</v>
      </c>
      <c r="AY1088" s="33">
        <v>2.35</v>
      </c>
      <c r="AZ1088" s="36">
        <v>15.898999999999999</v>
      </c>
      <c r="BA1088" s="33">
        <v>94.58</v>
      </c>
      <c r="BB1088" s="34"/>
      <c r="BC1088" s="34"/>
      <c r="BD1088" s="34"/>
      <c r="BE1088" s="34"/>
      <c r="BF1088" s="34"/>
      <c r="BG1088" s="34"/>
      <c r="BH1088" s="34"/>
      <c r="BI1088" s="34"/>
      <c r="BJ1088" s="34"/>
      <c r="BK1088" s="34"/>
      <c r="BL1088" s="34"/>
      <c r="BM1088" s="34"/>
      <c r="BN1088" s="34"/>
      <c r="BO1088" s="34"/>
      <c r="BP1088" s="34"/>
      <c r="BQ1088" s="34"/>
      <c r="BR1088" s="34"/>
      <c r="BS1088" s="33"/>
      <c r="BT1088" s="32"/>
      <c r="BU1088" s="33"/>
      <c r="BV1088" s="34"/>
      <c r="BW1088" s="33"/>
      <c r="BX1088" s="34"/>
      <c r="BY1088" s="34"/>
      <c r="BZ1088" s="34"/>
      <c r="CA1088" s="33"/>
      <c r="CB1088" s="34"/>
      <c r="CC1088" s="32"/>
    </row>
    <row r="1089" spans="1:81" ht="25" x14ac:dyDescent="0.35">
      <c r="A1089" s="37" t="s">
        <v>1150</v>
      </c>
      <c r="B1089" s="34">
        <v>18301</v>
      </c>
      <c r="C1089" s="37" t="s">
        <v>1149</v>
      </c>
      <c r="D1089" s="32">
        <v>28.1</v>
      </c>
      <c r="E1089" s="32">
        <v>16.8</v>
      </c>
      <c r="F1089" s="32">
        <v>0</v>
      </c>
      <c r="G1089" s="32">
        <v>0</v>
      </c>
      <c r="H1089" s="35">
        <v>1100</v>
      </c>
      <c r="I1089" s="35">
        <v>1100</v>
      </c>
      <c r="J1089" s="35">
        <v>262.89999999999998</v>
      </c>
      <c r="K1089" s="32">
        <v>0</v>
      </c>
      <c r="L1089" s="32">
        <v>0</v>
      </c>
      <c r="M1089" s="32">
        <v>0</v>
      </c>
      <c r="N1089" s="32">
        <v>0</v>
      </c>
      <c r="O1089" s="31"/>
      <c r="P1089" s="32">
        <v>0</v>
      </c>
      <c r="Q1089" s="31"/>
      <c r="R1089" s="36">
        <v>0.17399999999999999</v>
      </c>
      <c r="S1089" s="33">
        <v>6.41</v>
      </c>
      <c r="T1089" s="34"/>
      <c r="U1089" s="34"/>
      <c r="V1089" s="34"/>
      <c r="W1089" s="34"/>
      <c r="X1089" s="34"/>
      <c r="Y1089" s="34"/>
      <c r="Z1089" s="34"/>
      <c r="AA1089" s="34"/>
      <c r="AB1089" s="34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  <c r="AO1089" s="34"/>
      <c r="AP1089" s="34"/>
      <c r="AQ1089" s="34"/>
      <c r="AR1089" s="34"/>
      <c r="AS1089" s="34"/>
      <c r="AT1089" s="34"/>
      <c r="AU1089" s="34"/>
      <c r="AV1089" s="34"/>
      <c r="AW1089" s="33">
        <v>5.12</v>
      </c>
      <c r="AX1089" s="33">
        <v>8.5</v>
      </c>
      <c r="AY1089" s="33">
        <v>2.25</v>
      </c>
      <c r="AZ1089" s="36">
        <v>0</v>
      </c>
      <c r="BA1089" s="33">
        <v>91.46</v>
      </c>
      <c r="BB1089" s="34"/>
      <c r="BC1089" s="34"/>
      <c r="BD1089" s="34"/>
      <c r="BE1089" s="34"/>
      <c r="BF1089" s="34"/>
      <c r="BG1089" s="34"/>
      <c r="BH1089" s="34"/>
      <c r="BI1089" s="34"/>
      <c r="BJ1089" s="34"/>
      <c r="BK1089" s="34"/>
      <c r="BL1089" s="34"/>
      <c r="BM1089" s="34"/>
      <c r="BN1089" s="34"/>
      <c r="BO1089" s="34"/>
      <c r="BP1089" s="34"/>
      <c r="BQ1089" s="34"/>
      <c r="BR1089" s="34"/>
      <c r="BS1089" s="33"/>
      <c r="BT1089" s="32"/>
      <c r="BU1089" s="33"/>
      <c r="BV1089" s="34"/>
      <c r="BW1089" s="33"/>
      <c r="BX1089" s="34"/>
      <c r="BY1089" s="34"/>
      <c r="BZ1089" s="34"/>
      <c r="CA1089" s="33"/>
      <c r="CB1089" s="34"/>
      <c r="CC1089" s="32"/>
    </row>
    <row r="1090" spans="1:81" ht="25" x14ac:dyDescent="0.35">
      <c r="A1090" s="37" t="s">
        <v>1148</v>
      </c>
      <c r="B1090" s="34">
        <v>18301</v>
      </c>
      <c r="C1090" s="37" t="s">
        <v>1147</v>
      </c>
      <c r="D1090" s="32">
        <v>24.9</v>
      </c>
      <c r="E1090" s="32">
        <v>17.399999999999999</v>
      </c>
      <c r="F1090" s="32">
        <v>0</v>
      </c>
      <c r="G1090" s="32">
        <v>0</v>
      </c>
      <c r="H1090" s="35">
        <v>1067</v>
      </c>
      <c r="I1090" s="35">
        <v>1067</v>
      </c>
      <c r="J1090" s="35">
        <v>255.01299999999998</v>
      </c>
      <c r="K1090" s="32">
        <v>0</v>
      </c>
      <c r="L1090" s="32">
        <v>0</v>
      </c>
      <c r="M1090" s="32">
        <v>0</v>
      </c>
      <c r="N1090" s="32">
        <v>0</v>
      </c>
      <c r="O1090" s="31"/>
      <c r="P1090" s="32">
        <v>0</v>
      </c>
      <c r="Q1090" s="31"/>
      <c r="R1090" s="36">
        <v>0.218</v>
      </c>
      <c r="S1090" s="33">
        <v>6.4</v>
      </c>
      <c r="T1090" s="34"/>
      <c r="U1090" s="34"/>
      <c r="V1090" s="34"/>
      <c r="W1090" s="34"/>
      <c r="X1090" s="34"/>
      <c r="Y1090" s="34"/>
      <c r="Z1090" s="34"/>
      <c r="AA1090" s="34"/>
      <c r="AB1090" s="34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  <c r="AO1090" s="34"/>
      <c r="AP1090" s="34"/>
      <c r="AQ1090" s="34"/>
      <c r="AR1090" s="34"/>
      <c r="AS1090" s="34"/>
      <c r="AT1090" s="34"/>
      <c r="AU1090" s="34"/>
      <c r="AV1090" s="34"/>
      <c r="AW1090" s="33">
        <v>5.25</v>
      </c>
      <c r="AX1090" s="33">
        <v>8.84</v>
      </c>
      <c r="AY1090" s="33">
        <v>2.2999999999999998</v>
      </c>
      <c r="AZ1090" s="36">
        <v>0</v>
      </c>
      <c r="BA1090" s="33">
        <v>94.73</v>
      </c>
      <c r="BB1090" s="34"/>
      <c r="BC1090" s="33"/>
      <c r="BD1090" s="33"/>
      <c r="BE1090" s="34"/>
      <c r="BF1090" s="34"/>
      <c r="BG1090" s="34"/>
      <c r="BH1090" s="33"/>
      <c r="BI1090" s="34"/>
      <c r="BJ1090" s="34"/>
      <c r="BK1090" s="34"/>
      <c r="BL1090" s="34"/>
      <c r="BM1090" s="34"/>
      <c r="BN1090" s="34"/>
      <c r="BO1090" s="33"/>
      <c r="BP1090" s="34"/>
      <c r="BQ1090" s="34"/>
      <c r="BR1090" s="34"/>
      <c r="BS1090" s="33"/>
      <c r="BT1090" s="34"/>
      <c r="BU1090" s="33"/>
      <c r="BV1090" s="34"/>
      <c r="BW1090" s="33"/>
      <c r="BX1090" s="34"/>
      <c r="BY1090" s="34"/>
      <c r="BZ1090" s="34"/>
      <c r="CA1090" s="33"/>
      <c r="CB1090" s="34"/>
      <c r="CC1090" s="32"/>
    </row>
    <row r="1091" spans="1:81" x14ac:dyDescent="0.35">
      <c r="A1091" s="37" t="s">
        <v>1146</v>
      </c>
      <c r="B1091" s="34">
        <v>18302</v>
      </c>
      <c r="C1091" s="37" t="s">
        <v>1145</v>
      </c>
      <c r="D1091" s="32">
        <v>21.6</v>
      </c>
      <c r="E1091" s="32">
        <v>3.3</v>
      </c>
      <c r="F1091" s="32">
        <v>0</v>
      </c>
      <c r="G1091" s="32">
        <v>0</v>
      </c>
      <c r="H1091" s="35">
        <v>490</v>
      </c>
      <c r="I1091" s="35">
        <v>490</v>
      </c>
      <c r="J1091" s="35">
        <v>117.11</v>
      </c>
      <c r="K1091" s="32">
        <v>0</v>
      </c>
      <c r="L1091" s="32">
        <v>0</v>
      </c>
      <c r="M1091" s="32">
        <v>0</v>
      </c>
      <c r="N1091" s="32">
        <v>0</v>
      </c>
      <c r="O1091" s="31"/>
      <c r="P1091" s="32">
        <v>0</v>
      </c>
      <c r="Q1091" s="31"/>
      <c r="R1091" s="36">
        <v>0.05</v>
      </c>
      <c r="S1091" s="33">
        <v>3.7</v>
      </c>
      <c r="T1091" s="33">
        <v>28.6</v>
      </c>
      <c r="U1091" s="33">
        <v>29.6</v>
      </c>
      <c r="V1091" s="34"/>
      <c r="W1091" s="34"/>
      <c r="X1091" s="34"/>
      <c r="Y1091" s="32">
        <v>36.9</v>
      </c>
      <c r="Z1091" s="32">
        <v>3.2</v>
      </c>
      <c r="AA1091" s="34"/>
      <c r="AB1091" s="34"/>
      <c r="AC1091" s="34"/>
      <c r="AD1091" s="34"/>
      <c r="AE1091" s="34"/>
      <c r="AF1091" s="32">
        <v>0</v>
      </c>
      <c r="AG1091" s="34"/>
      <c r="AH1091" s="34"/>
      <c r="AI1091" s="32">
        <v>0.2</v>
      </c>
      <c r="AJ1091" s="34"/>
      <c r="AK1091" s="34"/>
      <c r="AL1091" s="32">
        <v>1.2</v>
      </c>
      <c r="AM1091" s="32">
        <v>0</v>
      </c>
      <c r="AN1091" s="34"/>
      <c r="AO1091" s="34"/>
      <c r="AP1091" s="34"/>
      <c r="AQ1091" s="32">
        <v>0</v>
      </c>
      <c r="AR1091" s="32">
        <v>0.2</v>
      </c>
      <c r="AS1091" s="34"/>
      <c r="AT1091" s="32">
        <v>0.2</v>
      </c>
      <c r="AU1091" s="33">
        <v>41.9</v>
      </c>
      <c r="AV1091" s="36">
        <v>0.4</v>
      </c>
      <c r="AW1091" s="33">
        <v>0.89</v>
      </c>
      <c r="AX1091" s="33">
        <v>0.92</v>
      </c>
      <c r="AY1091" s="33">
        <v>1.31</v>
      </c>
      <c r="AZ1091" s="36">
        <v>12.474</v>
      </c>
      <c r="BA1091" s="33">
        <v>14.66</v>
      </c>
      <c r="BB1091" s="34"/>
      <c r="BC1091" s="34"/>
      <c r="BD1091" s="34"/>
      <c r="BE1091" s="34"/>
      <c r="BF1091" s="34"/>
      <c r="BG1091" s="34"/>
      <c r="BH1091" s="34"/>
      <c r="BI1091" s="34"/>
      <c r="BJ1091" s="34"/>
      <c r="BK1091" s="34"/>
      <c r="BL1091" s="34"/>
      <c r="BM1091" s="34"/>
      <c r="BN1091" s="34"/>
      <c r="BO1091" s="34"/>
      <c r="BP1091" s="34"/>
      <c r="BQ1091" s="34"/>
      <c r="BR1091" s="34"/>
      <c r="BS1091" s="33"/>
      <c r="BT1091" s="34"/>
      <c r="BU1091" s="33"/>
      <c r="BV1091" s="34"/>
      <c r="BW1091" s="33"/>
      <c r="BX1091" s="34"/>
      <c r="BY1091" s="34"/>
      <c r="BZ1091" s="34"/>
      <c r="CA1091" s="33"/>
      <c r="CB1091" s="34"/>
      <c r="CC1091" s="32"/>
    </row>
    <row r="1092" spans="1:81" ht="25" x14ac:dyDescent="0.35">
      <c r="A1092" s="37" t="s">
        <v>1144</v>
      </c>
      <c r="B1092" s="34">
        <v>18302</v>
      </c>
      <c r="C1092" s="37" t="s">
        <v>1143</v>
      </c>
      <c r="D1092" s="32">
        <v>29.4</v>
      </c>
      <c r="E1092" s="32">
        <v>4</v>
      </c>
      <c r="F1092" s="32">
        <v>0</v>
      </c>
      <c r="G1092" s="32">
        <v>0</v>
      </c>
      <c r="H1092" s="35">
        <v>648</v>
      </c>
      <c r="I1092" s="35">
        <v>648</v>
      </c>
      <c r="J1092" s="35">
        <v>154.87199999999999</v>
      </c>
      <c r="K1092" s="32">
        <v>0</v>
      </c>
      <c r="L1092" s="32">
        <v>0</v>
      </c>
      <c r="M1092" s="32">
        <v>0</v>
      </c>
      <c r="N1092" s="32">
        <v>0</v>
      </c>
      <c r="O1092" s="31"/>
      <c r="P1092" s="32">
        <v>0</v>
      </c>
      <c r="Q1092" s="31"/>
      <c r="R1092" s="36">
        <v>0.09</v>
      </c>
      <c r="S1092" s="33">
        <v>6</v>
      </c>
      <c r="T1092" s="33">
        <v>28.6</v>
      </c>
      <c r="U1092" s="33">
        <v>29.6</v>
      </c>
      <c r="V1092" s="34"/>
      <c r="W1092" s="34"/>
      <c r="X1092" s="34"/>
      <c r="Y1092" s="32">
        <v>36.9</v>
      </c>
      <c r="Z1092" s="32">
        <v>3.2</v>
      </c>
      <c r="AA1092" s="34"/>
      <c r="AB1092" s="34"/>
      <c r="AC1092" s="34"/>
      <c r="AD1092" s="34"/>
      <c r="AE1092" s="34"/>
      <c r="AF1092" s="32">
        <v>0</v>
      </c>
      <c r="AG1092" s="34"/>
      <c r="AH1092" s="34"/>
      <c r="AI1092" s="32">
        <v>0.2</v>
      </c>
      <c r="AJ1092" s="34"/>
      <c r="AK1092" s="34"/>
      <c r="AL1092" s="32">
        <v>1.2</v>
      </c>
      <c r="AM1092" s="32">
        <v>0</v>
      </c>
      <c r="AN1092" s="34"/>
      <c r="AO1092" s="34"/>
      <c r="AP1092" s="34"/>
      <c r="AQ1092" s="32">
        <v>0</v>
      </c>
      <c r="AR1092" s="32">
        <v>0.2</v>
      </c>
      <c r="AS1092" s="34"/>
      <c r="AT1092" s="32">
        <v>0.2</v>
      </c>
      <c r="AU1092" s="33">
        <v>41.9</v>
      </c>
      <c r="AV1092" s="36">
        <v>0.4</v>
      </c>
      <c r="AW1092" s="33">
        <v>1.08</v>
      </c>
      <c r="AX1092" s="33">
        <v>1.1200000000000001</v>
      </c>
      <c r="AY1092" s="33">
        <v>1.58</v>
      </c>
      <c r="AZ1092" s="36">
        <v>15.12</v>
      </c>
      <c r="BA1092" s="33">
        <v>17.77</v>
      </c>
      <c r="BB1092" s="34"/>
      <c r="BC1092" s="34"/>
      <c r="BD1092" s="34"/>
      <c r="BE1092" s="34"/>
      <c r="BF1092" s="34"/>
      <c r="BG1092" s="34"/>
      <c r="BH1092" s="34"/>
      <c r="BI1092" s="34"/>
      <c r="BJ1092" s="34"/>
      <c r="BK1092" s="34"/>
      <c r="BL1092" s="34"/>
      <c r="BM1092" s="34"/>
      <c r="BN1092" s="34"/>
      <c r="BO1092" s="34"/>
      <c r="BP1092" s="34"/>
      <c r="BQ1092" s="34"/>
      <c r="BR1092" s="34"/>
      <c r="BS1092" s="33"/>
      <c r="BT1092" s="34"/>
      <c r="BU1092" s="33"/>
      <c r="BV1092" s="34"/>
      <c r="BW1092" s="33"/>
      <c r="BX1092" s="34"/>
      <c r="BY1092" s="34"/>
      <c r="BZ1092" s="34"/>
      <c r="CA1092" s="33"/>
      <c r="CB1092" s="34"/>
      <c r="CC1092" s="32"/>
    </row>
    <row r="1093" spans="1:81" ht="25" x14ac:dyDescent="0.35">
      <c r="A1093" s="37" t="s">
        <v>1142</v>
      </c>
      <c r="B1093" s="34">
        <v>18302</v>
      </c>
      <c r="C1093" s="37" t="s">
        <v>1141</v>
      </c>
      <c r="D1093" s="32">
        <v>20.399999999999999</v>
      </c>
      <c r="E1093" s="32">
        <v>8.5</v>
      </c>
      <c r="F1093" s="32">
        <v>0</v>
      </c>
      <c r="G1093" s="32">
        <v>0</v>
      </c>
      <c r="H1093" s="35">
        <v>663</v>
      </c>
      <c r="I1093" s="35">
        <v>663</v>
      </c>
      <c r="J1093" s="35">
        <v>158.45699999999999</v>
      </c>
      <c r="K1093" s="32">
        <v>0</v>
      </c>
      <c r="L1093" s="32">
        <v>0</v>
      </c>
      <c r="M1093" s="32">
        <v>0</v>
      </c>
      <c r="N1093" s="32">
        <v>0</v>
      </c>
      <c r="O1093" s="31"/>
      <c r="P1093" s="32">
        <v>0</v>
      </c>
      <c r="Q1093" s="31"/>
      <c r="R1093" s="36">
        <v>5.1999999999999998E-2</v>
      </c>
      <c r="S1093" s="33">
        <v>2.12</v>
      </c>
      <c r="T1093" s="33">
        <v>29.64</v>
      </c>
      <c r="U1093" s="33">
        <v>31.81</v>
      </c>
      <c r="V1093" s="34"/>
      <c r="W1093" s="34"/>
      <c r="X1093" s="34"/>
      <c r="Y1093" s="32">
        <v>34.200000000000003</v>
      </c>
      <c r="Z1093" s="32">
        <v>2.9</v>
      </c>
      <c r="AA1093" s="34"/>
      <c r="AB1093" s="34"/>
      <c r="AC1093" s="34"/>
      <c r="AD1093" s="34"/>
      <c r="AE1093" s="34"/>
      <c r="AF1093" s="32">
        <v>0</v>
      </c>
      <c r="AG1093" s="34"/>
      <c r="AH1093" s="34"/>
      <c r="AI1093" s="32">
        <v>0.2</v>
      </c>
      <c r="AJ1093" s="34"/>
      <c r="AK1093" s="34"/>
      <c r="AL1093" s="32">
        <v>1</v>
      </c>
      <c r="AM1093" s="32">
        <v>0</v>
      </c>
      <c r="AN1093" s="34"/>
      <c r="AO1093" s="34"/>
      <c r="AP1093" s="34"/>
      <c r="AQ1093" s="32">
        <v>0</v>
      </c>
      <c r="AR1093" s="32">
        <v>0.2</v>
      </c>
      <c r="AS1093" s="34"/>
      <c r="AT1093" s="32">
        <v>0.2</v>
      </c>
      <c r="AU1093" s="33">
        <v>38.64</v>
      </c>
      <c r="AV1093" s="36">
        <v>0.33600000000000002</v>
      </c>
      <c r="AW1093" s="33">
        <v>2.39</v>
      </c>
      <c r="AX1093" s="33">
        <v>2.57</v>
      </c>
      <c r="AY1093" s="33">
        <v>3.12</v>
      </c>
      <c r="AZ1093" s="36">
        <v>27.141999999999999</v>
      </c>
      <c r="BA1093" s="33">
        <v>37.96</v>
      </c>
      <c r="BB1093" s="34"/>
      <c r="BC1093" s="34"/>
      <c r="BD1093" s="34"/>
      <c r="BE1093" s="34"/>
      <c r="BF1093" s="34"/>
      <c r="BG1093" s="34"/>
      <c r="BH1093" s="34"/>
      <c r="BI1093" s="34"/>
      <c r="BJ1093" s="34"/>
      <c r="BK1093" s="34"/>
      <c r="BL1093" s="34"/>
      <c r="BM1093" s="34"/>
      <c r="BN1093" s="34"/>
      <c r="BO1093" s="34"/>
      <c r="BP1093" s="34"/>
      <c r="BQ1093" s="34"/>
      <c r="BR1093" s="34"/>
      <c r="BS1093" s="34"/>
      <c r="BT1093" s="34"/>
      <c r="BU1093" s="34"/>
      <c r="BV1093" s="34"/>
      <c r="BW1093" s="34"/>
      <c r="BX1093" s="34"/>
      <c r="BY1093" s="34"/>
      <c r="BZ1093" s="34"/>
      <c r="CA1093" s="34"/>
      <c r="CB1093" s="34"/>
      <c r="CC1093" s="34"/>
    </row>
    <row r="1094" spans="1:81" ht="25" x14ac:dyDescent="0.35">
      <c r="A1094" s="37" t="s">
        <v>1140</v>
      </c>
      <c r="B1094" s="34">
        <v>18302</v>
      </c>
      <c r="C1094" s="37" t="s">
        <v>1139</v>
      </c>
      <c r="D1094" s="32">
        <v>27.7</v>
      </c>
      <c r="E1094" s="32">
        <v>9.1999999999999993</v>
      </c>
      <c r="F1094" s="32">
        <v>0</v>
      </c>
      <c r="G1094" s="32">
        <v>0</v>
      </c>
      <c r="H1094" s="35">
        <v>809</v>
      </c>
      <c r="I1094" s="35">
        <v>809</v>
      </c>
      <c r="J1094" s="35">
        <v>193.351</v>
      </c>
      <c r="K1094" s="32">
        <v>0</v>
      </c>
      <c r="L1094" s="32">
        <v>0</v>
      </c>
      <c r="M1094" s="32">
        <v>0</v>
      </c>
      <c r="N1094" s="32">
        <v>0</v>
      </c>
      <c r="O1094" s="31"/>
      <c r="P1094" s="32">
        <v>0</v>
      </c>
      <c r="Q1094" s="31"/>
      <c r="R1094" s="36">
        <v>0.09</v>
      </c>
      <c r="S1094" s="33">
        <v>2.2000000000000002</v>
      </c>
      <c r="T1094" s="33">
        <v>29.64</v>
      </c>
      <c r="U1094" s="33">
        <v>31.81</v>
      </c>
      <c r="V1094" s="34"/>
      <c r="W1094" s="34"/>
      <c r="X1094" s="34"/>
      <c r="Y1094" s="32">
        <v>26.1</v>
      </c>
      <c r="Z1094" s="32">
        <v>2.2000000000000002</v>
      </c>
      <c r="AA1094" s="34"/>
      <c r="AB1094" s="34"/>
      <c r="AC1094" s="34"/>
      <c r="AD1094" s="34"/>
      <c r="AE1094" s="34"/>
      <c r="AF1094" s="32">
        <v>0</v>
      </c>
      <c r="AG1094" s="34"/>
      <c r="AH1094" s="34"/>
      <c r="AI1094" s="32">
        <v>0.2</v>
      </c>
      <c r="AJ1094" s="34"/>
      <c r="AK1094" s="34"/>
      <c r="AL1094" s="32">
        <v>1</v>
      </c>
      <c r="AM1094" s="32">
        <v>0</v>
      </c>
      <c r="AN1094" s="34"/>
      <c r="AO1094" s="34"/>
      <c r="AP1094" s="34"/>
      <c r="AQ1094" s="32">
        <v>0</v>
      </c>
      <c r="AR1094" s="32">
        <v>0.1</v>
      </c>
      <c r="AS1094" s="34"/>
      <c r="AT1094" s="32">
        <v>0.1</v>
      </c>
      <c r="AU1094" s="33">
        <v>29.72</v>
      </c>
      <c r="AV1094" s="36">
        <v>0.216</v>
      </c>
      <c r="AW1094" s="33">
        <v>2.56</v>
      </c>
      <c r="AX1094" s="33">
        <v>2.75</v>
      </c>
      <c r="AY1094" s="33">
        <v>2.57</v>
      </c>
      <c r="AZ1094" s="36">
        <v>18.724</v>
      </c>
      <c r="BA1094" s="33">
        <v>40.65</v>
      </c>
      <c r="BB1094" s="34"/>
      <c r="BC1094" s="34"/>
      <c r="BD1094" s="34"/>
      <c r="BE1094" s="34"/>
      <c r="BF1094" s="34"/>
      <c r="BG1094" s="34"/>
      <c r="BH1094" s="34"/>
      <c r="BI1094" s="34"/>
      <c r="BJ1094" s="34"/>
      <c r="BK1094" s="34"/>
      <c r="BL1094" s="34"/>
      <c r="BM1094" s="34"/>
      <c r="BN1094" s="34"/>
      <c r="BO1094" s="34"/>
      <c r="BP1094" s="34"/>
      <c r="BQ1094" s="34"/>
      <c r="BR1094" s="34"/>
      <c r="BS1094" s="34"/>
      <c r="BT1094" s="34"/>
      <c r="BU1094" s="34"/>
      <c r="BV1094" s="34"/>
      <c r="BW1094" s="34"/>
      <c r="BX1094" s="34"/>
      <c r="BY1094" s="34"/>
      <c r="BZ1094" s="34"/>
      <c r="CA1094" s="34"/>
      <c r="CB1094" s="34"/>
      <c r="CC1094" s="34"/>
    </row>
    <row r="1095" spans="1:81" x14ac:dyDescent="0.35">
      <c r="A1095" s="37" t="s">
        <v>1138</v>
      </c>
      <c r="B1095" s="34">
        <v>18302</v>
      </c>
      <c r="C1095" s="37" t="s">
        <v>1137</v>
      </c>
      <c r="D1095" s="32">
        <v>18.399999999999999</v>
      </c>
      <c r="E1095" s="32">
        <v>5.3</v>
      </c>
      <c r="F1095" s="32">
        <v>0</v>
      </c>
      <c r="G1095" s="32">
        <v>0</v>
      </c>
      <c r="H1095" s="35">
        <v>510</v>
      </c>
      <c r="I1095" s="35">
        <v>510</v>
      </c>
      <c r="J1095" s="35">
        <v>121.89</v>
      </c>
      <c r="K1095" s="32">
        <v>0</v>
      </c>
      <c r="L1095" s="32">
        <v>0</v>
      </c>
      <c r="M1095" s="32">
        <v>0</v>
      </c>
      <c r="N1095" s="32">
        <v>0</v>
      </c>
      <c r="O1095" s="31"/>
      <c r="P1095" s="32">
        <v>0</v>
      </c>
      <c r="Q1095" s="31"/>
      <c r="R1095" s="36">
        <v>0.13</v>
      </c>
      <c r="S1095" s="33">
        <v>3.7</v>
      </c>
      <c r="T1095" s="33">
        <v>36.4</v>
      </c>
      <c r="U1095" s="33">
        <v>39.799999999999997</v>
      </c>
      <c r="V1095" s="34"/>
      <c r="W1095" s="34"/>
      <c r="X1095" s="34"/>
      <c r="Y1095" s="32">
        <v>20.5</v>
      </c>
      <c r="Z1095" s="32">
        <v>1.2</v>
      </c>
      <c r="AA1095" s="34"/>
      <c r="AB1095" s="34"/>
      <c r="AC1095" s="34"/>
      <c r="AD1095" s="34"/>
      <c r="AE1095" s="34"/>
      <c r="AF1095" s="32">
        <v>0</v>
      </c>
      <c r="AG1095" s="34"/>
      <c r="AH1095" s="34"/>
      <c r="AI1095" s="32">
        <v>0.2</v>
      </c>
      <c r="AJ1095" s="34"/>
      <c r="AK1095" s="34"/>
      <c r="AL1095" s="32">
        <v>1.6</v>
      </c>
      <c r="AM1095" s="32">
        <v>0</v>
      </c>
      <c r="AN1095" s="34"/>
      <c r="AO1095" s="34"/>
      <c r="AP1095" s="34"/>
      <c r="AQ1095" s="32">
        <v>0</v>
      </c>
      <c r="AR1095" s="32">
        <v>0</v>
      </c>
      <c r="AS1095" s="34"/>
      <c r="AT1095" s="32">
        <v>0</v>
      </c>
      <c r="AU1095" s="33">
        <v>23.5</v>
      </c>
      <c r="AV1095" s="36">
        <v>0</v>
      </c>
      <c r="AW1095" s="33">
        <v>1.82</v>
      </c>
      <c r="AX1095" s="33">
        <v>1.99</v>
      </c>
      <c r="AY1095" s="33">
        <v>1.18</v>
      </c>
      <c r="AZ1095" s="36">
        <v>0</v>
      </c>
      <c r="BA1095" s="33">
        <v>30.05</v>
      </c>
      <c r="BB1095" s="34"/>
      <c r="BC1095" s="34"/>
      <c r="BD1095" s="34"/>
      <c r="BE1095" s="34"/>
      <c r="BF1095" s="34"/>
      <c r="BG1095" s="34"/>
      <c r="BH1095" s="34"/>
      <c r="BI1095" s="34"/>
      <c r="BJ1095" s="34"/>
      <c r="BK1095" s="34"/>
      <c r="BL1095" s="34"/>
      <c r="BM1095" s="34"/>
      <c r="BN1095" s="34"/>
      <c r="BO1095" s="34"/>
      <c r="BP1095" s="34"/>
      <c r="BQ1095" s="34"/>
      <c r="BR1095" s="34"/>
      <c r="BS1095" s="34"/>
      <c r="BT1095" s="34"/>
      <c r="BU1095" s="34"/>
      <c r="BV1095" s="34"/>
      <c r="BW1095" s="34"/>
      <c r="BX1095" s="34"/>
      <c r="BY1095" s="34"/>
      <c r="BZ1095" s="34"/>
      <c r="CA1095" s="34"/>
      <c r="CB1095" s="34"/>
      <c r="CC1095" s="34"/>
    </row>
    <row r="1096" spans="1:81" ht="25" x14ac:dyDescent="0.35">
      <c r="A1096" s="37" t="s">
        <v>1136</v>
      </c>
      <c r="B1096" s="34">
        <v>18302</v>
      </c>
      <c r="C1096" s="37" t="s">
        <v>1135</v>
      </c>
      <c r="D1096" s="32">
        <v>26.8</v>
      </c>
      <c r="E1096" s="32">
        <v>7</v>
      </c>
      <c r="F1096" s="32">
        <v>0</v>
      </c>
      <c r="G1096" s="32">
        <v>0</v>
      </c>
      <c r="H1096" s="35">
        <v>714</v>
      </c>
      <c r="I1096" s="35">
        <v>714</v>
      </c>
      <c r="J1096" s="35">
        <v>170.64599999999999</v>
      </c>
      <c r="K1096" s="32">
        <v>0</v>
      </c>
      <c r="L1096" s="32">
        <v>0</v>
      </c>
      <c r="M1096" s="32">
        <v>0</v>
      </c>
      <c r="N1096" s="32">
        <v>0</v>
      </c>
      <c r="O1096" s="31"/>
      <c r="P1096" s="32">
        <v>0</v>
      </c>
      <c r="Q1096" s="31"/>
      <c r="R1096" s="36">
        <v>0.28000000000000003</v>
      </c>
      <c r="S1096" s="33">
        <v>6</v>
      </c>
      <c r="T1096" s="33">
        <v>36.4</v>
      </c>
      <c r="U1096" s="33">
        <v>39.799999999999997</v>
      </c>
      <c r="V1096" s="34"/>
      <c r="W1096" s="34"/>
      <c r="X1096" s="34"/>
      <c r="Y1096" s="32">
        <v>20.5</v>
      </c>
      <c r="Z1096" s="32">
        <v>1.2</v>
      </c>
      <c r="AA1096" s="34"/>
      <c r="AB1096" s="34"/>
      <c r="AC1096" s="34"/>
      <c r="AD1096" s="34"/>
      <c r="AE1096" s="34"/>
      <c r="AF1096" s="32">
        <v>0</v>
      </c>
      <c r="AG1096" s="34"/>
      <c r="AH1096" s="34"/>
      <c r="AI1096" s="32">
        <v>0.2</v>
      </c>
      <c r="AJ1096" s="34"/>
      <c r="AK1096" s="34"/>
      <c r="AL1096" s="32">
        <v>1.6</v>
      </c>
      <c r="AM1096" s="32">
        <v>0</v>
      </c>
      <c r="AN1096" s="34"/>
      <c r="AO1096" s="34"/>
      <c r="AP1096" s="34"/>
      <c r="AQ1096" s="32">
        <v>0</v>
      </c>
      <c r="AR1096" s="32">
        <v>0</v>
      </c>
      <c r="AS1096" s="34"/>
      <c r="AT1096" s="32">
        <v>0</v>
      </c>
      <c r="AU1096" s="33">
        <v>23.5</v>
      </c>
      <c r="AV1096" s="36">
        <v>0</v>
      </c>
      <c r="AW1096" s="33">
        <v>2.41</v>
      </c>
      <c r="AX1096" s="33">
        <v>2.63</v>
      </c>
      <c r="AY1096" s="33">
        <v>1.55</v>
      </c>
      <c r="AZ1096" s="36">
        <v>0</v>
      </c>
      <c r="BA1096" s="33">
        <v>39.69</v>
      </c>
      <c r="BB1096" s="34"/>
      <c r="BC1096" s="34"/>
      <c r="BD1096" s="34"/>
      <c r="BE1096" s="34"/>
      <c r="BF1096" s="34"/>
      <c r="BG1096" s="34"/>
      <c r="BH1096" s="34"/>
      <c r="BI1096" s="34"/>
      <c r="BJ1096" s="34"/>
      <c r="BK1096" s="34"/>
      <c r="BL1096" s="34"/>
      <c r="BM1096" s="34"/>
      <c r="BN1096" s="34"/>
      <c r="BO1096" s="34"/>
      <c r="BP1096" s="34"/>
      <c r="BQ1096" s="34"/>
      <c r="BR1096" s="34"/>
      <c r="BS1096" s="34"/>
      <c r="BT1096" s="34"/>
      <c r="BU1096" s="34"/>
      <c r="BV1096" s="34"/>
      <c r="BW1096" s="34"/>
      <c r="BX1096" s="34"/>
      <c r="BY1096" s="34"/>
      <c r="BZ1096" s="34"/>
      <c r="CA1096" s="34"/>
      <c r="CB1096" s="34"/>
      <c r="CC1096" s="34"/>
    </row>
    <row r="1097" spans="1:81" ht="25" x14ac:dyDescent="0.35">
      <c r="A1097" s="37" t="s">
        <v>1134</v>
      </c>
      <c r="B1097" s="34">
        <v>18302</v>
      </c>
      <c r="C1097" s="37" t="s">
        <v>1133</v>
      </c>
      <c r="D1097" s="32">
        <v>18.600000000000001</v>
      </c>
      <c r="E1097" s="32">
        <v>12.6</v>
      </c>
      <c r="F1097" s="32">
        <v>0</v>
      </c>
      <c r="G1097" s="32">
        <v>0</v>
      </c>
      <c r="H1097" s="35">
        <v>782</v>
      </c>
      <c r="I1097" s="35">
        <v>782</v>
      </c>
      <c r="J1097" s="35">
        <v>186.898</v>
      </c>
      <c r="K1097" s="32">
        <v>0</v>
      </c>
      <c r="L1097" s="32">
        <v>0</v>
      </c>
      <c r="M1097" s="32">
        <v>0</v>
      </c>
      <c r="N1097" s="32">
        <v>0</v>
      </c>
      <c r="O1097" s="31"/>
      <c r="P1097" s="32">
        <v>0</v>
      </c>
      <c r="Q1097" s="31"/>
      <c r="R1097" s="36">
        <v>0.14299999999999999</v>
      </c>
      <c r="S1097" s="33">
        <v>2.12</v>
      </c>
      <c r="T1097" s="33">
        <v>36.130000000000003</v>
      </c>
      <c r="U1097" s="33">
        <v>40.86</v>
      </c>
      <c r="V1097" s="34"/>
      <c r="W1097" s="34"/>
      <c r="X1097" s="34"/>
      <c r="Y1097" s="32">
        <v>20.100000000000001</v>
      </c>
      <c r="Z1097" s="32">
        <v>1.2</v>
      </c>
      <c r="AA1097" s="34"/>
      <c r="AB1097" s="34"/>
      <c r="AC1097" s="34"/>
      <c r="AD1097" s="34"/>
      <c r="AE1097" s="34"/>
      <c r="AF1097" s="32">
        <v>0</v>
      </c>
      <c r="AG1097" s="34"/>
      <c r="AH1097" s="34"/>
      <c r="AI1097" s="32">
        <v>0.2</v>
      </c>
      <c r="AJ1097" s="34"/>
      <c r="AK1097" s="34"/>
      <c r="AL1097" s="32">
        <v>1.3</v>
      </c>
      <c r="AM1097" s="32">
        <v>0</v>
      </c>
      <c r="AN1097" s="34"/>
      <c r="AO1097" s="34"/>
      <c r="AP1097" s="34"/>
      <c r="AQ1097" s="32">
        <v>0</v>
      </c>
      <c r="AR1097" s="32">
        <v>0</v>
      </c>
      <c r="AS1097" s="34"/>
      <c r="AT1097" s="32">
        <v>0</v>
      </c>
      <c r="AU1097" s="33">
        <v>22.72</v>
      </c>
      <c r="AV1097" s="36">
        <v>0</v>
      </c>
      <c r="AW1097" s="33">
        <v>4.3</v>
      </c>
      <c r="AX1097" s="33">
        <v>4.8600000000000003</v>
      </c>
      <c r="AY1097" s="33">
        <v>2.7</v>
      </c>
      <c r="AZ1097" s="36">
        <v>0</v>
      </c>
      <c r="BA1097" s="33">
        <v>71.42</v>
      </c>
      <c r="BB1097" s="34"/>
      <c r="BC1097" s="34"/>
      <c r="BD1097" s="34"/>
      <c r="BE1097" s="34"/>
      <c r="BF1097" s="34"/>
      <c r="BG1097" s="34"/>
      <c r="BH1097" s="34"/>
      <c r="BI1097" s="34"/>
      <c r="BJ1097" s="34"/>
      <c r="BK1097" s="34"/>
      <c r="BL1097" s="34"/>
      <c r="BM1097" s="34"/>
      <c r="BN1097" s="34"/>
      <c r="BO1097" s="34"/>
      <c r="BP1097" s="34"/>
      <c r="BQ1097" s="34"/>
      <c r="BR1097" s="34"/>
      <c r="BS1097" s="34"/>
      <c r="BT1097" s="34"/>
      <c r="BU1097" s="34"/>
      <c r="BV1097" s="34"/>
      <c r="BW1097" s="34"/>
      <c r="BX1097" s="34"/>
      <c r="BY1097" s="34"/>
      <c r="BZ1097" s="34"/>
      <c r="CA1097" s="34"/>
      <c r="CB1097" s="34"/>
      <c r="CC1097" s="34"/>
    </row>
    <row r="1098" spans="1:81" ht="25" x14ac:dyDescent="0.35">
      <c r="A1098" s="37" t="s">
        <v>1132</v>
      </c>
      <c r="B1098" s="34">
        <v>18302</v>
      </c>
      <c r="C1098" s="37" t="s">
        <v>1131</v>
      </c>
      <c r="D1098" s="32">
        <v>25.6</v>
      </c>
      <c r="E1098" s="32">
        <v>12.9</v>
      </c>
      <c r="F1098" s="32">
        <v>0</v>
      </c>
      <c r="G1098" s="32">
        <v>0</v>
      </c>
      <c r="H1098" s="35">
        <v>911</v>
      </c>
      <c r="I1098" s="35">
        <v>911</v>
      </c>
      <c r="J1098" s="35">
        <v>217.72899999999998</v>
      </c>
      <c r="K1098" s="32">
        <v>0</v>
      </c>
      <c r="L1098" s="32">
        <v>0</v>
      </c>
      <c r="M1098" s="32">
        <v>0</v>
      </c>
      <c r="N1098" s="32">
        <v>0</v>
      </c>
      <c r="O1098" s="31"/>
      <c r="P1098" s="32">
        <v>0</v>
      </c>
      <c r="Q1098" s="31"/>
      <c r="R1098" s="36">
        <v>0.26700000000000002</v>
      </c>
      <c r="S1098" s="33">
        <v>2.5</v>
      </c>
      <c r="T1098" s="33">
        <v>36.18</v>
      </c>
      <c r="U1098" s="33">
        <v>40.700000000000003</v>
      </c>
      <c r="V1098" s="34"/>
      <c r="W1098" s="34"/>
      <c r="X1098" s="34"/>
      <c r="Y1098" s="32">
        <v>20.100000000000001</v>
      </c>
      <c r="Z1098" s="32">
        <v>1.2</v>
      </c>
      <c r="AA1098" s="34"/>
      <c r="AB1098" s="34"/>
      <c r="AC1098" s="34"/>
      <c r="AD1098" s="34"/>
      <c r="AE1098" s="34"/>
      <c r="AF1098" s="32">
        <v>0</v>
      </c>
      <c r="AG1098" s="34"/>
      <c r="AH1098" s="34"/>
      <c r="AI1098" s="32">
        <v>0.2</v>
      </c>
      <c r="AJ1098" s="34"/>
      <c r="AK1098" s="34"/>
      <c r="AL1098" s="32">
        <v>1.4</v>
      </c>
      <c r="AM1098" s="32">
        <v>0</v>
      </c>
      <c r="AN1098" s="34"/>
      <c r="AO1098" s="34"/>
      <c r="AP1098" s="34"/>
      <c r="AQ1098" s="32">
        <v>0</v>
      </c>
      <c r="AR1098" s="32">
        <v>0</v>
      </c>
      <c r="AS1098" s="34"/>
      <c r="AT1098" s="32">
        <v>0</v>
      </c>
      <c r="AU1098" s="33">
        <v>22.84</v>
      </c>
      <c r="AV1098" s="36">
        <v>0</v>
      </c>
      <c r="AW1098" s="33">
        <v>4.4000000000000004</v>
      </c>
      <c r="AX1098" s="33">
        <v>4.95</v>
      </c>
      <c r="AY1098" s="33">
        <v>2.78</v>
      </c>
      <c r="AZ1098" s="36">
        <v>0</v>
      </c>
      <c r="BA1098" s="33">
        <v>72.98</v>
      </c>
      <c r="BB1098" s="34"/>
      <c r="BC1098" s="34"/>
      <c r="BD1098" s="34"/>
      <c r="BE1098" s="34"/>
      <c r="BF1098" s="34"/>
      <c r="BG1098" s="34"/>
      <c r="BH1098" s="34"/>
      <c r="BI1098" s="34"/>
      <c r="BJ1098" s="34"/>
      <c r="BK1098" s="34"/>
      <c r="BL1098" s="34"/>
      <c r="BM1098" s="34"/>
      <c r="BN1098" s="34"/>
      <c r="BO1098" s="34"/>
      <c r="BP1098" s="34"/>
      <c r="BQ1098" s="34"/>
      <c r="BR1098" s="34"/>
      <c r="BS1098" s="34"/>
      <c r="BT1098" s="34"/>
      <c r="BU1098" s="34"/>
      <c r="BV1098" s="34"/>
      <c r="BW1098" s="34"/>
      <c r="BX1098" s="34"/>
      <c r="BY1098" s="34"/>
      <c r="BZ1098" s="34"/>
      <c r="CA1098" s="34"/>
      <c r="CB1098" s="34"/>
      <c r="CC1098" s="34"/>
    </row>
    <row r="1099" spans="1:81" x14ac:dyDescent="0.35">
      <c r="A1099" s="37" t="s">
        <v>1130</v>
      </c>
      <c r="B1099" s="34">
        <v>18302</v>
      </c>
      <c r="C1099" s="37" t="s">
        <v>1129</v>
      </c>
      <c r="D1099" s="32">
        <v>17.8</v>
      </c>
      <c r="E1099" s="32">
        <v>5.5</v>
      </c>
      <c r="F1099" s="32">
        <v>0</v>
      </c>
      <c r="G1099" s="32">
        <v>0</v>
      </c>
      <c r="H1099" s="35">
        <v>506</v>
      </c>
      <c r="I1099" s="35">
        <v>506</v>
      </c>
      <c r="J1099" s="35">
        <v>120.934</v>
      </c>
      <c r="K1099" s="32">
        <v>0</v>
      </c>
      <c r="L1099" s="32">
        <v>0</v>
      </c>
      <c r="M1099" s="32">
        <v>0</v>
      </c>
      <c r="N1099" s="32">
        <v>0</v>
      </c>
      <c r="O1099" s="31"/>
      <c r="P1099" s="32">
        <v>0</v>
      </c>
      <c r="Q1099" s="31"/>
      <c r="R1099" s="36">
        <v>0.2</v>
      </c>
      <c r="S1099" s="33">
        <v>3.7</v>
      </c>
      <c r="T1099" s="33">
        <v>32.9</v>
      </c>
      <c r="U1099" s="33">
        <v>52.4</v>
      </c>
      <c r="V1099" s="34"/>
      <c r="W1099" s="34"/>
      <c r="X1099" s="34"/>
      <c r="Y1099" s="32">
        <v>12.2</v>
      </c>
      <c r="Z1099" s="32">
        <v>0.6</v>
      </c>
      <c r="AA1099" s="34"/>
      <c r="AB1099" s="34"/>
      <c r="AC1099" s="34"/>
      <c r="AD1099" s="34"/>
      <c r="AE1099" s="34"/>
      <c r="AF1099" s="32">
        <v>0</v>
      </c>
      <c r="AG1099" s="34"/>
      <c r="AH1099" s="34"/>
      <c r="AI1099" s="32">
        <v>0.2</v>
      </c>
      <c r="AJ1099" s="34"/>
      <c r="AK1099" s="34"/>
      <c r="AL1099" s="32">
        <v>1.5</v>
      </c>
      <c r="AM1099" s="32">
        <v>0</v>
      </c>
      <c r="AN1099" s="34"/>
      <c r="AO1099" s="34"/>
      <c r="AP1099" s="34"/>
      <c r="AQ1099" s="32">
        <v>0</v>
      </c>
      <c r="AR1099" s="32">
        <v>0</v>
      </c>
      <c r="AS1099" s="34"/>
      <c r="AT1099" s="32">
        <v>0.1</v>
      </c>
      <c r="AU1099" s="33">
        <v>14.6</v>
      </c>
      <c r="AV1099" s="36">
        <v>0.1</v>
      </c>
      <c r="AW1099" s="33">
        <v>1.71</v>
      </c>
      <c r="AX1099" s="33">
        <v>2.72</v>
      </c>
      <c r="AY1099" s="33">
        <v>0.76</v>
      </c>
      <c r="AZ1099" s="36">
        <v>5.1980000000000004</v>
      </c>
      <c r="BA1099" s="33">
        <v>31.19</v>
      </c>
      <c r="BB1099" s="34"/>
      <c r="BC1099" s="34"/>
      <c r="BD1099" s="34"/>
      <c r="BE1099" s="34"/>
      <c r="BF1099" s="34"/>
      <c r="BG1099" s="34"/>
      <c r="BH1099" s="34"/>
      <c r="BI1099" s="34"/>
      <c r="BJ1099" s="34"/>
      <c r="BK1099" s="34"/>
      <c r="BL1099" s="34"/>
      <c r="BM1099" s="34"/>
      <c r="BN1099" s="34"/>
      <c r="BO1099" s="34"/>
      <c r="BP1099" s="34"/>
      <c r="BQ1099" s="34"/>
      <c r="BR1099" s="34"/>
      <c r="BS1099" s="34"/>
      <c r="BT1099" s="34"/>
      <c r="BU1099" s="34"/>
      <c r="BV1099" s="34"/>
      <c r="BW1099" s="34"/>
      <c r="BX1099" s="34"/>
      <c r="BY1099" s="34"/>
      <c r="BZ1099" s="34"/>
      <c r="CA1099" s="34"/>
      <c r="CB1099" s="34"/>
      <c r="CC1099" s="34"/>
    </row>
    <row r="1100" spans="1:81" x14ac:dyDescent="0.35">
      <c r="A1100" s="37" t="s">
        <v>1128</v>
      </c>
      <c r="B1100" s="34" t="s">
        <v>1127</v>
      </c>
      <c r="C1100" s="37" t="s">
        <v>1126</v>
      </c>
      <c r="D1100" s="32">
        <v>21.2</v>
      </c>
      <c r="E1100" s="32">
        <v>0.6</v>
      </c>
      <c r="F1100" s="32">
        <v>0</v>
      </c>
      <c r="G1100" s="32">
        <v>0</v>
      </c>
      <c r="H1100" s="35">
        <v>383</v>
      </c>
      <c r="I1100" s="35">
        <v>383</v>
      </c>
      <c r="J1100" s="35">
        <v>91.536999999999992</v>
      </c>
      <c r="K1100" s="32">
        <v>0</v>
      </c>
      <c r="L1100" s="34"/>
      <c r="M1100" s="34"/>
      <c r="N1100" s="34"/>
      <c r="O1100" s="31"/>
      <c r="P1100" s="32">
        <v>0</v>
      </c>
      <c r="Q1100" s="31"/>
      <c r="R1100" s="36">
        <v>0.28000000000000003</v>
      </c>
      <c r="S1100" s="33">
        <v>6</v>
      </c>
      <c r="T1100" s="33">
        <v>33.700000000000003</v>
      </c>
      <c r="U1100" s="33">
        <v>32.299999999999997</v>
      </c>
      <c r="V1100" s="34"/>
      <c r="W1100" s="34"/>
      <c r="X1100" s="34"/>
      <c r="Y1100" s="32">
        <v>15.3</v>
      </c>
      <c r="Z1100" s="32">
        <v>0.5</v>
      </c>
      <c r="AA1100" s="34"/>
      <c r="AB1100" s="32">
        <v>0</v>
      </c>
      <c r="AC1100" s="34"/>
      <c r="AD1100" s="32">
        <v>0</v>
      </c>
      <c r="AE1100" s="34"/>
      <c r="AF1100" s="32">
        <v>0.4</v>
      </c>
      <c r="AG1100" s="34"/>
      <c r="AH1100" s="34"/>
      <c r="AI1100" s="32">
        <v>0</v>
      </c>
      <c r="AJ1100" s="32">
        <v>1.4</v>
      </c>
      <c r="AK1100" s="34"/>
      <c r="AL1100" s="32">
        <v>8.5</v>
      </c>
      <c r="AM1100" s="32">
        <v>0.7</v>
      </c>
      <c r="AN1100" s="34"/>
      <c r="AO1100" s="34"/>
      <c r="AP1100" s="32">
        <v>0</v>
      </c>
      <c r="AQ1100" s="32">
        <v>1.1000000000000001</v>
      </c>
      <c r="AR1100" s="32">
        <v>0.9</v>
      </c>
      <c r="AS1100" s="34"/>
      <c r="AT1100" s="32">
        <v>0.8</v>
      </c>
      <c r="AU1100" s="33">
        <v>29.6</v>
      </c>
      <c r="AV1100" s="36">
        <v>2.4</v>
      </c>
      <c r="AW1100" s="33">
        <v>0.19</v>
      </c>
      <c r="AX1100" s="33">
        <v>0.18</v>
      </c>
      <c r="AY1100" s="33">
        <v>0.17</v>
      </c>
      <c r="AZ1100" s="36">
        <v>13.608000000000001</v>
      </c>
      <c r="BA1100" s="33">
        <v>2.84</v>
      </c>
      <c r="BB1100" s="34"/>
      <c r="BC1100" s="34"/>
      <c r="BD1100" s="34"/>
      <c r="BE1100" s="34"/>
      <c r="BF1100" s="34"/>
      <c r="BG1100" s="34"/>
      <c r="BH1100" s="34"/>
      <c r="BI1100" s="34"/>
      <c r="BJ1100" s="34"/>
      <c r="BK1100" s="34"/>
      <c r="BL1100" s="34"/>
      <c r="BM1100" s="34"/>
      <c r="BN1100" s="34"/>
      <c r="BO1100" s="34"/>
      <c r="BP1100" s="34"/>
      <c r="BQ1100" s="34"/>
      <c r="BR1100" s="34"/>
      <c r="BS1100" s="34"/>
      <c r="BT1100" s="34"/>
      <c r="BU1100" s="34"/>
      <c r="BV1100" s="34"/>
      <c r="BW1100" s="34"/>
      <c r="BX1100" s="34"/>
      <c r="BY1100" s="34"/>
      <c r="BZ1100" s="34"/>
      <c r="CA1100" s="34"/>
      <c r="CB1100" s="34"/>
      <c r="CC1100" s="34"/>
    </row>
    <row r="1101" spans="1:81" x14ac:dyDescent="0.35">
      <c r="A1101" s="37" t="s">
        <v>1125</v>
      </c>
      <c r="B1101" s="34" t="s">
        <v>1124</v>
      </c>
      <c r="C1101" s="37" t="s">
        <v>1123</v>
      </c>
      <c r="D1101" s="32">
        <v>28</v>
      </c>
      <c r="E1101" s="32">
        <v>0.8</v>
      </c>
      <c r="F1101" s="32">
        <v>0</v>
      </c>
      <c r="G1101" s="32">
        <v>0</v>
      </c>
      <c r="H1101" s="35">
        <v>504</v>
      </c>
      <c r="I1101" s="35">
        <v>504</v>
      </c>
      <c r="J1101" s="35">
        <v>120.45599999999999</v>
      </c>
      <c r="K1101" s="32">
        <v>0</v>
      </c>
      <c r="L1101" s="34"/>
      <c r="M1101" s="34"/>
      <c r="N1101" s="34"/>
      <c r="O1101" s="31"/>
      <c r="P1101" s="32">
        <v>0</v>
      </c>
      <c r="Q1101" s="31"/>
      <c r="R1101" s="36">
        <v>0.33200000000000002</v>
      </c>
      <c r="S1101" s="33">
        <v>7.1</v>
      </c>
      <c r="T1101" s="34"/>
      <c r="U1101" s="34"/>
      <c r="V1101" s="34"/>
      <c r="W1101" s="34"/>
      <c r="X1101" s="34"/>
      <c r="Y1101" s="34"/>
      <c r="Z1101" s="34"/>
      <c r="AA1101" s="34"/>
      <c r="AB1101" s="34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  <c r="AO1101" s="34"/>
      <c r="AP1101" s="34"/>
      <c r="AQ1101" s="34"/>
      <c r="AR1101" s="34"/>
      <c r="AS1101" s="34"/>
      <c r="AT1101" s="34"/>
      <c r="AU1101" s="34"/>
      <c r="AV1101" s="34"/>
      <c r="AW1101" s="33">
        <v>0.25</v>
      </c>
      <c r="AX1101" s="33">
        <v>0.24</v>
      </c>
      <c r="AY1101" s="33">
        <v>0.22</v>
      </c>
      <c r="AZ1101" s="36">
        <v>17.905000000000001</v>
      </c>
      <c r="BA1101" s="33">
        <v>3.73</v>
      </c>
      <c r="BB1101" s="34"/>
      <c r="BC1101" s="34"/>
      <c r="BD1101" s="34"/>
      <c r="BE1101" s="34"/>
      <c r="BF1101" s="34"/>
      <c r="BG1101" s="34"/>
      <c r="BH1101" s="34"/>
      <c r="BI1101" s="34"/>
      <c r="BJ1101" s="34"/>
      <c r="BK1101" s="34"/>
      <c r="BL1101" s="34"/>
      <c r="BM1101" s="34"/>
      <c r="BN1101" s="34"/>
      <c r="BO1101" s="34"/>
      <c r="BP1101" s="34"/>
      <c r="BQ1101" s="34"/>
      <c r="BR1101" s="34"/>
      <c r="BS1101" s="34"/>
      <c r="BT1101" s="34"/>
      <c r="BU1101" s="34"/>
      <c r="BV1101" s="34"/>
      <c r="BW1101" s="34"/>
      <c r="BX1101" s="34"/>
      <c r="BY1101" s="34"/>
      <c r="BZ1101" s="34"/>
      <c r="CA1101" s="34"/>
      <c r="CB1101" s="34"/>
      <c r="CC1101" s="34"/>
    </row>
    <row r="1102" spans="1:81" x14ac:dyDescent="0.35">
      <c r="A1102" s="37" t="s">
        <v>1122</v>
      </c>
      <c r="B1102" s="34">
        <v>18302</v>
      </c>
      <c r="C1102" s="37" t="s">
        <v>1121</v>
      </c>
      <c r="D1102" s="32">
        <v>24.3</v>
      </c>
      <c r="E1102" s="32">
        <v>9.5</v>
      </c>
      <c r="F1102" s="32">
        <v>0</v>
      </c>
      <c r="G1102" s="32">
        <v>0</v>
      </c>
      <c r="H1102" s="35">
        <v>765</v>
      </c>
      <c r="I1102" s="35">
        <v>765</v>
      </c>
      <c r="J1102" s="35">
        <v>182.83499999999998</v>
      </c>
      <c r="K1102" s="32">
        <v>0</v>
      </c>
      <c r="L1102" s="32">
        <v>0</v>
      </c>
      <c r="M1102" s="32">
        <v>0</v>
      </c>
      <c r="N1102" s="32">
        <v>0</v>
      </c>
      <c r="O1102" s="31"/>
      <c r="P1102" s="32">
        <v>0</v>
      </c>
      <c r="Q1102" s="31"/>
      <c r="R1102" s="36">
        <v>0.34</v>
      </c>
      <c r="S1102" s="33">
        <v>6</v>
      </c>
      <c r="T1102" s="33">
        <v>32.9</v>
      </c>
      <c r="U1102" s="33">
        <v>52.4</v>
      </c>
      <c r="V1102" s="34"/>
      <c r="W1102" s="34"/>
      <c r="X1102" s="34"/>
      <c r="Y1102" s="32">
        <v>12.2</v>
      </c>
      <c r="Z1102" s="32">
        <v>0.6</v>
      </c>
      <c r="AA1102" s="34"/>
      <c r="AB1102" s="34"/>
      <c r="AC1102" s="34"/>
      <c r="AD1102" s="34"/>
      <c r="AE1102" s="34"/>
      <c r="AF1102" s="32">
        <v>0</v>
      </c>
      <c r="AG1102" s="34"/>
      <c r="AH1102" s="34"/>
      <c r="AI1102" s="32">
        <v>0.2</v>
      </c>
      <c r="AJ1102" s="34"/>
      <c r="AK1102" s="34"/>
      <c r="AL1102" s="32">
        <v>1.5</v>
      </c>
      <c r="AM1102" s="32">
        <v>0</v>
      </c>
      <c r="AN1102" s="34"/>
      <c r="AO1102" s="34"/>
      <c r="AP1102" s="34"/>
      <c r="AQ1102" s="32">
        <v>0</v>
      </c>
      <c r="AR1102" s="32">
        <v>0</v>
      </c>
      <c r="AS1102" s="34"/>
      <c r="AT1102" s="32">
        <v>0.1</v>
      </c>
      <c r="AU1102" s="33">
        <v>14.6</v>
      </c>
      <c r="AV1102" s="36">
        <v>0.1</v>
      </c>
      <c r="AW1102" s="33">
        <v>2.95</v>
      </c>
      <c r="AX1102" s="33">
        <v>4.7</v>
      </c>
      <c r="AY1102" s="33">
        <v>1.31</v>
      </c>
      <c r="AZ1102" s="36">
        <v>8.9779999999999998</v>
      </c>
      <c r="BA1102" s="33">
        <v>53.86</v>
      </c>
      <c r="BB1102" s="34"/>
      <c r="BC1102" s="34"/>
      <c r="BD1102" s="34"/>
      <c r="BE1102" s="34"/>
      <c r="BF1102" s="34"/>
      <c r="BG1102" s="34"/>
      <c r="BH1102" s="34"/>
      <c r="BI1102" s="34"/>
      <c r="BJ1102" s="34"/>
      <c r="BK1102" s="34"/>
      <c r="BL1102" s="34"/>
      <c r="BM1102" s="34"/>
      <c r="BN1102" s="34"/>
      <c r="BO1102" s="34"/>
      <c r="BP1102" s="34"/>
      <c r="BQ1102" s="34"/>
      <c r="BR1102" s="34"/>
      <c r="BS1102" s="34"/>
      <c r="BT1102" s="34"/>
      <c r="BU1102" s="34"/>
      <c r="BV1102" s="34"/>
      <c r="BW1102" s="34"/>
      <c r="BX1102" s="34"/>
      <c r="BY1102" s="34"/>
      <c r="BZ1102" s="34"/>
      <c r="CA1102" s="34"/>
      <c r="CB1102" s="34"/>
      <c r="CC1102" s="34"/>
    </row>
    <row r="1103" spans="1:81" x14ac:dyDescent="0.35">
      <c r="A1103" s="37" t="s">
        <v>1120</v>
      </c>
      <c r="B1103" s="34">
        <v>18302</v>
      </c>
      <c r="C1103" s="37" t="s">
        <v>1119</v>
      </c>
      <c r="D1103" s="32">
        <v>9.5</v>
      </c>
      <c r="E1103" s="32">
        <v>59.2</v>
      </c>
      <c r="F1103" s="32">
        <v>0</v>
      </c>
      <c r="G1103" s="32">
        <v>0</v>
      </c>
      <c r="H1103" s="35">
        <v>2352</v>
      </c>
      <c r="I1103" s="35">
        <v>2352</v>
      </c>
      <c r="J1103" s="35">
        <v>562.12799999999993</v>
      </c>
      <c r="K1103" s="32">
        <v>0</v>
      </c>
      <c r="L1103" s="32">
        <v>0</v>
      </c>
      <c r="M1103" s="32">
        <v>0</v>
      </c>
      <c r="N1103" s="32">
        <v>0</v>
      </c>
      <c r="O1103" s="31"/>
      <c r="P1103" s="32">
        <v>0</v>
      </c>
      <c r="Q1103" s="31"/>
      <c r="R1103" s="36">
        <v>0.05</v>
      </c>
      <c r="S1103" s="33">
        <v>6.9</v>
      </c>
      <c r="T1103" s="33">
        <v>32.4</v>
      </c>
      <c r="U1103" s="33">
        <v>55</v>
      </c>
      <c r="V1103" s="34"/>
      <c r="W1103" s="34"/>
      <c r="X1103" s="34"/>
      <c r="Y1103" s="32">
        <v>11.7</v>
      </c>
      <c r="Z1103" s="32">
        <v>0.7</v>
      </c>
      <c r="AA1103" s="34"/>
      <c r="AB1103" s="34"/>
      <c r="AC1103" s="34"/>
      <c r="AD1103" s="34"/>
      <c r="AE1103" s="34"/>
      <c r="AF1103" s="32">
        <v>0</v>
      </c>
      <c r="AG1103" s="34"/>
      <c r="AH1103" s="34"/>
      <c r="AI1103" s="32">
        <v>0</v>
      </c>
      <c r="AJ1103" s="34"/>
      <c r="AK1103" s="34"/>
      <c r="AL1103" s="32">
        <v>0.3</v>
      </c>
      <c r="AM1103" s="32">
        <v>0</v>
      </c>
      <c r="AN1103" s="34"/>
      <c r="AO1103" s="34"/>
      <c r="AP1103" s="34"/>
      <c r="AQ1103" s="32">
        <v>0</v>
      </c>
      <c r="AR1103" s="32">
        <v>0</v>
      </c>
      <c r="AS1103" s="34"/>
      <c r="AT1103" s="32">
        <v>0</v>
      </c>
      <c r="AU1103" s="33">
        <v>12.7</v>
      </c>
      <c r="AV1103" s="36">
        <v>0</v>
      </c>
      <c r="AW1103" s="33">
        <v>18.12</v>
      </c>
      <c r="AX1103" s="33">
        <v>30.77</v>
      </c>
      <c r="AY1103" s="33">
        <v>7.1</v>
      </c>
      <c r="AZ1103" s="36">
        <v>0</v>
      </c>
      <c r="BA1103" s="33">
        <v>335.66</v>
      </c>
      <c r="BB1103" s="34"/>
      <c r="BC1103" s="34"/>
      <c r="BD1103" s="34"/>
      <c r="BE1103" s="34"/>
      <c r="BF1103" s="34"/>
      <c r="BG1103" s="34"/>
      <c r="BH1103" s="34"/>
      <c r="BI1103" s="34"/>
      <c r="BJ1103" s="34"/>
      <c r="BK1103" s="34"/>
      <c r="BL1103" s="34"/>
      <c r="BM1103" s="34"/>
      <c r="BN1103" s="34"/>
      <c r="BO1103" s="34"/>
      <c r="BP1103" s="34"/>
      <c r="BQ1103" s="34"/>
      <c r="BR1103" s="34"/>
      <c r="BS1103" s="34"/>
      <c r="BT1103" s="34"/>
      <c r="BU1103" s="34"/>
      <c r="BV1103" s="34"/>
      <c r="BW1103" s="34"/>
      <c r="BX1103" s="34"/>
      <c r="BY1103" s="34"/>
      <c r="BZ1103" s="34"/>
      <c r="CA1103" s="34"/>
      <c r="CB1103" s="34"/>
      <c r="CC1103" s="34"/>
    </row>
    <row r="1104" spans="1:81" x14ac:dyDescent="0.35">
      <c r="A1104" s="37" t="s">
        <v>1118</v>
      </c>
      <c r="B1104" s="34">
        <v>18302</v>
      </c>
      <c r="C1104" s="37" t="s">
        <v>1117</v>
      </c>
      <c r="D1104" s="32">
        <v>13.4</v>
      </c>
      <c r="E1104" s="32">
        <v>48.3</v>
      </c>
      <c r="F1104" s="32">
        <v>0</v>
      </c>
      <c r="G1104" s="32">
        <v>0</v>
      </c>
      <c r="H1104" s="35">
        <v>2016</v>
      </c>
      <c r="I1104" s="35">
        <v>2016</v>
      </c>
      <c r="J1104" s="35">
        <v>481.82399999999996</v>
      </c>
      <c r="K1104" s="32">
        <v>0</v>
      </c>
      <c r="L1104" s="32">
        <v>0</v>
      </c>
      <c r="M1104" s="32">
        <v>0</v>
      </c>
      <c r="N1104" s="32">
        <v>0</v>
      </c>
      <c r="O1104" s="31"/>
      <c r="P1104" s="32">
        <v>0</v>
      </c>
      <c r="Q1104" s="31"/>
      <c r="R1104" s="36">
        <v>0.13</v>
      </c>
      <c r="S1104" s="33">
        <v>5.9</v>
      </c>
      <c r="T1104" s="33">
        <v>32.4</v>
      </c>
      <c r="U1104" s="33">
        <v>55</v>
      </c>
      <c r="V1104" s="34"/>
      <c r="W1104" s="34"/>
      <c r="X1104" s="34"/>
      <c r="Y1104" s="32">
        <v>11.7</v>
      </c>
      <c r="Z1104" s="32">
        <v>0.7</v>
      </c>
      <c r="AA1104" s="34"/>
      <c r="AB1104" s="34"/>
      <c r="AC1104" s="34"/>
      <c r="AD1104" s="34"/>
      <c r="AE1104" s="34"/>
      <c r="AF1104" s="32">
        <v>0</v>
      </c>
      <c r="AG1104" s="34"/>
      <c r="AH1104" s="34"/>
      <c r="AI1104" s="32">
        <v>0</v>
      </c>
      <c r="AJ1104" s="34"/>
      <c r="AK1104" s="34"/>
      <c r="AL1104" s="32">
        <v>0.3</v>
      </c>
      <c r="AM1104" s="32">
        <v>0</v>
      </c>
      <c r="AN1104" s="34"/>
      <c r="AO1104" s="34"/>
      <c r="AP1104" s="34"/>
      <c r="AQ1104" s="32">
        <v>0</v>
      </c>
      <c r="AR1104" s="32">
        <v>0</v>
      </c>
      <c r="AS1104" s="34"/>
      <c r="AT1104" s="32">
        <v>0</v>
      </c>
      <c r="AU1104" s="33">
        <v>12.7</v>
      </c>
      <c r="AV1104" s="36">
        <v>0</v>
      </c>
      <c r="AW1104" s="33">
        <v>14.79</v>
      </c>
      <c r="AX1104" s="33">
        <v>25.1</v>
      </c>
      <c r="AY1104" s="33">
        <v>5.8</v>
      </c>
      <c r="AZ1104" s="36">
        <v>0</v>
      </c>
      <c r="BA1104" s="33">
        <v>273.86</v>
      </c>
      <c r="BB1104" s="34"/>
      <c r="BC1104" s="34"/>
      <c r="BD1104" s="34"/>
      <c r="BE1104" s="34"/>
      <c r="BF1104" s="34"/>
      <c r="BG1104" s="34"/>
      <c r="BH1104" s="34"/>
      <c r="BI1104" s="34"/>
      <c r="BJ1104" s="34"/>
      <c r="BK1104" s="34"/>
      <c r="BL1104" s="34"/>
      <c r="BM1104" s="34"/>
      <c r="BN1104" s="34"/>
      <c r="BO1104" s="34"/>
      <c r="BP1104" s="34"/>
      <c r="BQ1104" s="34"/>
      <c r="BR1104" s="34"/>
      <c r="BS1104" s="34"/>
      <c r="BT1104" s="34"/>
      <c r="BU1104" s="34"/>
      <c r="BV1104" s="34"/>
      <c r="BW1104" s="34"/>
      <c r="BX1104" s="34"/>
      <c r="BY1104" s="34"/>
      <c r="BZ1104" s="34"/>
      <c r="CA1104" s="34"/>
      <c r="CB1104" s="34"/>
      <c r="CC1104" s="34"/>
    </row>
    <row r="1105" spans="1:81" x14ac:dyDescent="0.35">
      <c r="A1105" s="37" t="s">
        <v>1116</v>
      </c>
      <c r="B1105" s="34">
        <v>18302</v>
      </c>
      <c r="C1105" s="37" t="s">
        <v>1115</v>
      </c>
      <c r="D1105" s="32">
        <v>13</v>
      </c>
      <c r="E1105" s="32">
        <v>36.9</v>
      </c>
      <c r="F1105" s="32">
        <v>0</v>
      </c>
      <c r="G1105" s="32">
        <v>0</v>
      </c>
      <c r="H1105" s="35">
        <v>1585</v>
      </c>
      <c r="I1105" s="35">
        <v>1585</v>
      </c>
      <c r="J1105" s="35">
        <v>378.815</v>
      </c>
      <c r="K1105" s="32">
        <v>0</v>
      </c>
      <c r="L1105" s="32">
        <v>0</v>
      </c>
      <c r="M1105" s="32">
        <v>0</v>
      </c>
      <c r="N1105" s="32">
        <v>0</v>
      </c>
      <c r="O1105" s="31"/>
      <c r="P1105" s="32">
        <v>0</v>
      </c>
      <c r="Q1105" s="31"/>
      <c r="R1105" s="36">
        <v>0.112</v>
      </c>
      <c r="S1105" s="33">
        <v>5.57</v>
      </c>
      <c r="T1105" s="34"/>
      <c r="U1105" s="34"/>
      <c r="V1105" s="34"/>
      <c r="W1105" s="34"/>
      <c r="X1105" s="34"/>
      <c r="Y1105" s="34"/>
      <c r="Z1105" s="34"/>
      <c r="AA1105" s="34"/>
      <c r="AB1105" s="34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  <c r="AO1105" s="34"/>
      <c r="AP1105" s="34"/>
      <c r="AQ1105" s="34"/>
      <c r="AR1105" s="34"/>
      <c r="AS1105" s="34"/>
      <c r="AT1105" s="34"/>
      <c r="AU1105" s="34"/>
      <c r="AV1105" s="34"/>
      <c r="AW1105" s="33">
        <v>11.31</v>
      </c>
      <c r="AX1105" s="33">
        <v>19.12</v>
      </c>
      <c r="AY1105" s="33">
        <v>4.47</v>
      </c>
      <c r="AZ1105" s="36">
        <v>2.1589999999999998</v>
      </c>
      <c r="BA1105" s="33">
        <v>209.19</v>
      </c>
      <c r="BB1105" s="38"/>
      <c r="BC1105" s="34"/>
      <c r="BD1105" s="34"/>
      <c r="BE1105" s="34"/>
      <c r="BF1105" s="32"/>
      <c r="BG1105" s="34"/>
      <c r="BH1105" s="34"/>
      <c r="BI1105" s="34"/>
      <c r="BJ1105" s="34"/>
      <c r="BK1105" s="34"/>
      <c r="BL1105" s="34"/>
      <c r="BM1105" s="34"/>
      <c r="BN1105" s="34"/>
      <c r="BO1105" s="34"/>
      <c r="BP1105" s="34"/>
      <c r="BQ1105" s="34"/>
      <c r="BR1105" s="34"/>
      <c r="BS1105" s="34"/>
      <c r="BT1105" s="32"/>
      <c r="BU1105" s="34"/>
      <c r="BV1105" s="34"/>
      <c r="BW1105" s="34"/>
      <c r="BX1105" s="34"/>
      <c r="BY1105" s="34"/>
      <c r="BZ1105" s="34"/>
      <c r="CA1105" s="34"/>
      <c r="CB1105" s="34"/>
      <c r="CC1105" s="32"/>
    </row>
    <row r="1106" spans="1:81" ht="25" x14ac:dyDescent="0.35">
      <c r="A1106" s="37" t="s">
        <v>1114</v>
      </c>
      <c r="B1106" s="34">
        <v>18302</v>
      </c>
      <c r="C1106" s="37" t="s">
        <v>1113</v>
      </c>
      <c r="D1106" s="32">
        <v>17.3</v>
      </c>
      <c r="E1106" s="32">
        <v>49.2</v>
      </c>
      <c r="F1106" s="32">
        <v>0</v>
      </c>
      <c r="G1106" s="32">
        <v>0</v>
      </c>
      <c r="H1106" s="35">
        <v>2114</v>
      </c>
      <c r="I1106" s="35">
        <v>2114</v>
      </c>
      <c r="J1106" s="35">
        <v>505.24599999999998</v>
      </c>
      <c r="K1106" s="32">
        <v>0</v>
      </c>
      <c r="L1106" s="32">
        <v>0</v>
      </c>
      <c r="M1106" s="32">
        <v>0</v>
      </c>
      <c r="N1106" s="32">
        <v>0</v>
      </c>
      <c r="O1106" s="31"/>
      <c r="P1106" s="32">
        <v>0</v>
      </c>
      <c r="Q1106" s="31"/>
      <c r="R1106" s="36">
        <v>0.13500000000000001</v>
      </c>
      <c r="S1106" s="33">
        <v>6.68</v>
      </c>
      <c r="T1106" s="34"/>
      <c r="U1106" s="34"/>
      <c r="V1106" s="34"/>
      <c r="W1106" s="34"/>
      <c r="X1106" s="34"/>
      <c r="Y1106" s="34"/>
      <c r="Z1106" s="34"/>
      <c r="AA1106" s="34"/>
      <c r="AB1106" s="34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  <c r="AO1106" s="34"/>
      <c r="AP1106" s="34"/>
      <c r="AQ1106" s="34"/>
      <c r="AR1106" s="34"/>
      <c r="AS1106" s="34"/>
      <c r="AT1106" s="34"/>
      <c r="AU1106" s="34"/>
      <c r="AV1106" s="34"/>
      <c r="AW1106" s="33">
        <v>15.08</v>
      </c>
      <c r="AX1106" s="33">
        <v>25.49</v>
      </c>
      <c r="AY1106" s="33">
        <v>5.96</v>
      </c>
      <c r="AZ1106" s="36">
        <v>2.879</v>
      </c>
      <c r="BA1106" s="33">
        <v>278.92</v>
      </c>
      <c r="BB1106" s="34"/>
      <c r="BC1106" s="34"/>
      <c r="BD1106" s="34"/>
      <c r="BE1106" s="34"/>
      <c r="BF1106" s="34"/>
      <c r="BG1106" s="34"/>
      <c r="BH1106" s="34"/>
      <c r="BI1106" s="34"/>
      <c r="BJ1106" s="34"/>
      <c r="BK1106" s="34"/>
      <c r="BL1106" s="34"/>
      <c r="BM1106" s="34"/>
      <c r="BN1106" s="34"/>
      <c r="BO1106" s="34"/>
      <c r="BP1106" s="34"/>
      <c r="BQ1106" s="34"/>
      <c r="BR1106" s="34"/>
      <c r="BS1106" s="34"/>
      <c r="BT1106" s="32"/>
      <c r="BU1106" s="34"/>
      <c r="BV1106" s="34"/>
      <c r="BW1106" s="34"/>
      <c r="BX1106" s="34"/>
      <c r="BY1106" s="34"/>
      <c r="BZ1106" s="34"/>
      <c r="CA1106" s="34"/>
      <c r="CB1106" s="34"/>
      <c r="CC1106" s="32"/>
    </row>
    <row r="1107" spans="1:81" x14ac:dyDescent="0.35">
      <c r="A1107" s="37" t="s">
        <v>1112</v>
      </c>
      <c r="B1107" s="34">
        <v>18303</v>
      </c>
      <c r="C1107" s="37" t="s">
        <v>1111</v>
      </c>
      <c r="D1107" s="32">
        <v>18.5</v>
      </c>
      <c r="E1107" s="32">
        <v>11</v>
      </c>
      <c r="F1107" s="32">
        <v>0</v>
      </c>
      <c r="G1107" s="32">
        <v>0</v>
      </c>
      <c r="H1107" s="35">
        <v>722</v>
      </c>
      <c r="I1107" s="35">
        <v>722</v>
      </c>
      <c r="J1107" s="35">
        <v>172.55799999999999</v>
      </c>
      <c r="K1107" s="32">
        <v>0</v>
      </c>
      <c r="L1107" s="32">
        <v>0</v>
      </c>
      <c r="M1107" s="32">
        <v>0</v>
      </c>
      <c r="N1107" s="32">
        <v>0</v>
      </c>
      <c r="O1107" s="31"/>
      <c r="P1107" s="32">
        <v>0</v>
      </c>
      <c r="Q1107" s="31"/>
      <c r="R1107" s="36">
        <v>0.51</v>
      </c>
      <c r="S1107" s="33">
        <v>8.6999999999999993</v>
      </c>
      <c r="T1107" s="33">
        <v>31.7</v>
      </c>
      <c r="U1107" s="33">
        <v>43.5</v>
      </c>
      <c r="V1107" s="34"/>
      <c r="W1107" s="34"/>
      <c r="X1107" s="34"/>
      <c r="Y1107" s="32">
        <v>21.5</v>
      </c>
      <c r="Z1107" s="32">
        <v>1.6</v>
      </c>
      <c r="AA1107" s="34"/>
      <c r="AB1107" s="32">
        <v>0</v>
      </c>
      <c r="AC1107" s="34"/>
      <c r="AD1107" s="34"/>
      <c r="AE1107" s="34"/>
      <c r="AF1107" s="32">
        <v>0</v>
      </c>
      <c r="AG1107" s="34"/>
      <c r="AH1107" s="34"/>
      <c r="AI1107" s="32">
        <v>0</v>
      </c>
      <c r="AJ1107" s="32">
        <v>0.1</v>
      </c>
      <c r="AK1107" s="34"/>
      <c r="AL1107" s="32">
        <v>1</v>
      </c>
      <c r="AM1107" s="32">
        <v>0</v>
      </c>
      <c r="AN1107" s="34"/>
      <c r="AO1107" s="34"/>
      <c r="AP1107" s="34"/>
      <c r="AQ1107" s="32">
        <v>0.2</v>
      </c>
      <c r="AR1107" s="32">
        <v>0</v>
      </c>
      <c r="AS1107" s="34"/>
      <c r="AT1107" s="32">
        <v>0.3</v>
      </c>
      <c r="AU1107" s="33">
        <v>24.7</v>
      </c>
      <c r="AV1107" s="36">
        <v>0.3</v>
      </c>
      <c r="AW1107" s="33">
        <v>3.3</v>
      </c>
      <c r="AX1107" s="33">
        <v>4.5199999999999996</v>
      </c>
      <c r="AY1107" s="33">
        <v>2.57</v>
      </c>
      <c r="AZ1107" s="36">
        <v>31.184999999999999</v>
      </c>
      <c r="BA1107" s="33">
        <v>62.37</v>
      </c>
      <c r="BB1107" s="34"/>
      <c r="BC1107" s="34"/>
      <c r="BD1107" s="34"/>
      <c r="BE1107" s="34"/>
      <c r="BF1107" s="34"/>
      <c r="BG1107" s="34"/>
      <c r="BH1107" s="34"/>
      <c r="BI1107" s="34"/>
      <c r="BJ1107" s="34"/>
      <c r="BK1107" s="34"/>
      <c r="BL1107" s="34"/>
      <c r="BM1107" s="34"/>
      <c r="BN1107" s="34"/>
      <c r="BO1107" s="34"/>
      <c r="BP1107" s="34"/>
      <c r="BQ1107" s="34"/>
      <c r="BR1107" s="34"/>
      <c r="BS1107" s="34"/>
      <c r="BT1107" s="32"/>
      <c r="BU1107" s="34"/>
      <c r="BV1107" s="34"/>
      <c r="BW1107" s="34"/>
      <c r="BX1107" s="34"/>
      <c r="BY1107" s="34"/>
      <c r="BZ1107" s="34"/>
      <c r="CA1107" s="34"/>
      <c r="CB1107" s="34"/>
      <c r="CC1107" s="32"/>
    </row>
    <row r="1108" spans="1:81" ht="25" x14ac:dyDescent="0.35">
      <c r="A1108" s="37" t="s">
        <v>1110</v>
      </c>
      <c r="B1108" s="34">
        <v>18303</v>
      </c>
      <c r="C1108" s="37" t="s">
        <v>1109</v>
      </c>
      <c r="D1108" s="32">
        <v>27.7</v>
      </c>
      <c r="E1108" s="32">
        <v>9.6</v>
      </c>
      <c r="F1108" s="32">
        <v>0</v>
      </c>
      <c r="G1108" s="32">
        <v>0</v>
      </c>
      <c r="H1108" s="35">
        <v>826</v>
      </c>
      <c r="I1108" s="35">
        <v>826</v>
      </c>
      <c r="J1108" s="35">
        <v>197.41399999999999</v>
      </c>
      <c r="K1108" s="32">
        <v>0</v>
      </c>
      <c r="L1108" s="32">
        <v>0</v>
      </c>
      <c r="M1108" s="32">
        <v>0</v>
      </c>
      <c r="N1108" s="32">
        <v>0</v>
      </c>
      <c r="O1108" s="31"/>
      <c r="P1108" s="32">
        <v>0</v>
      </c>
      <c r="Q1108" s="31"/>
      <c r="R1108" s="36">
        <v>0.62</v>
      </c>
      <c r="S1108" s="33">
        <v>6.8</v>
      </c>
      <c r="T1108" s="33">
        <v>31.7</v>
      </c>
      <c r="U1108" s="33">
        <v>43.5</v>
      </c>
      <c r="V1108" s="34"/>
      <c r="W1108" s="34"/>
      <c r="X1108" s="34"/>
      <c r="Y1108" s="32">
        <v>21.5</v>
      </c>
      <c r="Z1108" s="32">
        <v>1.6</v>
      </c>
      <c r="AA1108" s="34"/>
      <c r="AB1108" s="32">
        <v>0</v>
      </c>
      <c r="AC1108" s="34"/>
      <c r="AD1108" s="34"/>
      <c r="AE1108" s="34"/>
      <c r="AF1108" s="32">
        <v>0</v>
      </c>
      <c r="AG1108" s="34"/>
      <c r="AH1108" s="34"/>
      <c r="AI1108" s="32">
        <v>0</v>
      </c>
      <c r="AJ1108" s="32">
        <v>0.1</v>
      </c>
      <c r="AK1108" s="34"/>
      <c r="AL1108" s="32">
        <v>1</v>
      </c>
      <c r="AM1108" s="32">
        <v>0</v>
      </c>
      <c r="AN1108" s="34"/>
      <c r="AO1108" s="34"/>
      <c r="AP1108" s="34"/>
      <c r="AQ1108" s="32">
        <v>0.2</v>
      </c>
      <c r="AR1108" s="32">
        <v>0</v>
      </c>
      <c r="AS1108" s="34"/>
      <c r="AT1108" s="32">
        <v>0.3</v>
      </c>
      <c r="AU1108" s="33">
        <v>24.7</v>
      </c>
      <c r="AV1108" s="36">
        <v>0.3</v>
      </c>
      <c r="AW1108" s="33">
        <v>2.88</v>
      </c>
      <c r="AX1108" s="33">
        <v>3.95</v>
      </c>
      <c r="AY1108" s="33">
        <v>2.2400000000000002</v>
      </c>
      <c r="AZ1108" s="36">
        <v>27.216000000000001</v>
      </c>
      <c r="BA1108" s="33">
        <v>54.43</v>
      </c>
      <c r="BB1108" s="34"/>
      <c r="BC1108" s="34"/>
      <c r="BD1108" s="34"/>
      <c r="BE1108" s="34"/>
      <c r="BF1108" s="34"/>
      <c r="BG1108" s="34"/>
      <c r="BH1108" s="34"/>
      <c r="BI1108" s="34"/>
      <c r="BJ1108" s="34"/>
      <c r="BK1108" s="34"/>
      <c r="BL1108" s="34"/>
      <c r="BM1108" s="34"/>
      <c r="BN1108" s="34"/>
      <c r="BO1108" s="34"/>
      <c r="BP1108" s="34"/>
      <c r="BQ1108" s="34"/>
      <c r="BR1108" s="34"/>
      <c r="BS1108" s="34"/>
      <c r="BT1108" s="34"/>
      <c r="BU1108" s="34"/>
      <c r="BV1108" s="34"/>
      <c r="BW1108" s="34"/>
      <c r="BX1108" s="34"/>
      <c r="BY1108" s="34"/>
      <c r="BZ1108" s="34"/>
      <c r="CA1108" s="34"/>
      <c r="CB1108" s="34"/>
      <c r="CC1108" s="34"/>
    </row>
    <row r="1109" spans="1:81" x14ac:dyDescent="0.35">
      <c r="A1109" s="37" t="s">
        <v>1108</v>
      </c>
      <c r="B1109" s="34">
        <v>18202</v>
      </c>
      <c r="C1109" s="37" t="s">
        <v>1107</v>
      </c>
      <c r="D1109" s="32">
        <v>24.4</v>
      </c>
      <c r="E1109" s="32">
        <v>2.5</v>
      </c>
      <c r="F1109" s="32">
        <v>0</v>
      </c>
      <c r="G1109" s="32">
        <v>0</v>
      </c>
      <c r="H1109" s="35">
        <v>507</v>
      </c>
      <c r="I1109" s="35">
        <v>507</v>
      </c>
      <c r="J1109" s="35">
        <v>121.173</v>
      </c>
      <c r="K1109" s="32">
        <v>0</v>
      </c>
      <c r="L1109" s="32">
        <v>0</v>
      </c>
      <c r="M1109" s="32">
        <v>0</v>
      </c>
      <c r="N1109" s="32">
        <v>0</v>
      </c>
      <c r="O1109" s="31"/>
      <c r="P1109" s="32">
        <v>0</v>
      </c>
      <c r="Q1109" s="31"/>
      <c r="R1109" s="36">
        <v>0.2</v>
      </c>
      <c r="S1109" s="33">
        <v>3.8</v>
      </c>
      <c r="T1109" s="33">
        <v>45.6</v>
      </c>
      <c r="U1109" s="33">
        <v>37.5</v>
      </c>
      <c r="V1109" s="34"/>
      <c r="W1109" s="34"/>
      <c r="X1109" s="34"/>
      <c r="Y1109" s="32">
        <v>7.5</v>
      </c>
      <c r="Z1109" s="32">
        <v>2.8</v>
      </c>
      <c r="AA1109" s="34"/>
      <c r="AB1109" s="32">
        <v>0.1</v>
      </c>
      <c r="AC1109" s="34"/>
      <c r="AD1109" s="34"/>
      <c r="AE1109" s="34"/>
      <c r="AF1109" s="32">
        <v>0</v>
      </c>
      <c r="AG1109" s="34"/>
      <c r="AH1109" s="34"/>
      <c r="AI1109" s="32">
        <v>0</v>
      </c>
      <c r="AJ1109" s="32">
        <v>0.8</v>
      </c>
      <c r="AK1109" s="34"/>
      <c r="AL1109" s="32">
        <v>2.2000000000000002</v>
      </c>
      <c r="AM1109" s="32">
        <v>1.3</v>
      </c>
      <c r="AN1109" s="34"/>
      <c r="AO1109" s="34"/>
      <c r="AP1109" s="32">
        <v>0</v>
      </c>
      <c r="AQ1109" s="32">
        <v>0.2</v>
      </c>
      <c r="AR1109" s="32">
        <v>1.6</v>
      </c>
      <c r="AS1109" s="34"/>
      <c r="AT1109" s="32">
        <v>0.1</v>
      </c>
      <c r="AU1109" s="33">
        <v>16.600000000000001</v>
      </c>
      <c r="AV1109" s="36">
        <v>3</v>
      </c>
      <c r="AW1109" s="33">
        <v>1.04</v>
      </c>
      <c r="AX1109" s="33">
        <v>0.86</v>
      </c>
      <c r="AY1109" s="33">
        <v>0.38</v>
      </c>
      <c r="AZ1109" s="36">
        <v>68.7</v>
      </c>
      <c r="BA1109" s="33">
        <v>87.09</v>
      </c>
      <c r="BB1109" s="34"/>
      <c r="BC1109" s="34"/>
      <c r="BD1109" s="34"/>
      <c r="BE1109" s="34"/>
      <c r="BF1109" s="34"/>
      <c r="BG1109" s="34"/>
      <c r="BH1109" s="34"/>
      <c r="BI1109" s="34"/>
      <c r="BJ1109" s="34"/>
      <c r="BK1109" s="34"/>
      <c r="BL1109" s="34"/>
      <c r="BM1109" s="34"/>
      <c r="BN1109" s="34"/>
      <c r="BO1109" s="34"/>
      <c r="BP1109" s="34"/>
      <c r="BQ1109" s="34"/>
      <c r="BR1109" s="34"/>
      <c r="BS1109" s="34"/>
      <c r="BT1109" s="34"/>
      <c r="BU1109" s="34"/>
      <c r="BV1109" s="34"/>
      <c r="BW1109" s="34"/>
      <c r="BX1109" s="34"/>
      <c r="BY1109" s="34"/>
      <c r="BZ1109" s="34"/>
      <c r="CA1109" s="34"/>
      <c r="CB1109" s="34"/>
      <c r="CC1109" s="34"/>
    </row>
    <row r="1110" spans="1:81" x14ac:dyDescent="0.35">
      <c r="A1110" s="37" t="s">
        <v>1106</v>
      </c>
      <c r="B1110" s="34">
        <v>18202</v>
      </c>
      <c r="C1110" s="37" t="s">
        <v>1105</v>
      </c>
      <c r="D1110" s="32">
        <v>24.6</v>
      </c>
      <c r="E1110" s="32">
        <v>0.8</v>
      </c>
      <c r="F1110" s="32">
        <v>0</v>
      </c>
      <c r="G1110" s="32">
        <v>0</v>
      </c>
      <c r="H1110" s="35">
        <v>448</v>
      </c>
      <c r="I1110" s="35">
        <v>448</v>
      </c>
      <c r="J1110" s="35">
        <v>107.072</v>
      </c>
      <c r="K1110" s="32">
        <v>0</v>
      </c>
      <c r="L1110" s="32">
        <v>0</v>
      </c>
      <c r="M1110" s="32">
        <v>0</v>
      </c>
      <c r="N1110" s="32">
        <v>0</v>
      </c>
      <c r="O1110" s="31"/>
      <c r="P1110" s="32">
        <v>0</v>
      </c>
      <c r="Q1110" s="31"/>
      <c r="R1110" s="36">
        <v>0.2</v>
      </c>
      <c r="S1110" s="33">
        <v>0.7</v>
      </c>
      <c r="T1110" s="33">
        <v>44.5</v>
      </c>
      <c r="U1110" s="33">
        <v>33.4</v>
      </c>
      <c r="V1110" s="34"/>
      <c r="W1110" s="34"/>
      <c r="X1110" s="34"/>
      <c r="Y1110" s="32">
        <v>10.4</v>
      </c>
      <c r="Z1110" s="32">
        <v>3.6</v>
      </c>
      <c r="AA1110" s="34"/>
      <c r="AB1110" s="32">
        <v>0.2</v>
      </c>
      <c r="AC1110" s="34"/>
      <c r="AD1110" s="34"/>
      <c r="AE1110" s="34"/>
      <c r="AF1110" s="32">
        <v>0</v>
      </c>
      <c r="AG1110" s="34"/>
      <c r="AH1110" s="34"/>
      <c r="AI1110" s="32">
        <v>0</v>
      </c>
      <c r="AJ1110" s="32">
        <v>1</v>
      </c>
      <c r="AK1110" s="34"/>
      <c r="AL1110" s="32">
        <v>2.6</v>
      </c>
      <c r="AM1110" s="32">
        <v>1.6</v>
      </c>
      <c r="AN1110" s="34"/>
      <c r="AO1110" s="34"/>
      <c r="AP1110" s="32">
        <v>0</v>
      </c>
      <c r="AQ1110" s="32">
        <v>0.2</v>
      </c>
      <c r="AR1110" s="32">
        <v>1.9</v>
      </c>
      <c r="AS1110" s="34"/>
      <c r="AT1110" s="32">
        <v>0.2</v>
      </c>
      <c r="AU1110" s="33">
        <v>21.7</v>
      </c>
      <c r="AV1110" s="36">
        <v>3.7</v>
      </c>
      <c r="AW1110" s="33">
        <v>0.33</v>
      </c>
      <c r="AX1110" s="33">
        <v>0.24</v>
      </c>
      <c r="AY1110" s="33">
        <v>0.16</v>
      </c>
      <c r="AZ1110" s="36">
        <v>27.114000000000001</v>
      </c>
      <c r="BA1110" s="33">
        <v>27.87</v>
      </c>
      <c r="BB1110" s="34"/>
      <c r="BC1110" s="34"/>
      <c r="BD1110" s="34"/>
      <c r="BE1110" s="34"/>
      <c r="BF1110" s="34"/>
      <c r="BG1110" s="34"/>
      <c r="BH1110" s="34"/>
      <c r="BI1110" s="34"/>
      <c r="BJ1110" s="34"/>
      <c r="BK1110" s="34"/>
      <c r="BL1110" s="34"/>
      <c r="BM1110" s="34"/>
      <c r="BN1110" s="34"/>
      <c r="BO1110" s="34"/>
      <c r="BP1110" s="34"/>
      <c r="BQ1110" s="34"/>
      <c r="BR1110" s="34"/>
      <c r="BS1110" s="34"/>
      <c r="BT1110" s="34"/>
      <c r="BU1110" s="34"/>
      <c r="BV1110" s="34"/>
      <c r="BW1110" s="34"/>
      <c r="BX1110" s="34"/>
      <c r="BY1110" s="34"/>
      <c r="BZ1110" s="34"/>
      <c r="CA1110" s="34"/>
      <c r="CB1110" s="34"/>
      <c r="CC1110" s="34"/>
    </row>
    <row r="1111" spans="1:81" x14ac:dyDescent="0.35">
      <c r="A1111" s="37" t="s">
        <v>1104</v>
      </c>
      <c r="B1111" s="34">
        <v>18202</v>
      </c>
      <c r="C1111" s="37" t="s">
        <v>1103</v>
      </c>
      <c r="D1111" s="32">
        <v>23.9</v>
      </c>
      <c r="E1111" s="32">
        <v>6.6</v>
      </c>
      <c r="F1111" s="32">
        <v>0</v>
      </c>
      <c r="G1111" s="32">
        <v>0</v>
      </c>
      <c r="H1111" s="35">
        <v>650</v>
      </c>
      <c r="I1111" s="35">
        <v>650</v>
      </c>
      <c r="J1111" s="35">
        <v>155.35</v>
      </c>
      <c r="K1111" s="32">
        <v>0</v>
      </c>
      <c r="L1111" s="32">
        <v>0</v>
      </c>
      <c r="M1111" s="32">
        <v>0</v>
      </c>
      <c r="N1111" s="32">
        <v>0</v>
      </c>
      <c r="O1111" s="31"/>
      <c r="P1111" s="32">
        <v>0</v>
      </c>
      <c r="Q1111" s="31"/>
      <c r="R1111" s="36">
        <v>0.2</v>
      </c>
      <c r="S1111" s="33">
        <v>3.8</v>
      </c>
      <c r="T1111" s="33">
        <v>58.9</v>
      </c>
      <c r="U1111" s="33">
        <v>32.6</v>
      </c>
      <c r="V1111" s="34"/>
      <c r="W1111" s="34"/>
      <c r="X1111" s="34"/>
      <c r="Y1111" s="32">
        <v>3.7</v>
      </c>
      <c r="Z1111" s="32">
        <v>1.6</v>
      </c>
      <c r="AA1111" s="34"/>
      <c r="AB1111" s="32">
        <v>0</v>
      </c>
      <c r="AC1111" s="34"/>
      <c r="AD1111" s="34"/>
      <c r="AE1111" s="34"/>
      <c r="AF1111" s="32">
        <v>0</v>
      </c>
      <c r="AG1111" s="34"/>
      <c r="AH1111" s="34"/>
      <c r="AI1111" s="32">
        <v>0</v>
      </c>
      <c r="AJ1111" s="32">
        <v>0.3</v>
      </c>
      <c r="AK1111" s="34"/>
      <c r="AL1111" s="32">
        <v>0.9</v>
      </c>
      <c r="AM1111" s="32">
        <v>0.6</v>
      </c>
      <c r="AN1111" s="34"/>
      <c r="AO1111" s="34"/>
      <c r="AP1111" s="32">
        <v>0</v>
      </c>
      <c r="AQ1111" s="32">
        <v>0.1</v>
      </c>
      <c r="AR1111" s="32">
        <v>0.7</v>
      </c>
      <c r="AS1111" s="34"/>
      <c r="AT1111" s="32">
        <v>0.2</v>
      </c>
      <c r="AU1111" s="33">
        <v>8.1</v>
      </c>
      <c r="AV1111" s="36">
        <v>1.5</v>
      </c>
      <c r="AW1111" s="33">
        <v>3.7</v>
      </c>
      <c r="AX1111" s="33">
        <v>2.0499999999999998</v>
      </c>
      <c r="AY1111" s="33">
        <v>0.51</v>
      </c>
      <c r="AZ1111" s="36">
        <v>94.346999999999994</v>
      </c>
      <c r="BA1111" s="33">
        <v>239.2</v>
      </c>
      <c r="BB1111" s="34"/>
      <c r="BC1111" s="33"/>
      <c r="BD1111" s="33"/>
      <c r="BE1111" s="34"/>
      <c r="BF1111" s="34"/>
      <c r="BG1111" s="34"/>
      <c r="BH1111" s="33"/>
      <c r="BI1111" s="34"/>
      <c r="BJ1111" s="34"/>
      <c r="BK1111" s="34"/>
      <c r="BL1111" s="34"/>
      <c r="BM1111" s="34"/>
      <c r="BN1111" s="34"/>
      <c r="BO1111" s="33"/>
      <c r="BP1111" s="34"/>
      <c r="BQ1111" s="34"/>
      <c r="BR1111" s="34"/>
      <c r="BS1111" s="33"/>
      <c r="BT1111" s="34"/>
      <c r="BU1111" s="33"/>
      <c r="BV1111" s="34"/>
      <c r="BW1111" s="33"/>
      <c r="BX1111" s="34"/>
      <c r="BY1111" s="34"/>
      <c r="BZ1111" s="34"/>
      <c r="CA1111" s="33"/>
      <c r="CB1111" s="34"/>
      <c r="CC1111" s="32"/>
    </row>
    <row r="1112" spans="1:81" x14ac:dyDescent="0.35">
      <c r="A1112" s="37" t="s">
        <v>1102</v>
      </c>
      <c r="B1112" s="34">
        <v>18202</v>
      </c>
      <c r="C1112" s="37" t="s">
        <v>1101</v>
      </c>
      <c r="D1112" s="32">
        <v>24.4</v>
      </c>
      <c r="E1112" s="32">
        <v>2.2000000000000002</v>
      </c>
      <c r="F1112" s="32">
        <v>0</v>
      </c>
      <c r="G1112" s="32">
        <v>0</v>
      </c>
      <c r="H1112" s="35">
        <v>496</v>
      </c>
      <c r="I1112" s="35">
        <v>496</v>
      </c>
      <c r="J1112" s="35">
        <v>118.544</v>
      </c>
      <c r="K1112" s="32">
        <v>0</v>
      </c>
      <c r="L1112" s="32">
        <v>0</v>
      </c>
      <c r="M1112" s="32">
        <v>0</v>
      </c>
      <c r="N1112" s="32">
        <v>0</v>
      </c>
      <c r="O1112" s="31"/>
      <c r="P1112" s="32">
        <v>0</v>
      </c>
      <c r="Q1112" s="31"/>
      <c r="R1112" s="36">
        <v>0.2</v>
      </c>
      <c r="S1112" s="33">
        <v>0.7</v>
      </c>
      <c r="T1112" s="33">
        <v>52.5</v>
      </c>
      <c r="U1112" s="33">
        <v>34.9</v>
      </c>
      <c r="V1112" s="34"/>
      <c r="W1112" s="34"/>
      <c r="X1112" s="34"/>
      <c r="Y1112" s="32">
        <v>5.3</v>
      </c>
      <c r="Z1112" s="32">
        <v>2.1</v>
      </c>
      <c r="AA1112" s="34"/>
      <c r="AB1112" s="32">
        <v>0</v>
      </c>
      <c r="AC1112" s="34"/>
      <c r="AD1112" s="34"/>
      <c r="AE1112" s="34"/>
      <c r="AF1112" s="32">
        <v>0</v>
      </c>
      <c r="AG1112" s="34"/>
      <c r="AH1112" s="34"/>
      <c r="AI1112" s="32">
        <v>0</v>
      </c>
      <c r="AJ1112" s="32">
        <v>0.5</v>
      </c>
      <c r="AK1112" s="34"/>
      <c r="AL1112" s="32">
        <v>1.7</v>
      </c>
      <c r="AM1112" s="32">
        <v>1.1000000000000001</v>
      </c>
      <c r="AN1112" s="34"/>
      <c r="AO1112" s="34"/>
      <c r="AP1112" s="32">
        <v>0</v>
      </c>
      <c r="AQ1112" s="32">
        <v>0.1</v>
      </c>
      <c r="AR1112" s="32">
        <v>1.2</v>
      </c>
      <c r="AS1112" s="34"/>
      <c r="AT1112" s="32">
        <v>0.1</v>
      </c>
      <c r="AU1112" s="33">
        <v>12.1</v>
      </c>
      <c r="AV1112" s="36">
        <v>2.4</v>
      </c>
      <c r="AW1112" s="33">
        <v>1.06</v>
      </c>
      <c r="AX1112" s="33">
        <v>0.7</v>
      </c>
      <c r="AY1112" s="33">
        <v>0.24</v>
      </c>
      <c r="AZ1112" s="36">
        <v>48.365000000000002</v>
      </c>
      <c r="BA1112" s="33">
        <v>76.64</v>
      </c>
      <c r="BB1112" s="34"/>
      <c r="BC1112" s="34"/>
      <c r="BD1112" s="34"/>
      <c r="BE1112" s="34"/>
      <c r="BF1112" s="34"/>
      <c r="BG1112" s="34"/>
      <c r="BH1112" s="34"/>
      <c r="BI1112" s="34"/>
      <c r="BJ1112" s="34"/>
      <c r="BK1112" s="34"/>
      <c r="BL1112" s="34"/>
      <c r="BM1112" s="34"/>
      <c r="BN1112" s="34"/>
      <c r="BO1112" s="34"/>
      <c r="BP1112" s="34"/>
      <c r="BQ1112" s="34"/>
      <c r="BR1112" s="34"/>
      <c r="BS1112" s="33"/>
      <c r="BT1112" s="34"/>
      <c r="BU1112" s="33"/>
      <c r="BV1112" s="34"/>
      <c r="BW1112" s="33"/>
      <c r="BX1112" s="34"/>
      <c r="BY1112" s="34"/>
      <c r="BZ1112" s="34"/>
      <c r="CA1112" s="33"/>
      <c r="CB1112" s="34"/>
      <c r="CC1112" s="32"/>
    </row>
    <row r="1113" spans="1:81" x14ac:dyDescent="0.35">
      <c r="A1113" s="37" t="s">
        <v>1100</v>
      </c>
      <c r="B1113" s="34">
        <v>18202</v>
      </c>
      <c r="C1113" s="37" t="s">
        <v>1099</v>
      </c>
      <c r="D1113" s="32">
        <v>20.8</v>
      </c>
      <c r="E1113" s="32">
        <v>4.3</v>
      </c>
      <c r="F1113" s="32">
        <v>0</v>
      </c>
      <c r="G1113" s="32">
        <v>0</v>
      </c>
      <c r="H1113" s="35">
        <v>514</v>
      </c>
      <c r="I1113" s="35">
        <v>514</v>
      </c>
      <c r="J1113" s="35">
        <v>122.84599999999999</v>
      </c>
      <c r="K1113" s="32">
        <v>0</v>
      </c>
      <c r="L1113" s="32">
        <v>0</v>
      </c>
      <c r="M1113" s="32">
        <v>0</v>
      </c>
      <c r="N1113" s="32">
        <v>0</v>
      </c>
      <c r="O1113" s="31"/>
      <c r="P1113" s="32">
        <v>0</v>
      </c>
      <c r="Q1113" s="31"/>
      <c r="R1113" s="36">
        <v>0.18</v>
      </c>
      <c r="S1113" s="33">
        <v>2.7</v>
      </c>
      <c r="T1113" s="33">
        <v>53.33</v>
      </c>
      <c r="U1113" s="33">
        <v>36.33</v>
      </c>
      <c r="V1113" s="34"/>
      <c r="W1113" s="34"/>
      <c r="X1113" s="34"/>
      <c r="Y1113" s="32">
        <v>5.9</v>
      </c>
      <c r="Z1113" s="32">
        <v>1</v>
      </c>
      <c r="AA1113" s="34"/>
      <c r="AB1113" s="32">
        <v>0</v>
      </c>
      <c r="AC1113" s="34"/>
      <c r="AD1113" s="32">
        <v>0</v>
      </c>
      <c r="AE1113" s="34"/>
      <c r="AF1113" s="32">
        <v>0</v>
      </c>
      <c r="AG1113" s="34"/>
      <c r="AH1113" s="34"/>
      <c r="AI1113" s="32">
        <v>0</v>
      </c>
      <c r="AJ1113" s="32">
        <v>0</v>
      </c>
      <c r="AK1113" s="34"/>
      <c r="AL1113" s="32">
        <v>1</v>
      </c>
      <c r="AM1113" s="32">
        <v>0</v>
      </c>
      <c r="AN1113" s="34"/>
      <c r="AO1113" s="34"/>
      <c r="AP1113" s="32">
        <v>0</v>
      </c>
      <c r="AQ1113" s="32">
        <v>0</v>
      </c>
      <c r="AR1113" s="32">
        <v>0.5</v>
      </c>
      <c r="AS1113" s="34"/>
      <c r="AT1113" s="32">
        <v>0</v>
      </c>
      <c r="AU1113" s="33">
        <v>8.4</v>
      </c>
      <c r="AV1113" s="36">
        <v>0.46700000000000003</v>
      </c>
      <c r="AW1113" s="33">
        <v>2.2000000000000002</v>
      </c>
      <c r="AX1113" s="33">
        <v>1.5</v>
      </c>
      <c r="AY1113" s="33">
        <v>0.35</v>
      </c>
      <c r="AZ1113" s="36">
        <v>19.271999999999998</v>
      </c>
      <c r="BA1113" s="33">
        <v>45.43</v>
      </c>
      <c r="BB1113" s="34"/>
      <c r="BC1113" s="34"/>
      <c r="BD1113" s="34"/>
      <c r="BE1113" s="34"/>
      <c r="BF1113" s="34"/>
      <c r="BG1113" s="34"/>
      <c r="BH1113" s="34"/>
      <c r="BI1113" s="34"/>
      <c r="BJ1113" s="34"/>
      <c r="BK1113" s="34"/>
      <c r="BL1113" s="34"/>
      <c r="BM1113" s="34"/>
      <c r="BN1113" s="34"/>
      <c r="BO1113" s="34"/>
      <c r="BP1113" s="34"/>
      <c r="BQ1113" s="34"/>
      <c r="BR1113" s="34"/>
      <c r="BS1113" s="33"/>
      <c r="BT1113" s="34"/>
      <c r="BU1113" s="33"/>
      <c r="BV1113" s="34"/>
      <c r="BW1113" s="33"/>
      <c r="BX1113" s="34"/>
      <c r="BY1113" s="34"/>
      <c r="BZ1113" s="34"/>
      <c r="CA1113" s="33"/>
      <c r="CB1113" s="34"/>
      <c r="CC1113" s="32"/>
    </row>
    <row r="1114" spans="1:81" ht="25" x14ac:dyDescent="0.35">
      <c r="A1114" s="37" t="s">
        <v>1098</v>
      </c>
      <c r="B1114" s="34" t="s">
        <v>1093</v>
      </c>
      <c r="C1114" s="37" t="s">
        <v>1097</v>
      </c>
      <c r="D1114" s="32">
        <v>32</v>
      </c>
      <c r="E1114" s="32">
        <v>6.7</v>
      </c>
      <c r="F1114" s="32">
        <v>0</v>
      </c>
      <c r="G1114" s="32">
        <v>0</v>
      </c>
      <c r="H1114" s="35">
        <v>790</v>
      </c>
      <c r="I1114" s="35">
        <v>790</v>
      </c>
      <c r="J1114" s="35">
        <v>188.81</v>
      </c>
      <c r="K1114" s="32">
        <v>0</v>
      </c>
      <c r="L1114" s="32">
        <v>0</v>
      </c>
      <c r="M1114" s="32">
        <v>0</v>
      </c>
      <c r="N1114" s="32">
        <v>0</v>
      </c>
      <c r="O1114" s="31"/>
      <c r="P1114" s="32">
        <v>0</v>
      </c>
      <c r="Q1114" s="31"/>
      <c r="R1114" s="36">
        <v>0.249</v>
      </c>
      <c r="S1114" s="33">
        <v>3.74</v>
      </c>
      <c r="T1114" s="34"/>
      <c r="U1114" s="34"/>
      <c r="V1114" s="34"/>
      <c r="W1114" s="34"/>
      <c r="X1114" s="34"/>
      <c r="Y1114" s="34"/>
      <c r="Z1114" s="34"/>
      <c r="AA1114" s="34"/>
      <c r="AB1114" s="34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  <c r="AO1114" s="34"/>
      <c r="AP1114" s="34"/>
      <c r="AQ1114" s="34"/>
      <c r="AR1114" s="34"/>
      <c r="AS1114" s="34"/>
      <c r="AT1114" s="34"/>
      <c r="AU1114" s="34"/>
      <c r="AV1114" s="34"/>
      <c r="AW1114" s="33">
        <v>3.39</v>
      </c>
      <c r="AX1114" s="33">
        <v>2.31</v>
      </c>
      <c r="AY1114" s="33">
        <v>0.53</v>
      </c>
      <c r="AZ1114" s="36">
        <v>29.649000000000001</v>
      </c>
      <c r="BA1114" s="33">
        <v>69.89</v>
      </c>
      <c r="BB1114" s="34"/>
      <c r="BC1114" s="34"/>
      <c r="BD1114" s="34"/>
      <c r="BE1114" s="34"/>
      <c r="BF1114" s="34"/>
      <c r="BG1114" s="34"/>
      <c r="BH1114" s="34"/>
      <c r="BI1114" s="34"/>
      <c r="BJ1114" s="34"/>
      <c r="BK1114" s="34"/>
      <c r="BL1114" s="34"/>
      <c r="BM1114" s="34"/>
      <c r="BN1114" s="34"/>
      <c r="BO1114" s="34"/>
      <c r="BP1114" s="34"/>
      <c r="BQ1114" s="34"/>
      <c r="BR1114" s="34"/>
      <c r="BS1114" s="34"/>
      <c r="BT1114" s="34"/>
      <c r="BU1114" s="34"/>
      <c r="BV1114" s="34"/>
      <c r="BW1114" s="34"/>
      <c r="BX1114" s="34"/>
      <c r="BY1114" s="34"/>
      <c r="BZ1114" s="34"/>
      <c r="CA1114" s="34"/>
      <c r="CB1114" s="34"/>
      <c r="CC1114" s="34"/>
    </row>
    <row r="1115" spans="1:81" x14ac:dyDescent="0.35">
      <c r="A1115" s="37" t="s">
        <v>1096</v>
      </c>
      <c r="B1115" s="34" t="s">
        <v>1093</v>
      </c>
      <c r="C1115" s="37" t="s">
        <v>1095</v>
      </c>
      <c r="D1115" s="32">
        <v>20.3</v>
      </c>
      <c r="E1115" s="32">
        <v>7.7</v>
      </c>
      <c r="F1115" s="32">
        <v>0</v>
      </c>
      <c r="G1115" s="32">
        <v>0</v>
      </c>
      <c r="H1115" s="35">
        <v>630</v>
      </c>
      <c r="I1115" s="35">
        <v>630</v>
      </c>
      <c r="J1115" s="35">
        <v>150.57</v>
      </c>
      <c r="K1115" s="32">
        <v>0</v>
      </c>
      <c r="L1115" s="32">
        <v>0</v>
      </c>
      <c r="M1115" s="32">
        <v>0</v>
      </c>
      <c r="N1115" s="32">
        <v>0</v>
      </c>
      <c r="O1115" s="31"/>
      <c r="P1115" s="32">
        <v>0</v>
      </c>
      <c r="Q1115" s="31"/>
      <c r="R1115" s="36">
        <v>0.2</v>
      </c>
      <c r="S1115" s="33">
        <v>2.7</v>
      </c>
      <c r="T1115" s="33">
        <v>59.6</v>
      </c>
      <c r="U1115" s="33">
        <v>33.200000000000003</v>
      </c>
      <c r="V1115" s="34"/>
      <c r="W1115" s="34"/>
      <c r="X1115" s="34"/>
      <c r="Y1115" s="32">
        <v>3.9</v>
      </c>
      <c r="Z1115" s="32">
        <v>0.9</v>
      </c>
      <c r="AA1115" s="34"/>
      <c r="AB1115" s="32">
        <v>0</v>
      </c>
      <c r="AC1115" s="34"/>
      <c r="AD1115" s="34"/>
      <c r="AE1115" s="34"/>
      <c r="AF1115" s="32">
        <v>0</v>
      </c>
      <c r="AG1115" s="34"/>
      <c r="AH1115" s="34"/>
      <c r="AI1115" s="32">
        <v>0</v>
      </c>
      <c r="AJ1115" s="32">
        <v>0</v>
      </c>
      <c r="AK1115" s="34"/>
      <c r="AL1115" s="32">
        <v>0.6</v>
      </c>
      <c r="AM1115" s="32">
        <v>0</v>
      </c>
      <c r="AN1115" s="34"/>
      <c r="AO1115" s="34"/>
      <c r="AP1115" s="32">
        <v>0</v>
      </c>
      <c r="AQ1115" s="32">
        <v>0</v>
      </c>
      <c r="AR1115" s="32">
        <v>0.4</v>
      </c>
      <c r="AS1115" s="34"/>
      <c r="AT1115" s="32">
        <v>0</v>
      </c>
      <c r="AU1115" s="33">
        <v>5.8</v>
      </c>
      <c r="AV1115" s="36">
        <v>0.4</v>
      </c>
      <c r="AW1115" s="33">
        <v>4.37</v>
      </c>
      <c r="AX1115" s="33">
        <v>2.44</v>
      </c>
      <c r="AY1115" s="33">
        <v>0.42</v>
      </c>
      <c r="AZ1115" s="36">
        <v>29.352</v>
      </c>
      <c r="BA1115" s="33">
        <v>279.07</v>
      </c>
      <c r="BB1115" s="34"/>
      <c r="BC1115" s="34"/>
      <c r="BD1115" s="34"/>
      <c r="BE1115" s="34"/>
      <c r="BF1115" s="34"/>
      <c r="BG1115" s="34"/>
      <c r="BH1115" s="34"/>
      <c r="BI1115" s="34"/>
      <c r="BJ1115" s="34"/>
      <c r="BK1115" s="34"/>
      <c r="BL1115" s="34"/>
      <c r="BM1115" s="34"/>
      <c r="BN1115" s="34"/>
      <c r="BO1115" s="34"/>
      <c r="BP1115" s="34"/>
      <c r="BQ1115" s="34"/>
      <c r="BR1115" s="34"/>
      <c r="BS1115" s="34"/>
      <c r="BT1115" s="34"/>
      <c r="BU1115" s="34"/>
      <c r="BV1115" s="34"/>
      <c r="BW1115" s="34"/>
      <c r="BX1115" s="34"/>
      <c r="BY1115" s="34"/>
      <c r="BZ1115" s="34"/>
      <c r="CA1115" s="34"/>
      <c r="CB1115" s="34"/>
      <c r="CC1115" s="34"/>
    </row>
    <row r="1116" spans="1:81" x14ac:dyDescent="0.35">
      <c r="A1116" s="37" t="s">
        <v>1094</v>
      </c>
      <c r="B1116" s="34" t="s">
        <v>1093</v>
      </c>
      <c r="C1116" s="37" t="s">
        <v>1092</v>
      </c>
      <c r="D1116" s="32">
        <v>21.4</v>
      </c>
      <c r="E1116" s="32">
        <v>3</v>
      </c>
      <c r="F1116" s="32">
        <v>0</v>
      </c>
      <c r="G1116" s="32">
        <v>0</v>
      </c>
      <c r="H1116" s="35">
        <v>475</v>
      </c>
      <c r="I1116" s="35">
        <v>475</v>
      </c>
      <c r="J1116" s="35">
        <v>113.52499999999999</v>
      </c>
      <c r="K1116" s="32">
        <v>0</v>
      </c>
      <c r="L1116" s="32">
        <v>0</v>
      </c>
      <c r="M1116" s="32">
        <v>0</v>
      </c>
      <c r="N1116" s="32">
        <v>0</v>
      </c>
      <c r="O1116" s="31"/>
      <c r="P1116" s="32">
        <v>0</v>
      </c>
      <c r="Q1116" s="31"/>
      <c r="R1116" s="36">
        <v>0.2</v>
      </c>
      <c r="S1116" s="33">
        <v>2.7</v>
      </c>
      <c r="T1116" s="33">
        <v>47.6</v>
      </c>
      <c r="U1116" s="33">
        <v>37.4</v>
      </c>
      <c r="V1116" s="34"/>
      <c r="W1116" s="34"/>
      <c r="X1116" s="34"/>
      <c r="Y1116" s="32">
        <v>8.8000000000000007</v>
      </c>
      <c r="Z1116" s="32">
        <v>1.4</v>
      </c>
      <c r="AA1116" s="34"/>
      <c r="AB1116" s="32">
        <v>0</v>
      </c>
      <c r="AC1116" s="34"/>
      <c r="AD1116" s="34"/>
      <c r="AE1116" s="34"/>
      <c r="AF1116" s="32">
        <v>0</v>
      </c>
      <c r="AG1116" s="34"/>
      <c r="AH1116" s="34"/>
      <c r="AI1116" s="32">
        <v>0</v>
      </c>
      <c r="AJ1116" s="32">
        <v>0</v>
      </c>
      <c r="AK1116" s="34"/>
      <c r="AL1116" s="32">
        <v>2.2999999999999998</v>
      </c>
      <c r="AM1116" s="32">
        <v>0</v>
      </c>
      <c r="AN1116" s="34"/>
      <c r="AO1116" s="34"/>
      <c r="AP1116" s="32">
        <v>0</v>
      </c>
      <c r="AQ1116" s="32">
        <v>0</v>
      </c>
      <c r="AR1116" s="32">
        <v>1</v>
      </c>
      <c r="AS1116" s="34"/>
      <c r="AT1116" s="32">
        <v>0</v>
      </c>
      <c r="AU1116" s="33">
        <v>13.5</v>
      </c>
      <c r="AV1116" s="36">
        <v>1</v>
      </c>
      <c r="AW1116" s="33">
        <v>1.31</v>
      </c>
      <c r="AX1116" s="33">
        <v>1.03</v>
      </c>
      <c r="AY1116" s="33">
        <v>0.37</v>
      </c>
      <c r="AZ1116" s="36">
        <v>27.48</v>
      </c>
      <c r="BA1116" s="33">
        <v>104.51</v>
      </c>
      <c r="BB1116" s="34"/>
      <c r="BC1116" s="34"/>
      <c r="BD1116" s="34"/>
      <c r="BE1116" s="34"/>
      <c r="BF1116" s="34"/>
      <c r="BG1116" s="34"/>
      <c r="BH1116" s="34"/>
      <c r="BI1116" s="34"/>
      <c r="BJ1116" s="34"/>
      <c r="BK1116" s="34"/>
      <c r="BL1116" s="34"/>
      <c r="BM1116" s="34"/>
      <c r="BN1116" s="34"/>
      <c r="BO1116" s="34"/>
      <c r="BP1116" s="34"/>
      <c r="BQ1116" s="34"/>
      <c r="BR1116" s="34"/>
      <c r="BS1116" s="34"/>
      <c r="BT1116" s="34"/>
      <c r="BU1116" s="34"/>
      <c r="BV1116" s="34"/>
      <c r="BW1116" s="34"/>
      <c r="BX1116" s="34"/>
      <c r="BY1116" s="34"/>
      <c r="BZ1116" s="34"/>
      <c r="CA1116" s="34"/>
      <c r="CB1116" s="34"/>
      <c r="CC1116" s="34"/>
    </row>
    <row r="1117" spans="1:81" x14ac:dyDescent="0.35">
      <c r="A1117" s="37" t="s">
        <v>1091</v>
      </c>
      <c r="B1117" s="34" t="s">
        <v>1084</v>
      </c>
      <c r="C1117" s="37" t="s">
        <v>1090</v>
      </c>
      <c r="D1117" s="32">
        <v>20.6</v>
      </c>
      <c r="E1117" s="32">
        <v>1.5</v>
      </c>
      <c r="F1117" s="32">
        <v>0</v>
      </c>
      <c r="G1117" s="32">
        <v>0</v>
      </c>
      <c r="H1117" s="35">
        <v>406</v>
      </c>
      <c r="I1117" s="35">
        <v>406</v>
      </c>
      <c r="J1117" s="35">
        <v>97.033999999999992</v>
      </c>
      <c r="K1117" s="32">
        <v>0</v>
      </c>
      <c r="L1117" s="32">
        <v>0</v>
      </c>
      <c r="M1117" s="32">
        <v>0</v>
      </c>
      <c r="N1117" s="32">
        <v>0</v>
      </c>
      <c r="O1117" s="31"/>
      <c r="P1117" s="32">
        <v>0</v>
      </c>
      <c r="Q1117" s="31"/>
      <c r="R1117" s="36">
        <v>0.02</v>
      </c>
      <c r="S1117" s="33">
        <v>2.7</v>
      </c>
      <c r="T1117" s="33">
        <v>27.8</v>
      </c>
      <c r="U1117" s="33">
        <v>42.5</v>
      </c>
      <c r="V1117" s="34"/>
      <c r="W1117" s="34"/>
      <c r="X1117" s="34"/>
      <c r="Y1117" s="32">
        <v>17</v>
      </c>
      <c r="Z1117" s="32">
        <v>1.2</v>
      </c>
      <c r="AA1117" s="34"/>
      <c r="AB1117" s="32">
        <v>0</v>
      </c>
      <c r="AC1117" s="34"/>
      <c r="AD1117" s="32">
        <v>0</v>
      </c>
      <c r="AE1117" s="34"/>
      <c r="AF1117" s="32">
        <v>0.2</v>
      </c>
      <c r="AG1117" s="34"/>
      <c r="AH1117" s="34"/>
      <c r="AI1117" s="32">
        <v>0</v>
      </c>
      <c r="AJ1117" s="32">
        <v>0.3</v>
      </c>
      <c r="AK1117" s="34"/>
      <c r="AL1117" s="32">
        <v>3.9</v>
      </c>
      <c r="AM1117" s="32">
        <v>0.2</v>
      </c>
      <c r="AN1117" s="34"/>
      <c r="AO1117" s="34"/>
      <c r="AP1117" s="32">
        <v>0</v>
      </c>
      <c r="AQ1117" s="32">
        <v>0.6</v>
      </c>
      <c r="AR1117" s="32">
        <v>0.6</v>
      </c>
      <c r="AS1117" s="34"/>
      <c r="AT1117" s="32">
        <v>1.3</v>
      </c>
      <c r="AU1117" s="33">
        <v>25.3</v>
      </c>
      <c r="AV1117" s="36">
        <v>2.1</v>
      </c>
      <c r="AW1117" s="33">
        <v>0.38</v>
      </c>
      <c r="AX1117" s="33">
        <v>0.57999999999999996</v>
      </c>
      <c r="AY1117" s="33">
        <v>0.35</v>
      </c>
      <c r="AZ1117" s="36">
        <v>28.853999999999999</v>
      </c>
      <c r="BA1117" s="33">
        <v>5.5</v>
      </c>
      <c r="BB1117" s="34"/>
      <c r="BC1117" s="34"/>
      <c r="BD1117" s="34"/>
      <c r="BE1117" s="34"/>
      <c r="BF1117" s="34"/>
      <c r="BG1117" s="34"/>
      <c r="BH1117" s="34"/>
      <c r="BI1117" s="34"/>
      <c r="BJ1117" s="34"/>
      <c r="BK1117" s="34"/>
      <c r="BL1117" s="34"/>
      <c r="BM1117" s="34"/>
      <c r="BN1117" s="34"/>
      <c r="BO1117" s="34"/>
      <c r="BP1117" s="34"/>
      <c r="BQ1117" s="34"/>
      <c r="BR1117" s="34"/>
      <c r="BS1117" s="34"/>
      <c r="BT1117" s="34"/>
      <c r="BU1117" s="34"/>
      <c r="BV1117" s="34"/>
      <c r="BW1117" s="34"/>
      <c r="BX1117" s="34"/>
      <c r="BY1117" s="34"/>
      <c r="BZ1117" s="34"/>
      <c r="CA1117" s="34"/>
      <c r="CB1117" s="34"/>
      <c r="CC1117" s="34"/>
    </row>
    <row r="1118" spans="1:81" ht="25" x14ac:dyDescent="0.35">
      <c r="A1118" s="37" t="s">
        <v>1089</v>
      </c>
      <c r="B1118" s="34" t="s">
        <v>1084</v>
      </c>
      <c r="C1118" s="37" t="s">
        <v>1088</v>
      </c>
      <c r="D1118" s="32">
        <v>34.4</v>
      </c>
      <c r="E1118" s="32">
        <v>2.5</v>
      </c>
      <c r="F1118" s="32">
        <v>0</v>
      </c>
      <c r="G1118" s="32">
        <v>0</v>
      </c>
      <c r="H1118" s="35">
        <v>677</v>
      </c>
      <c r="I1118" s="35">
        <v>677</v>
      </c>
      <c r="J1118" s="35">
        <v>161.803</v>
      </c>
      <c r="K1118" s="32">
        <v>0</v>
      </c>
      <c r="L1118" s="32">
        <v>0</v>
      </c>
      <c r="M1118" s="32">
        <v>0</v>
      </c>
      <c r="N1118" s="32">
        <v>0</v>
      </c>
      <c r="O1118" s="31"/>
      <c r="P1118" s="32">
        <v>0</v>
      </c>
      <c r="Q1118" s="31"/>
      <c r="R1118" s="36">
        <v>3.2000000000000001E-2</v>
      </c>
      <c r="S1118" s="33">
        <v>4.05</v>
      </c>
      <c r="T1118" s="34"/>
      <c r="U1118" s="34"/>
      <c r="V1118" s="34"/>
      <c r="W1118" s="34"/>
      <c r="X1118" s="34"/>
      <c r="Y1118" s="34"/>
      <c r="Z1118" s="34"/>
      <c r="AA1118" s="34"/>
      <c r="AB1118" s="34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  <c r="AO1118" s="34"/>
      <c r="AP1118" s="34"/>
      <c r="AQ1118" s="34"/>
      <c r="AR1118" s="34"/>
      <c r="AS1118" s="34"/>
      <c r="AT1118" s="34"/>
      <c r="AU1118" s="34"/>
      <c r="AV1118" s="34"/>
      <c r="AW1118" s="33">
        <v>0.64</v>
      </c>
      <c r="AX1118" s="33">
        <v>0.97</v>
      </c>
      <c r="AY1118" s="33">
        <v>0.57999999999999996</v>
      </c>
      <c r="AZ1118" s="36">
        <v>48.09</v>
      </c>
      <c r="BA1118" s="33">
        <v>9.16</v>
      </c>
      <c r="BB1118" s="34"/>
      <c r="BC1118" s="34"/>
      <c r="BD1118" s="34"/>
      <c r="BE1118" s="34"/>
      <c r="BF1118" s="34"/>
      <c r="BG1118" s="34"/>
      <c r="BH1118" s="34"/>
      <c r="BI1118" s="34"/>
      <c r="BJ1118" s="34"/>
      <c r="BK1118" s="34"/>
      <c r="BL1118" s="34"/>
      <c r="BM1118" s="34"/>
      <c r="BN1118" s="34"/>
      <c r="BO1118" s="34"/>
      <c r="BP1118" s="34"/>
      <c r="BQ1118" s="34"/>
      <c r="BR1118" s="34"/>
      <c r="BS1118" s="34"/>
      <c r="BT1118" s="34"/>
      <c r="BU1118" s="34"/>
      <c r="BV1118" s="34"/>
      <c r="BW1118" s="34"/>
      <c r="BX1118" s="34"/>
      <c r="BY1118" s="34"/>
      <c r="BZ1118" s="34"/>
      <c r="CA1118" s="34"/>
      <c r="CB1118" s="34"/>
      <c r="CC1118" s="34"/>
    </row>
    <row r="1119" spans="1:81" x14ac:dyDescent="0.35">
      <c r="A1119" s="37" t="s">
        <v>1087</v>
      </c>
      <c r="B1119" s="34" t="s">
        <v>1084</v>
      </c>
      <c r="C1119" s="37" t="s">
        <v>1086</v>
      </c>
      <c r="D1119" s="32">
        <v>22</v>
      </c>
      <c r="E1119" s="32">
        <v>2.2000000000000002</v>
      </c>
      <c r="F1119" s="32">
        <v>0</v>
      </c>
      <c r="G1119" s="32">
        <v>0</v>
      </c>
      <c r="H1119" s="35">
        <v>455</v>
      </c>
      <c r="I1119" s="35">
        <v>455</v>
      </c>
      <c r="J1119" s="35">
        <v>108.74499999999999</v>
      </c>
      <c r="K1119" s="32">
        <v>0</v>
      </c>
      <c r="L1119" s="32">
        <v>0</v>
      </c>
      <c r="M1119" s="32">
        <v>0</v>
      </c>
      <c r="N1119" s="32">
        <v>0</v>
      </c>
      <c r="O1119" s="31"/>
      <c r="P1119" s="32">
        <v>0</v>
      </c>
      <c r="Q1119" s="31"/>
      <c r="R1119" s="36">
        <v>0.05</v>
      </c>
      <c r="S1119" s="33">
        <v>2.7</v>
      </c>
      <c r="T1119" s="33">
        <v>31.9</v>
      </c>
      <c r="U1119" s="33">
        <v>40.9</v>
      </c>
      <c r="V1119" s="34"/>
      <c r="W1119" s="34"/>
      <c r="X1119" s="34"/>
      <c r="Y1119" s="32">
        <v>12.4</v>
      </c>
      <c r="Z1119" s="32">
        <v>0.5</v>
      </c>
      <c r="AA1119" s="34"/>
      <c r="AB1119" s="32">
        <v>0</v>
      </c>
      <c r="AC1119" s="34"/>
      <c r="AD1119" s="34"/>
      <c r="AE1119" s="34"/>
      <c r="AF1119" s="32">
        <v>0.3</v>
      </c>
      <c r="AG1119" s="34"/>
      <c r="AH1119" s="34"/>
      <c r="AI1119" s="32">
        <v>0</v>
      </c>
      <c r="AJ1119" s="32">
        <v>0.4</v>
      </c>
      <c r="AK1119" s="34"/>
      <c r="AL1119" s="32">
        <v>6.7</v>
      </c>
      <c r="AM1119" s="32">
        <v>0.4</v>
      </c>
      <c r="AN1119" s="34"/>
      <c r="AO1119" s="34"/>
      <c r="AP1119" s="32">
        <v>0</v>
      </c>
      <c r="AQ1119" s="32">
        <v>1.7</v>
      </c>
      <c r="AR1119" s="32">
        <v>1.3</v>
      </c>
      <c r="AS1119" s="34"/>
      <c r="AT1119" s="32">
        <v>3.4</v>
      </c>
      <c r="AU1119" s="33">
        <v>27.1</v>
      </c>
      <c r="AV1119" s="36">
        <v>5.0999999999999996</v>
      </c>
      <c r="AW1119" s="33">
        <v>0.64</v>
      </c>
      <c r="AX1119" s="33">
        <v>0.82</v>
      </c>
      <c r="AY1119" s="33">
        <v>0.55000000000000004</v>
      </c>
      <c r="AZ1119" s="36">
        <v>102.77500000000001</v>
      </c>
      <c r="BA1119" s="33">
        <v>9.4700000000000006</v>
      </c>
      <c r="BB1119" s="34"/>
      <c r="BC1119" s="34"/>
      <c r="BD1119" s="34"/>
      <c r="BE1119" s="34"/>
      <c r="BF1119" s="34"/>
      <c r="BG1119" s="34"/>
      <c r="BH1119" s="34"/>
      <c r="BI1119" s="34"/>
      <c r="BJ1119" s="34"/>
      <c r="BK1119" s="34"/>
      <c r="BL1119" s="34"/>
      <c r="BM1119" s="34"/>
      <c r="BN1119" s="34"/>
      <c r="BO1119" s="34"/>
      <c r="BP1119" s="34"/>
      <c r="BQ1119" s="34"/>
      <c r="BR1119" s="34"/>
      <c r="BS1119" s="34"/>
      <c r="BT1119" s="34"/>
      <c r="BU1119" s="34"/>
      <c r="BV1119" s="34"/>
      <c r="BW1119" s="34"/>
      <c r="BX1119" s="34"/>
      <c r="BY1119" s="34"/>
      <c r="BZ1119" s="34"/>
      <c r="CA1119" s="34"/>
      <c r="CB1119" s="34"/>
      <c r="CC1119" s="34"/>
    </row>
    <row r="1120" spans="1:81" x14ac:dyDescent="0.35">
      <c r="A1120" s="37" t="s">
        <v>1085</v>
      </c>
      <c r="B1120" s="34" t="s">
        <v>1084</v>
      </c>
      <c r="C1120" s="37" t="s">
        <v>1083</v>
      </c>
      <c r="D1120" s="32">
        <v>22.5</v>
      </c>
      <c r="E1120" s="32">
        <v>1.6</v>
      </c>
      <c r="F1120" s="32">
        <v>0</v>
      </c>
      <c r="G1120" s="32">
        <v>0</v>
      </c>
      <c r="H1120" s="35">
        <v>442</v>
      </c>
      <c r="I1120" s="35">
        <v>442</v>
      </c>
      <c r="J1120" s="35">
        <v>105.63799999999999</v>
      </c>
      <c r="K1120" s="32">
        <v>0</v>
      </c>
      <c r="L1120" s="32">
        <v>0</v>
      </c>
      <c r="M1120" s="32">
        <v>0</v>
      </c>
      <c r="N1120" s="32">
        <v>0</v>
      </c>
      <c r="O1120" s="31"/>
      <c r="P1120" s="32">
        <v>0</v>
      </c>
      <c r="Q1120" s="31"/>
      <c r="R1120" s="36">
        <v>0.05</v>
      </c>
      <c r="S1120" s="33">
        <v>2.7</v>
      </c>
      <c r="T1120" s="33">
        <v>32</v>
      </c>
      <c r="U1120" s="33">
        <v>43.5</v>
      </c>
      <c r="V1120" s="34"/>
      <c r="W1120" s="34"/>
      <c r="X1120" s="34"/>
      <c r="Y1120" s="32">
        <v>13.8</v>
      </c>
      <c r="Z1120" s="32">
        <v>0.7</v>
      </c>
      <c r="AA1120" s="34"/>
      <c r="AB1120" s="32">
        <v>0</v>
      </c>
      <c r="AC1120" s="34"/>
      <c r="AD1120" s="34"/>
      <c r="AE1120" s="34"/>
      <c r="AF1120" s="32">
        <v>0.2</v>
      </c>
      <c r="AG1120" s="34"/>
      <c r="AH1120" s="34"/>
      <c r="AI1120" s="32">
        <v>0</v>
      </c>
      <c r="AJ1120" s="32">
        <v>0.4</v>
      </c>
      <c r="AK1120" s="34"/>
      <c r="AL1120" s="32">
        <v>5</v>
      </c>
      <c r="AM1120" s="32">
        <v>0.3</v>
      </c>
      <c r="AN1120" s="34"/>
      <c r="AO1120" s="34"/>
      <c r="AP1120" s="32">
        <v>0</v>
      </c>
      <c r="AQ1120" s="32">
        <v>1.3</v>
      </c>
      <c r="AR1120" s="32">
        <v>0.8</v>
      </c>
      <c r="AS1120" s="34"/>
      <c r="AT1120" s="32">
        <v>1.8</v>
      </c>
      <c r="AU1120" s="33">
        <v>24.3</v>
      </c>
      <c r="AV1120" s="36">
        <v>2.9</v>
      </c>
      <c r="AW1120" s="33">
        <v>0.47</v>
      </c>
      <c r="AX1120" s="33">
        <v>0.64</v>
      </c>
      <c r="AY1120" s="33">
        <v>0.36</v>
      </c>
      <c r="AZ1120" s="36">
        <v>42.502000000000002</v>
      </c>
      <c r="BA1120" s="33">
        <v>6.89</v>
      </c>
      <c r="BB1120" s="34"/>
      <c r="BC1120" s="34"/>
      <c r="BD1120" s="34"/>
      <c r="BE1120" s="34"/>
      <c r="BF1120" s="34"/>
      <c r="BG1120" s="34"/>
      <c r="BH1120" s="34"/>
      <c r="BI1120" s="34"/>
      <c r="BJ1120" s="34"/>
      <c r="BK1120" s="34"/>
      <c r="BL1120" s="34"/>
      <c r="BM1120" s="34"/>
      <c r="BN1120" s="34"/>
      <c r="BO1120" s="34"/>
      <c r="BP1120" s="34"/>
      <c r="BQ1120" s="34"/>
      <c r="BR1120" s="34"/>
      <c r="BS1120" s="34"/>
      <c r="BT1120" s="34"/>
      <c r="BU1120" s="34"/>
      <c r="BV1120" s="34"/>
      <c r="BW1120" s="34"/>
      <c r="BX1120" s="34"/>
      <c r="BY1120" s="34"/>
      <c r="BZ1120" s="34"/>
      <c r="CA1120" s="34"/>
      <c r="CB1120" s="34"/>
      <c r="CC1120" s="34"/>
    </row>
    <row r="1121" spans="1:81" x14ac:dyDescent="0.35">
      <c r="A1121" s="37" t="s">
        <v>1082</v>
      </c>
      <c r="B1121" s="34">
        <v>18303</v>
      </c>
      <c r="C1121" s="37" t="s">
        <v>1081</v>
      </c>
      <c r="D1121" s="32">
        <v>23.4</v>
      </c>
      <c r="E1121" s="32">
        <v>2.5</v>
      </c>
      <c r="F1121" s="32">
        <v>0</v>
      </c>
      <c r="G1121" s="32">
        <v>0</v>
      </c>
      <c r="H1121" s="35">
        <v>490</v>
      </c>
      <c r="I1121" s="35">
        <v>490</v>
      </c>
      <c r="J1121" s="35">
        <v>117.11</v>
      </c>
      <c r="K1121" s="32">
        <v>0</v>
      </c>
      <c r="L1121" s="32">
        <v>0</v>
      </c>
      <c r="M1121" s="32">
        <v>0</v>
      </c>
      <c r="N1121" s="32">
        <v>0</v>
      </c>
      <c r="O1121" s="31"/>
      <c r="P1121" s="32">
        <v>0</v>
      </c>
      <c r="Q1121" s="31"/>
      <c r="R1121" s="36">
        <v>0.28000000000000003</v>
      </c>
      <c r="S1121" s="33">
        <v>3.7</v>
      </c>
      <c r="T1121" s="33">
        <v>30.85</v>
      </c>
      <c r="U1121" s="33">
        <v>42.6</v>
      </c>
      <c r="V1121" s="34"/>
      <c r="W1121" s="34"/>
      <c r="X1121" s="34"/>
      <c r="Y1121" s="32">
        <v>16.5</v>
      </c>
      <c r="Z1121" s="32">
        <v>0.8</v>
      </c>
      <c r="AA1121" s="34"/>
      <c r="AB1121" s="32">
        <v>0</v>
      </c>
      <c r="AC1121" s="34"/>
      <c r="AD1121" s="32">
        <v>0</v>
      </c>
      <c r="AE1121" s="34"/>
      <c r="AF1121" s="32">
        <v>0.1</v>
      </c>
      <c r="AG1121" s="34"/>
      <c r="AH1121" s="34"/>
      <c r="AI1121" s="32">
        <v>0</v>
      </c>
      <c r="AJ1121" s="32">
        <v>0</v>
      </c>
      <c r="AK1121" s="34"/>
      <c r="AL1121" s="32">
        <v>6.2</v>
      </c>
      <c r="AM1121" s="32">
        <v>0</v>
      </c>
      <c r="AN1121" s="34"/>
      <c r="AO1121" s="34"/>
      <c r="AP1121" s="32">
        <v>0</v>
      </c>
      <c r="AQ1121" s="32">
        <v>0.1</v>
      </c>
      <c r="AR1121" s="32">
        <v>0.2</v>
      </c>
      <c r="AS1121" s="34"/>
      <c r="AT1121" s="32">
        <v>0.1</v>
      </c>
      <c r="AU1121" s="33">
        <v>24.1</v>
      </c>
      <c r="AV1121" s="36">
        <v>0.3</v>
      </c>
      <c r="AW1121" s="33">
        <v>0.73</v>
      </c>
      <c r="AX1121" s="33">
        <v>1.01</v>
      </c>
      <c r="AY1121" s="33">
        <v>0.56999999999999995</v>
      </c>
      <c r="AZ1121" s="36">
        <v>7.0880000000000001</v>
      </c>
      <c r="BA1121" s="33">
        <v>7.09</v>
      </c>
      <c r="BB1121" s="34"/>
      <c r="BC1121" s="34"/>
      <c r="BD1121" s="34"/>
      <c r="BE1121" s="34"/>
      <c r="BF1121" s="34"/>
      <c r="BG1121" s="34"/>
      <c r="BH1121" s="34"/>
      <c r="BI1121" s="34"/>
      <c r="BJ1121" s="34"/>
      <c r="BK1121" s="34"/>
      <c r="BL1121" s="34"/>
      <c r="BM1121" s="34"/>
      <c r="BN1121" s="34"/>
      <c r="BO1121" s="34"/>
      <c r="BP1121" s="34"/>
      <c r="BQ1121" s="34"/>
      <c r="BR1121" s="34"/>
      <c r="BS1121" s="34"/>
      <c r="BT1121" s="34"/>
      <c r="BU1121" s="34"/>
      <c r="BV1121" s="34"/>
      <c r="BW1121" s="34"/>
      <c r="BX1121" s="34"/>
      <c r="BY1121" s="34"/>
      <c r="BZ1121" s="34"/>
      <c r="CA1121" s="34"/>
      <c r="CB1121" s="34"/>
      <c r="CC1121" s="34"/>
    </row>
    <row r="1122" spans="1:81" ht="25" x14ac:dyDescent="0.35">
      <c r="A1122" s="37" t="s">
        <v>1080</v>
      </c>
      <c r="B1122" s="34" t="s">
        <v>1079</v>
      </c>
      <c r="C1122" s="37" t="s">
        <v>1078</v>
      </c>
      <c r="D1122" s="32">
        <v>30.8</v>
      </c>
      <c r="E1122" s="32">
        <v>3.3</v>
      </c>
      <c r="F1122" s="32">
        <v>0</v>
      </c>
      <c r="G1122" s="32">
        <v>0</v>
      </c>
      <c r="H1122" s="35">
        <v>644</v>
      </c>
      <c r="I1122" s="35">
        <v>644</v>
      </c>
      <c r="J1122" s="35">
        <v>153.916</v>
      </c>
      <c r="K1122" s="32">
        <v>0</v>
      </c>
      <c r="L1122" s="32">
        <v>0</v>
      </c>
      <c r="M1122" s="32">
        <v>0</v>
      </c>
      <c r="N1122" s="32">
        <v>0</v>
      </c>
      <c r="O1122" s="31"/>
      <c r="P1122" s="32">
        <v>0</v>
      </c>
      <c r="Q1122" s="31"/>
      <c r="R1122" s="36">
        <v>0.33200000000000002</v>
      </c>
      <c r="S1122" s="33">
        <v>4.38</v>
      </c>
      <c r="T1122" s="34"/>
      <c r="U1122" s="34"/>
      <c r="V1122" s="34"/>
      <c r="W1122" s="34"/>
      <c r="X1122" s="34"/>
      <c r="Y1122" s="34"/>
      <c r="Z1122" s="34"/>
      <c r="AA1122" s="34"/>
      <c r="AB1122" s="34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  <c r="AO1122" s="34"/>
      <c r="AP1122" s="34"/>
      <c r="AQ1122" s="34"/>
      <c r="AR1122" s="34"/>
      <c r="AS1122" s="34"/>
      <c r="AT1122" s="34"/>
      <c r="AU1122" s="34"/>
      <c r="AV1122" s="34"/>
      <c r="AW1122" s="33">
        <v>0.96</v>
      </c>
      <c r="AX1122" s="33">
        <v>1.32</v>
      </c>
      <c r="AY1122" s="33">
        <v>0.75</v>
      </c>
      <c r="AZ1122" s="36">
        <v>9.3260000000000005</v>
      </c>
      <c r="BA1122" s="33">
        <v>9.32</v>
      </c>
      <c r="BB1122" s="34"/>
      <c r="BC1122" s="34"/>
      <c r="BD1122" s="34"/>
      <c r="BE1122" s="34"/>
      <c r="BF1122" s="34"/>
      <c r="BG1122" s="34"/>
      <c r="BH1122" s="34"/>
      <c r="BI1122" s="34"/>
      <c r="BJ1122" s="34"/>
      <c r="BK1122" s="34"/>
      <c r="BL1122" s="34"/>
      <c r="BM1122" s="34"/>
      <c r="BN1122" s="34"/>
      <c r="BO1122" s="34"/>
      <c r="BP1122" s="34"/>
      <c r="BQ1122" s="34"/>
      <c r="BR1122" s="34"/>
      <c r="BS1122" s="34"/>
      <c r="BT1122" s="34"/>
      <c r="BU1122" s="34"/>
      <c r="BV1122" s="34"/>
      <c r="BW1122" s="34"/>
      <c r="BX1122" s="34"/>
      <c r="BY1122" s="34"/>
      <c r="BZ1122" s="34"/>
      <c r="CA1122" s="34"/>
      <c r="CB1122" s="34"/>
      <c r="CC1122" s="34"/>
    </row>
    <row r="1123" spans="1:81" x14ac:dyDescent="0.35">
      <c r="A1123" s="37" t="s">
        <v>1077</v>
      </c>
      <c r="B1123" s="34" t="s">
        <v>1076</v>
      </c>
      <c r="C1123" s="37" t="s">
        <v>1075</v>
      </c>
      <c r="D1123" s="32">
        <v>24.7</v>
      </c>
      <c r="E1123" s="32">
        <v>1.8</v>
      </c>
      <c r="F1123" s="32">
        <v>0</v>
      </c>
      <c r="G1123" s="32">
        <v>0</v>
      </c>
      <c r="H1123" s="35">
        <v>486</v>
      </c>
      <c r="I1123" s="35">
        <v>486</v>
      </c>
      <c r="J1123" s="35">
        <v>116.154</v>
      </c>
      <c r="K1123" s="32">
        <v>0</v>
      </c>
      <c r="L1123" s="32">
        <v>0</v>
      </c>
      <c r="M1123" s="32">
        <v>0</v>
      </c>
      <c r="N1123" s="32">
        <v>0</v>
      </c>
      <c r="O1123" s="31"/>
      <c r="P1123" s="32">
        <v>0</v>
      </c>
      <c r="Q1123" s="31"/>
      <c r="R1123" s="36">
        <v>0.01</v>
      </c>
      <c r="S1123" s="33">
        <v>3.7</v>
      </c>
      <c r="T1123" s="33">
        <v>37.700000000000003</v>
      </c>
      <c r="U1123" s="33">
        <v>39.700000000000003</v>
      </c>
      <c r="V1123" s="34"/>
      <c r="W1123" s="34"/>
      <c r="X1123" s="34"/>
      <c r="Y1123" s="32">
        <v>14.7</v>
      </c>
      <c r="Z1123" s="32">
        <v>0.3</v>
      </c>
      <c r="AA1123" s="34"/>
      <c r="AB1123" s="32">
        <v>0</v>
      </c>
      <c r="AC1123" s="34"/>
      <c r="AD1123" s="34"/>
      <c r="AE1123" s="34"/>
      <c r="AF1123" s="32">
        <v>0</v>
      </c>
      <c r="AG1123" s="34"/>
      <c r="AH1123" s="34"/>
      <c r="AI1123" s="32">
        <v>0</v>
      </c>
      <c r="AJ1123" s="32">
        <v>0</v>
      </c>
      <c r="AK1123" s="34"/>
      <c r="AL1123" s="32">
        <v>5.4</v>
      </c>
      <c r="AM1123" s="32">
        <v>0</v>
      </c>
      <c r="AN1123" s="34"/>
      <c r="AO1123" s="34"/>
      <c r="AP1123" s="32">
        <v>0</v>
      </c>
      <c r="AQ1123" s="32">
        <v>0</v>
      </c>
      <c r="AR1123" s="32">
        <v>0.3</v>
      </c>
      <c r="AS1123" s="34"/>
      <c r="AT1123" s="32">
        <v>0.2</v>
      </c>
      <c r="AU1123" s="33">
        <v>20.9</v>
      </c>
      <c r="AV1123" s="36">
        <v>0.5</v>
      </c>
      <c r="AW1123" s="33">
        <v>0.64</v>
      </c>
      <c r="AX1123" s="33">
        <v>0.68</v>
      </c>
      <c r="AY1123" s="33">
        <v>0.36</v>
      </c>
      <c r="AZ1123" s="36">
        <v>8.5050000000000008</v>
      </c>
      <c r="BA1123" s="33">
        <v>7.99</v>
      </c>
      <c r="BB1123" s="38"/>
      <c r="BC1123" s="33"/>
      <c r="BD1123" s="33"/>
      <c r="BE1123" s="33"/>
      <c r="BF1123" s="32"/>
      <c r="BG1123" s="34"/>
      <c r="BH1123" s="33"/>
      <c r="BI1123" s="34"/>
      <c r="BJ1123" s="34"/>
      <c r="BK1123" s="34"/>
      <c r="BL1123" s="34"/>
      <c r="BM1123" s="34"/>
      <c r="BN1123" s="34"/>
      <c r="BO1123" s="33"/>
      <c r="BP1123" s="34"/>
      <c r="BQ1123" s="34"/>
      <c r="BR1123" s="34"/>
      <c r="BS1123" s="33"/>
      <c r="BT1123" s="32"/>
      <c r="BU1123" s="33"/>
      <c r="BV1123" s="33"/>
      <c r="BW1123" s="33"/>
      <c r="BX1123" s="34"/>
      <c r="BY1123" s="34"/>
      <c r="BZ1123" s="34"/>
      <c r="CA1123" s="33"/>
      <c r="CB1123" s="34"/>
      <c r="CC1123" s="32"/>
    </row>
    <row r="1124" spans="1:81" x14ac:dyDescent="0.35">
      <c r="A1124" s="37" t="s">
        <v>1074</v>
      </c>
      <c r="B1124" s="34" t="s">
        <v>1071</v>
      </c>
      <c r="C1124" s="37" t="s">
        <v>1073</v>
      </c>
      <c r="D1124" s="32">
        <v>22.5</v>
      </c>
      <c r="E1124" s="32">
        <v>1</v>
      </c>
      <c r="F1124" s="32">
        <v>0.4</v>
      </c>
      <c r="G1124" s="32">
        <v>0.4</v>
      </c>
      <c r="H1124" s="35">
        <v>426</v>
      </c>
      <c r="I1124" s="35">
        <v>426</v>
      </c>
      <c r="J1124" s="35">
        <v>101.81399999999999</v>
      </c>
      <c r="K1124" s="32">
        <v>0</v>
      </c>
      <c r="L1124" s="32">
        <v>0</v>
      </c>
      <c r="M1124" s="32">
        <v>0.4</v>
      </c>
      <c r="N1124" s="32">
        <v>0</v>
      </c>
      <c r="O1124" s="31"/>
      <c r="P1124" s="32">
        <v>0.4</v>
      </c>
      <c r="Q1124" s="31"/>
      <c r="R1124" s="36">
        <v>0.23</v>
      </c>
      <c r="S1124" s="33">
        <v>2.2000000000000002</v>
      </c>
      <c r="T1124" s="33">
        <v>32.6</v>
      </c>
      <c r="U1124" s="33">
        <v>20.5</v>
      </c>
      <c r="V1124" s="34"/>
      <c r="W1124" s="34"/>
      <c r="X1124" s="34"/>
      <c r="Y1124" s="32">
        <v>20</v>
      </c>
      <c r="Z1124" s="32">
        <v>5.0999999999999996</v>
      </c>
      <c r="AA1124" s="34"/>
      <c r="AB1124" s="32">
        <v>0.1</v>
      </c>
      <c r="AC1124" s="34"/>
      <c r="AD1124" s="32">
        <v>0</v>
      </c>
      <c r="AE1124" s="34"/>
      <c r="AF1124" s="32">
        <v>0.2</v>
      </c>
      <c r="AG1124" s="34"/>
      <c r="AH1124" s="34"/>
      <c r="AI1124" s="32">
        <v>0.1</v>
      </c>
      <c r="AJ1124" s="32">
        <v>1.4</v>
      </c>
      <c r="AK1124" s="34"/>
      <c r="AL1124" s="32">
        <v>8.1</v>
      </c>
      <c r="AM1124" s="32">
        <v>2.2999999999999998</v>
      </c>
      <c r="AN1124" s="34"/>
      <c r="AO1124" s="34"/>
      <c r="AP1124" s="32">
        <v>0</v>
      </c>
      <c r="AQ1124" s="32">
        <v>0.6</v>
      </c>
      <c r="AR1124" s="32">
        <v>2.9</v>
      </c>
      <c r="AS1124" s="34"/>
      <c r="AT1124" s="32">
        <v>0.7</v>
      </c>
      <c r="AU1124" s="33">
        <v>41.5</v>
      </c>
      <c r="AV1124" s="36">
        <v>5.9</v>
      </c>
      <c r="AW1124" s="33">
        <v>0.3</v>
      </c>
      <c r="AX1124" s="33">
        <v>0.19</v>
      </c>
      <c r="AY1124" s="33">
        <v>0.38</v>
      </c>
      <c r="AZ1124" s="36">
        <v>54.043999999999997</v>
      </c>
      <c r="BA1124" s="33">
        <v>27.48</v>
      </c>
      <c r="BB1124" s="34"/>
      <c r="BC1124" s="34"/>
      <c r="BD1124" s="34"/>
      <c r="BE1124" s="34"/>
      <c r="BF1124" s="34"/>
      <c r="BG1124" s="34"/>
      <c r="BH1124" s="34"/>
      <c r="BI1124" s="34"/>
      <c r="BJ1124" s="34"/>
      <c r="BK1124" s="34"/>
      <c r="BL1124" s="34"/>
      <c r="BM1124" s="34"/>
      <c r="BN1124" s="34"/>
      <c r="BO1124" s="34"/>
      <c r="BP1124" s="34"/>
      <c r="BQ1124" s="34"/>
      <c r="BR1124" s="34"/>
      <c r="BS1124" s="33"/>
      <c r="BT1124" s="32"/>
      <c r="BU1124" s="33"/>
      <c r="BV1124" s="33"/>
      <c r="BW1124" s="33"/>
      <c r="BX1124" s="34"/>
      <c r="BY1124" s="34"/>
      <c r="BZ1124" s="34"/>
      <c r="CA1124" s="33"/>
      <c r="CB1124" s="34"/>
      <c r="CC1124" s="32"/>
    </row>
    <row r="1125" spans="1:81" ht="25" x14ac:dyDescent="0.35">
      <c r="A1125" s="37" t="s">
        <v>1072</v>
      </c>
      <c r="B1125" s="34" t="s">
        <v>1071</v>
      </c>
      <c r="C1125" s="37" t="s">
        <v>1070</v>
      </c>
      <c r="D1125" s="32">
        <v>34.6</v>
      </c>
      <c r="E1125" s="32">
        <v>1.5</v>
      </c>
      <c r="F1125" s="32">
        <v>0.6</v>
      </c>
      <c r="G1125" s="32">
        <v>0.6</v>
      </c>
      <c r="H1125" s="35">
        <v>655</v>
      </c>
      <c r="I1125" s="35">
        <v>655</v>
      </c>
      <c r="J1125" s="35">
        <v>156.54499999999999</v>
      </c>
      <c r="K1125" s="32">
        <v>0</v>
      </c>
      <c r="L1125" s="32">
        <v>0</v>
      </c>
      <c r="M1125" s="32">
        <v>0.6</v>
      </c>
      <c r="N1125" s="32">
        <v>0</v>
      </c>
      <c r="O1125" s="31"/>
      <c r="P1125" s="32">
        <v>0.6</v>
      </c>
      <c r="Q1125" s="31"/>
      <c r="R1125" s="36">
        <v>0.318</v>
      </c>
      <c r="S1125" s="33">
        <v>3.05</v>
      </c>
      <c r="T1125" s="34"/>
      <c r="U1125" s="34"/>
      <c r="V1125" s="34"/>
      <c r="W1125" s="34"/>
      <c r="X1125" s="34"/>
      <c r="Y1125" s="34"/>
      <c r="Z1125" s="34"/>
      <c r="AA1125" s="34"/>
      <c r="AB1125" s="34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  <c r="AO1125" s="34"/>
      <c r="AP1125" s="34"/>
      <c r="AQ1125" s="34"/>
      <c r="AR1125" s="34"/>
      <c r="AS1125" s="34"/>
      <c r="AT1125" s="34"/>
      <c r="AU1125" s="34"/>
      <c r="AV1125" s="34"/>
      <c r="AW1125" s="33">
        <v>0.46</v>
      </c>
      <c r="AX1125" s="33">
        <v>0.28999999999999998</v>
      </c>
      <c r="AY1125" s="33">
        <v>0.57999999999999996</v>
      </c>
      <c r="AZ1125" s="36">
        <v>83.144999999999996</v>
      </c>
      <c r="BA1125" s="33">
        <v>42.28</v>
      </c>
      <c r="BB1125" s="34"/>
      <c r="BC1125" s="34"/>
      <c r="BD1125" s="34"/>
      <c r="BE1125" s="34"/>
      <c r="BF1125" s="34"/>
      <c r="BG1125" s="34"/>
      <c r="BH1125" s="34"/>
      <c r="BI1125" s="34"/>
      <c r="BJ1125" s="34"/>
      <c r="BK1125" s="34"/>
      <c r="BL1125" s="34"/>
      <c r="BM1125" s="34"/>
      <c r="BN1125" s="34"/>
      <c r="BO1125" s="34"/>
      <c r="BP1125" s="34"/>
      <c r="BQ1125" s="34"/>
      <c r="BR1125" s="34"/>
      <c r="BS1125" s="33"/>
      <c r="BT1125" s="32"/>
      <c r="BU1125" s="33"/>
      <c r="BV1125" s="33"/>
      <c r="BW1125" s="33"/>
      <c r="BX1125" s="34"/>
      <c r="BY1125" s="34"/>
      <c r="BZ1125" s="34"/>
      <c r="CA1125" s="33"/>
      <c r="CB1125" s="34"/>
      <c r="CC1125" s="32"/>
    </row>
    <row r="1126" spans="1:81" x14ac:dyDescent="0.35">
      <c r="A1126" s="37" t="s">
        <v>1069</v>
      </c>
      <c r="B1126" s="34">
        <v>18201</v>
      </c>
      <c r="C1126" s="37" t="s">
        <v>1068</v>
      </c>
      <c r="D1126" s="32">
        <v>20</v>
      </c>
      <c r="E1126" s="32">
        <v>1.1000000000000001</v>
      </c>
      <c r="F1126" s="32">
        <v>0</v>
      </c>
      <c r="G1126" s="32">
        <v>0</v>
      </c>
      <c r="H1126" s="35">
        <v>381</v>
      </c>
      <c r="I1126" s="35">
        <v>381</v>
      </c>
      <c r="J1126" s="35">
        <v>91.058999999999997</v>
      </c>
      <c r="K1126" s="32">
        <v>0</v>
      </c>
      <c r="L1126" s="32">
        <v>0</v>
      </c>
      <c r="M1126" s="32">
        <v>0</v>
      </c>
      <c r="N1126" s="32">
        <v>0</v>
      </c>
      <c r="O1126" s="31"/>
      <c r="P1126" s="32">
        <v>0</v>
      </c>
      <c r="Q1126" s="31"/>
      <c r="R1126" s="36">
        <v>0.05</v>
      </c>
      <c r="S1126" s="33">
        <v>2.38</v>
      </c>
      <c r="T1126" s="33">
        <v>28.9</v>
      </c>
      <c r="U1126" s="33">
        <v>53.9</v>
      </c>
      <c r="V1126" s="34"/>
      <c r="W1126" s="34"/>
      <c r="X1126" s="34"/>
      <c r="Y1126" s="32">
        <v>5.2</v>
      </c>
      <c r="Z1126" s="32">
        <v>2.6</v>
      </c>
      <c r="AA1126" s="34"/>
      <c r="AB1126" s="32">
        <v>0</v>
      </c>
      <c r="AC1126" s="34"/>
      <c r="AD1126" s="34"/>
      <c r="AE1126" s="34"/>
      <c r="AF1126" s="32">
        <v>0.1</v>
      </c>
      <c r="AG1126" s="34"/>
      <c r="AH1126" s="34"/>
      <c r="AI1126" s="32">
        <v>0</v>
      </c>
      <c r="AJ1126" s="32">
        <v>0.3</v>
      </c>
      <c r="AK1126" s="34"/>
      <c r="AL1126" s="32">
        <v>1.7</v>
      </c>
      <c r="AM1126" s="32">
        <v>0.7</v>
      </c>
      <c r="AN1126" s="34"/>
      <c r="AO1126" s="34"/>
      <c r="AP1126" s="32">
        <v>0</v>
      </c>
      <c r="AQ1126" s="32">
        <v>0.2</v>
      </c>
      <c r="AR1126" s="32">
        <v>1.1000000000000001</v>
      </c>
      <c r="AS1126" s="34"/>
      <c r="AT1126" s="32">
        <v>0.3</v>
      </c>
      <c r="AU1126" s="33">
        <v>12.2</v>
      </c>
      <c r="AV1126" s="36">
        <v>2.1</v>
      </c>
      <c r="AW1126" s="33">
        <v>0.28999999999999998</v>
      </c>
      <c r="AX1126" s="33">
        <v>0.54</v>
      </c>
      <c r="AY1126" s="33">
        <v>0.12</v>
      </c>
      <c r="AZ1126" s="36">
        <v>21.16</v>
      </c>
      <c r="BA1126" s="33">
        <v>54.41</v>
      </c>
      <c r="BB1126" s="34"/>
      <c r="BC1126" s="34"/>
      <c r="BD1126" s="34"/>
      <c r="BE1126" s="34"/>
      <c r="BF1126" s="34"/>
      <c r="BG1126" s="34"/>
      <c r="BH1126" s="34"/>
      <c r="BI1126" s="34"/>
      <c r="BJ1126" s="34"/>
      <c r="BK1126" s="34"/>
      <c r="BL1126" s="34"/>
      <c r="BM1126" s="34"/>
      <c r="BN1126" s="34"/>
      <c r="BO1126" s="34"/>
      <c r="BP1126" s="34"/>
      <c r="BQ1126" s="34"/>
      <c r="BR1126" s="34"/>
      <c r="BS1126" s="34"/>
      <c r="BT1126" s="34"/>
      <c r="BU1126" s="34"/>
      <c r="BV1126" s="34"/>
      <c r="BW1126" s="34"/>
      <c r="BX1126" s="34"/>
      <c r="BY1126" s="34"/>
      <c r="BZ1126" s="34"/>
      <c r="CA1126" s="34"/>
      <c r="CB1126" s="34"/>
      <c r="CC1126" s="34"/>
    </row>
    <row r="1127" spans="1:81" x14ac:dyDescent="0.35">
      <c r="A1127" s="37" t="s">
        <v>1067</v>
      </c>
      <c r="B1127" s="34">
        <v>18201</v>
      </c>
      <c r="C1127" s="37" t="s">
        <v>1066</v>
      </c>
      <c r="D1127" s="32">
        <v>24.4</v>
      </c>
      <c r="E1127" s="32">
        <v>1.3</v>
      </c>
      <c r="F1127" s="32">
        <v>0</v>
      </c>
      <c r="G1127" s="32">
        <v>0</v>
      </c>
      <c r="H1127" s="35">
        <v>464</v>
      </c>
      <c r="I1127" s="35">
        <v>464</v>
      </c>
      <c r="J1127" s="35">
        <v>110.896</v>
      </c>
      <c r="K1127" s="32">
        <v>0</v>
      </c>
      <c r="L1127" s="32">
        <v>0</v>
      </c>
      <c r="M1127" s="32">
        <v>0</v>
      </c>
      <c r="N1127" s="32">
        <v>0</v>
      </c>
      <c r="O1127" s="31"/>
      <c r="P1127" s="32">
        <v>0</v>
      </c>
      <c r="Q1127" s="31"/>
      <c r="R1127" s="36">
        <v>5.8000000000000003E-2</v>
      </c>
      <c r="S1127" s="33">
        <v>2.61</v>
      </c>
      <c r="T1127" s="34"/>
      <c r="U1127" s="34"/>
      <c r="V1127" s="34"/>
      <c r="W1127" s="34"/>
      <c r="X1127" s="34"/>
      <c r="Y1127" s="34"/>
      <c r="Z1127" s="34"/>
      <c r="AA1127" s="34"/>
      <c r="AB1127" s="34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  <c r="AO1127" s="34"/>
      <c r="AP1127" s="34"/>
      <c r="AQ1127" s="34"/>
      <c r="AR1127" s="34"/>
      <c r="AS1127" s="34"/>
      <c r="AT1127" s="34"/>
      <c r="AU1127" s="34"/>
      <c r="AV1127" s="34"/>
      <c r="AW1127" s="33">
        <v>0.36</v>
      </c>
      <c r="AX1127" s="33">
        <v>0.66</v>
      </c>
      <c r="AY1127" s="33">
        <v>0.15</v>
      </c>
      <c r="AZ1127" s="36">
        <v>25.803999999999998</v>
      </c>
      <c r="BA1127" s="33">
        <v>66.349999999999994</v>
      </c>
      <c r="BB1127" s="34"/>
      <c r="BC1127" s="34"/>
      <c r="BD1127" s="34"/>
      <c r="BE1127" s="34"/>
      <c r="BF1127" s="34"/>
      <c r="BG1127" s="34"/>
      <c r="BH1127" s="34"/>
      <c r="BI1127" s="34"/>
      <c r="BJ1127" s="34"/>
      <c r="BK1127" s="34"/>
      <c r="BL1127" s="34"/>
      <c r="BM1127" s="34"/>
      <c r="BN1127" s="34"/>
      <c r="BO1127" s="34"/>
      <c r="BP1127" s="34"/>
      <c r="BQ1127" s="34"/>
      <c r="BR1127" s="34"/>
      <c r="BS1127" s="34"/>
      <c r="BT1127" s="34"/>
      <c r="BU1127" s="34"/>
      <c r="BV1127" s="34"/>
      <c r="BW1127" s="34"/>
      <c r="BX1127" s="34"/>
      <c r="BY1127" s="34"/>
      <c r="BZ1127" s="34"/>
      <c r="CA1127" s="34"/>
      <c r="CB1127" s="34"/>
      <c r="CC1127" s="34"/>
    </row>
    <row r="1128" spans="1:81" x14ac:dyDescent="0.35">
      <c r="A1128" s="37" t="s">
        <v>1065</v>
      </c>
      <c r="B1128" s="34" t="s">
        <v>1058</v>
      </c>
      <c r="C1128" s="37" t="s">
        <v>1064</v>
      </c>
      <c r="D1128" s="32">
        <v>21.4</v>
      </c>
      <c r="E1128" s="32">
        <v>0.9</v>
      </c>
      <c r="F1128" s="32">
        <v>0</v>
      </c>
      <c r="G1128" s="32">
        <v>0</v>
      </c>
      <c r="H1128" s="35">
        <v>397</v>
      </c>
      <c r="I1128" s="35">
        <v>397</v>
      </c>
      <c r="J1128" s="35">
        <v>94.882999999999996</v>
      </c>
      <c r="K1128" s="32">
        <v>0</v>
      </c>
      <c r="L1128" s="34"/>
      <c r="M1128" s="34"/>
      <c r="N1128" s="34"/>
      <c r="O1128" s="31"/>
      <c r="P1128" s="32">
        <v>0</v>
      </c>
      <c r="Q1128" s="31"/>
      <c r="R1128" s="36">
        <v>0.41</v>
      </c>
      <c r="S1128" s="33">
        <v>2.38</v>
      </c>
      <c r="T1128" s="33">
        <v>31.48</v>
      </c>
      <c r="U1128" s="33">
        <v>31.32</v>
      </c>
      <c r="V1128" s="34"/>
      <c r="W1128" s="34"/>
      <c r="X1128" s="34"/>
      <c r="Y1128" s="32">
        <v>16.3</v>
      </c>
      <c r="Z1128" s="32">
        <v>5.5</v>
      </c>
      <c r="AA1128" s="34"/>
      <c r="AB1128" s="32">
        <v>0</v>
      </c>
      <c r="AC1128" s="34"/>
      <c r="AD1128" s="34"/>
      <c r="AE1128" s="34"/>
      <c r="AF1128" s="32">
        <v>0.2</v>
      </c>
      <c r="AG1128" s="34"/>
      <c r="AH1128" s="34"/>
      <c r="AI1128" s="32">
        <v>0.1</v>
      </c>
      <c r="AJ1128" s="32">
        <v>1.1000000000000001</v>
      </c>
      <c r="AK1128" s="34"/>
      <c r="AL1128" s="32">
        <v>6.9</v>
      </c>
      <c r="AM1128" s="32">
        <v>2.5</v>
      </c>
      <c r="AN1128" s="34"/>
      <c r="AO1128" s="34"/>
      <c r="AP1128" s="32">
        <v>0</v>
      </c>
      <c r="AQ1128" s="32">
        <v>0.4</v>
      </c>
      <c r="AR1128" s="32">
        <v>2.9</v>
      </c>
      <c r="AS1128" s="34"/>
      <c r="AT1128" s="32">
        <v>0.6</v>
      </c>
      <c r="AU1128" s="33">
        <v>36.65</v>
      </c>
      <c r="AV1128" s="36">
        <v>6.05</v>
      </c>
      <c r="AW1128" s="33">
        <v>0.26</v>
      </c>
      <c r="AX1128" s="33">
        <v>0.26</v>
      </c>
      <c r="AY1128" s="33">
        <v>0.3</v>
      </c>
      <c r="AZ1128" s="36">
        <v>49.875999999999998</v>
      </c>
      <c r="BA1128" s="33">
        <v>14.01</v>
      </c>
      <c r="BB1128" s="34"/>
      <c r="BC1128" s="34"/>
      <c r="BD1128" s="34"/>
      <c r="BE1128" s="34"/>
      <c r="BF1128" s="34"/>
      <c r="BG1128" s="34"/>
      <c r="BH1128" s="34"/>
      <c r="BI1128" s="34"/>
      <c r="BJ1128" s="34"/>
      <c r="BK1128" s="34"/>
      <c r="BL1128" s="34"/>
      <c r="BM1128" s="34"/>
      <c r="BN1128" s="34"/>
      <c r="BO1128" s="34"/>
      <c r="BP1128" s="34"/>
      <c r="BQ1128" s="34"/>
      <c r="BR1128" s="34"/>
      <c r="BS1128" s="34"/>
      <c r="BT1128" s="34"/>
      <c r="BU1128" s="34"/>
      <c r="BV1128" s="34"/>
      <c r="BW1128" s="34"/>
      <c r="BX1128" s="34"/>
      <c r="BY1128" s="34"/>
      <c r="BZ1128" s="34"/>
      <c r="CA1128" s="34"/>
      <c r="CB1128" s="34"/>
      <c r="CC1128" s="34"/>
    </row>
    <row r="1129" spans="1:81" x14ac:dyDescent="0.35">
      <c r="A1129" s="37" t="s">
        <v>1063</v>
      </c>
      <c r="B1129" s="34" t="s">
        <v>1058</v>
      </c>
      <c r="C1129" s="37" t="s">
        <v>1062</v>
      </c>
      <c r="D1129" s="32">
        <v>30.1</v>
      </c>
      <c r="E1129" s="32">
        <v>1.2</v>
      </c>
      <c r="F1129" s="32">
        <v>0</v>
      </c>
      <c r="G1129" s="32">
        <v>0</v>
      </c>
      <c r="H1129" s="35">
        <v>556</v>
      </c>
      <c r="I1129" s="35">
        <v>556</v>
      </c>
      <c r="J1129" s="35">
        <v>132.88399999999999</v>
      </c>
      <c r="K1129" s="32">
        <v>0</v>
      </c>
      <c r="L1129" s="32">
        <v>0</v>
      </c>
      <c r="M1129" s="32">
        <v>0</v>
      </c>
      <c r="N1129" s="32">
        <v>0</v>
      </c>
      <c r="O1129" s="31"/>
      <c r="P1129" s="32">
        <v>0</v>
      </c>
      <c r="Q1129" s="31"/>
      <c r="R1129" s="36">
        <v>0.66</v>
      </c>
      <c r="S1129" s="33">
        <v>0.85</v>
      </c>
      <c r="T1129" s="33">
        <v>34.5</v>
      </c>
      <c r="U1129" s="33">
        <v>32.700000000000003</v>
      </c>
      <c r="V1129" s="34"/>
      <c r="W1129" s="34"/>
      <c r="X1129" s="34"/>
      <c r="Y1129" s="32">
        <v>16.100000000000001</v>
      </c>
      <c r="Z1129" s="32">
        <v>5.5</v>
      </c>
      <c r="AA1129" s="34"/>
      <c r="AB1129" s="32">
        <v>0</v>
      </c>
      <c r="AC1129" s="34"/>
      <c r="AD1129" s="34"/>
      <c r="AE1129" s="34"/>
      <c r="AF1129" s="32">
        <v>0</v>
      </c>
      <c r="AG1129" s="34"/>
      <c r="AH1129" s="34"/>
      <c r="AI1129" s="32">
        <v>0</v>
      </c>
      <c r="AJ1129" s="32">
        <v>1</v>
      </c>
      <c r="AK1129" s="34"/>
      <c r="AL1129" s="32">
        <v>6.2</v>
      </c>
      <c r="AM1129" s="32">
        <v>2.1</v>
      </c>
      <c r="AN1129" s="34"/>
      <c r="AO1129" s="34"/>
      <c r="AP1129" s="34"/>
      <c r="AQ1129" s="32">
        <v>0.1</v>
      </c>
      <c r="AR1129" s="32">
        <v>1.8</v>
      </c>
      <c r="AS1129" s="34"/>
      <c r="AT1129" s="32">
        <v>0.5</v>
      </c>
      <c r="AU1129" s="33">
        <v>33.299999999999997</v>
      </c>
      <c r="AV1129" s="36">
        <v>4.4000000000000004</v>
      </c>
      <c r="AW1129" s="33">
        <v>0.38</v>
      </c>
      <c r="AX1129" s="33">
        <v>0.36</v>
      </c>
      <c r="AY1129" s="33">
        <v>0.37</v>
      </c>
      <c r="AZ1129" s="36">
        <v>48.365000000000002</v>
      </c>
      <c r="BA1129" s="33">
        <v>18.690000000000001</v>
      </c>
      <c r="BB1129" s="38"/>
      <c r="BC1129" s="34"/>
      <c r="BD1129" s="34"/>
      <c r="BE1129" s="33"/>
      <c r="BF1129" s="32"/>
      <c r="BG1129" s="34"/>
      <c r="BH1129" s="34"/>
      <c r="BI1129" s="34"/>
      <c r="BJ1129" s="34"/>
      <c r="BK1129" s="34"/>
      <c r="BL1129" s="34"/>
      <c r="BM1129" s="34"/>
      <c r="BN1129" s="34"/>
      <c r="BO1129" s="34"/>
      <c r="BP1129" s="34"/>
      <c r="BQ1129" s="34"/>
      <c r="BR1129" s="34"/>
      <c r="BS1129" s="34"/>
      <c r="BT1129" s="32"/>
      <c r="BU1129" s="34"/>
      <c r="BV1129" s="33"/>
      <c r="BW1129" s="34"/>
      <c r="BX1129" s="34"/>
      <c r="BY1129" s="34"/>
      <c r="BZ1129" s="34"/>
      <c r="CA1129" s="34"/>
      <c r="CB1129" s="34"/>
      <c r="CC1129" s="32"/>
    </row>
    <row r="1130" spans="1:81" x14ac:dyDescent="0.35">
      <c r="A1130" s="37" t="s">
        <v>1061</v>
      </c>
      <c r="B1130" s="34" t="s">
        <v>1058</v>
      </c>
      <c r="C1130" s="37" t="s">
        <v>1060</v>
      </c>
      <c r="D1130" s="32">
        <v>33.9</v>
      </c>
      <c r="E1130" s="32">
        <v>2.5</v>
      </c>
      <c r="F1130" s="32">
        <v>0</v>
      </c>
      <c r="G1130" s="32">
        <v>0</v>
      </c>
      <c r="H1130" s="35">
        <v>669</v>
      </c>
      <c r="I1130" s="35">
        <v>669</v>
      </c>
      <c r="J1130" s="35">
        <v>159.89099999999999</v>
      </c>
      <c r="K1130" s="32">
        <v>0</v>
      </c>
      <c r="L1130" s="32">
        <v>0</v>
      </c>
      <c r="M1130" s="32">
        <v>0</v>
      </c>
      <c r="N1130" s="32">
        <v>0</v>
      </c>
      <c r="O1130" s="31"/>
      <c r="P1130" s="32">
        <v>0</v>
      </c>
      <c r="Q1130" s="31"/>
      <c r="R1130" s="36">
        <v>0.69</v>
      </c>
      <c r="S1130" s="33">
        <v>0.85</v>
      </c>
      <c r="T1130" s="33">
        <v>40.6</v>
      </c>
      <c r="U1130" s="33">
        <v>43.1</v>
      </c>
      <c r="V1130" s="34"/>
      <c r="W1130" s="34"/>
      <c r="X1130" s="34"/>
      <c r="Y1130" s="32">
        <v>8.5</v>
      </c>
      <c r="Z1130" s="32">
        <v>3</v>
      </c>
      <c r="AA1130" s="34"/>
      <c r="AB1130" s="32">
        <v>0.1</v>
      </c>
      <c r="AC1130" s="34"/>
      <c r="AD1130" s="34"/>
      <c r="AE1130" s="34"/>
      <c r="AF1130" s="32">
        <v>0</v>
      </c>
      <c r="AG1130" s="34"/>
      <c r="AH1130" s="34"/>
      <c r="AI1130" s="32">
        <v>0</v>
      </c>
      <c r="AJ1130" s="32">
        <v>0.4</v>
      </c>
      <c r="AK1130" s="34"/>
      <c r="AL1130" s="32">
        <v>2.2999999999999998</v>
      </c>
      <c r="AM1130" s="32">
        <v>1</v>
      </c>
      <c r="AN1130" s="34"/>
      <c r="AO1130" s="34"/>
      <c r="AP1130" s="34"/>
      <c r="AQ1130" s="32">
        <v>0.1</v>
      </c>
      <c r="AR1130" s="32">
        <v>0.9</v>
      </c>
      <c r="AS1130" s="34"/>
      <c r="AT1130" s="32">
        <v>0.2</v>
      </c>
      <c r="AU1130" s="33">
        <v>16.5</v>
      </c>
      <c r="AV1130" s="36">
        <v>2.1</v>
      </c>
      <c r="AW1130" s="33">
        <v>0.93</v>
      </c>
      <c r="AX1130" s="33">
        <v>0.99</v>
      </c>
      <c r="AY1130" s="33">
        <v>0.38</v>
      </c>
      <c r="AZ1130" s="36">
        <v>48.09</v>
      </c>
      <c r="BA1130" s="33">
        <v>36.64</v>
      </c>
      <c r="BB1130" s="34"/>
      <c r="BC1130" s="34"/>
      <c r="BD1130" s="34"/>
      <c r="BE1130" s="34"/>
      <c r="BF1130" s="34"/>
      <c r="BG1130" s="34"/>
      <c r="BH1130" s="34"/>
      <c r="BI1130" s="34"/>
      <c r="BJ1130" s="34"/>
      <c r="BK1130" s="34"/>
      <c r="BL1130" s="34"/>
      <c r="BM1130" s="34"/>
      <c r="BN1130" s="34"/>
      <c r="BO1130" s="34"/>
      <c r="BP1130" s="34"/>
      <c r="BQ1130" s="34"/>
      <c r="BR1130" s="34"/>
      <c r="BS1130" s="34"/>
      <c r="BT1130" s="32"/>
      <c r="BU1130" s="34"/>
      <c r="BV1130" s="34"/>
      <c r="BW1130" s="34"/>
      <c r="BX1130" s="34"/>
      <c r="BY1130" s="34"/>
      <c r="BZ1130" s="34"/>
      <c r="CA1130" s="34"/>
      <c r="CB1130" s="34"/>
      <c r="CC1130" s="32"/>
    </row>
    <row r="1131" spans="1:81" x14ac:dyDescent="0.35">
      <c r="A1131" s="37" t="s">
        <v>1059</v>
      </c>
      <c r="B1131" s="34" t="s">
        <v>1058</v>
      </c>
      <c r="C1131" s="37" t="s">
        <v>1057</v>
      </c>
      <c r="D1131" s="32">
        <v>20.3</v>
      </c>
      <c r="E1131" s="32">
        <v>0.8</v>
      </c>
      <c r="F1131" s="32">
        <v>0</v>
      </c>
      <c r="G1131" s="32">
        <v>0</v>
      </c>
      <c r="H1131" s="35">
        <v>373</v>
      </c>
      <c r="I1131" s="35">
        <v>373</v>
      </c>
      <c r="J1131" s="35">
        <v>89.146999999999991</v>
      </c>
      <c r="K1131" s="32">
        <v>0</v>
      </c>
      <c r="L1131" s="34"/>
      <c r="M1131" s="34"/>
      <c r="N1131" s="34"/>
      <c r="O1131" s="31"/>
      <c r="P1131" s="32">
        <v>0</v>
      </c>
      <c r="Q1131" s="31"/>
      <c r="R1131" s="36">
        <v>0.44</v>
      </c>
      <c r="S1131" s="33">
        <v>2.38</v>
      </c>
      <c r="T1131" s="33">
        <v>32.119999999999997</v>
      </c>
      <c r="U1131" s="33">
        <v>31.58</v>
      </c>
      <c r="V1131" s="34"/>
      <c r="W1131" s="34"/>
      <c r="X1131" s="34"/>
      <c r="Y1131" s="32">
        <v>15.9</v>
      </c>
      <c r="Z1131" s="32">
        <v>4</v>
      </c>
      <c r="AA1131" s="34"/>
      <c r="AB1131" s="32">
        <v>0</v>
      </c>
      <c r="AC1131" s="34"/>
      <c r="AD1131" s="34"/>
      <c r="AE1131" s="34"/>
      <c r="AF1131" s="32">
        <v>0.2</v>
      </c>
      <c r="AG1131" s="34"/>
      <c r="AH1131" s="34"/>
      <c r="AI1131" s="32">
        <v>0</v>
      </c>
      <c r="AJ1131" s="32">
        <v>0.8</v>
      </c>
      <c r="AK1131" s="34"/>
      <c r="AL1131" s="32">
        <v>8.1999999999999993</v>
      </c>
      <c r="AM1131" s="32">
        <v>2.2999999999999998</v>
      </c>
      <c r="AN1131" s="34"/>
      <c r="AO1131" s="34"/>
      <c r="AP1131" s="32">
        <v>0</v>
      </c>
      <c r="AQ1131" s="32">
        <v>0.3</v>
      </c>
      <c r="AR1131" s="32">
        <v>2.8</v>
      </c>
      <c r="AS1131" s="34"/>
      <c r="AT1131" s="32">
        <v>0.6</v>
      </c>
      <c r="AU1131" s="33">
        <v>35.28</v>
      </c>
      <c r="AV1131" s="36">
        <v>5.75</v>
      </c>
      <c r="AW1131" s="33">
        <v>0.22</v>
      </c>
      <c r="AX1131" s="33">
        <v>0.22</v>
      </c>
      <c r="AY1131" s="33">
        <v>0.24</v>
      </c>
      <c r="AZ1131" s="36">
        <v>39.502000000000002</v>
      </c>
      <c r="BA1131" s="33">
        <v>10.99</v>
      </c>
      <c r="BB1131" s="38"/>
      <c r="BC1131" s="34"/>
      <c r="BD1131" s="34"/>
      <c r="BE1131" s="34"/>
      <c r="BF1131" s="32"/>
      <c r="BG1131" s="34"/>
      <c r="BH1131" s="34"/>
      <c r="BI1131" s="34"/>
      <c r="BJ1131" s="34"/>
      <c r="BK1131" s="34"/>
      <c r="BL1131" s="34"/>
      <c r="BM1131" s="34"/>
      <c r="BN1131" s="34"/>
      <c r="BO1131" s="34"/>
      <c r="BP1131" s="34"/>
      <c r="BQ1131" s="34"/>
      <c r="BR1131" s="34"/>
      <c r="BS1131" s="34"/>
      <c r="BT1131" s="32"/>
      <c r="BU1131" s="34"/>
      <c r="BV1131" s="34"/>
      <c r="BW1131" s="34"/>
      <c r="BX1131" s="34"/>
      <c r="BY1131" s="34"/>
      <c r="BZ1131" s="34"/>
      <c r="CA1131" s="34"/>
      <c r="CB1131" s="34"/>
      <c r="CC1131" s="32"/>
    </row>
    <row r="1132" spans="1:81" x14ac:dyDescent="0.35">
      <c r="A1132" s="37" t="s">
        <v>1056</v>
      </c>
      <c r="B1132" s="34">
        <v>18303</v>
      </c>
      <c r="C1132" s="37" t="s">
        <v>1055</v>
      </c>
      <c r="D1132" s="32">
        <v>23.4</v>
      </c>
      <c r="E1132" s="32">
        <v>0.7</v>
      </c>
      <c r="F1132" s="32">
        <v>0</v>
      </c>
      <c r="G1132" s="32">
        <v>0</v>
      </c>
      <c r="H1132" s="35">
        <v>424</v>
      </c>
      <c r="I1132" s="35">
        <v>424</v>
      </c>
      <c r="J1132" s="35">
        <v>101.336</v>
      </c>
      <c r="K1132" s="32">
        <v>0</v>
      </c>
      <c r="L1132" s="32">
        <v>0</v>
      </c>
      <c r="M1132" s="32">
        <v>0</v>
      </c>
      <c r="N1132" s="32">
        <v>0</v>
      </c>
      <c r="O1132" s="31"/>
      <c r="P1132" s="32">
        <v>0</v>
      </c>
      <c r="Q1132" s="31"/>
      <c r="R1132" s="36">
        <v>0.28799999999999998</v>
      </c>
      <c r="S1132" s="33">
        <v>2.7</v>
      </c>
      <c r="T1132" s="33">
        <v>32.799999999999997</v>
      </c>
      <c r="U1132" s="33">
        <v>37.200000000000003</v>
      </c>
      <c r="V1132" s="34"/>
      <c r="W1132" s="34"/>
      <c r="X1132" s="34"/>
      <c r="Y1132" s="32">
        <v>14.4</v>
      </c>
      <c r="Z1132" s="32">
        <v>1.2</v>
      </c>
      <c r="AA1132" s="34"/>
      <c r="AB1132" s="32">
        <v>0</v>
      </c>
      <c r="AC1132" s="34"/>
      <c r="AD1132" s="34"/>
      <c r="AE1132" s="34"/>
      <c r="AF1132" s="32">
        <v>0.2</v>
      </c>
      <c r="AG1132" s="34"/>
      <c r="AH1132" s="34"/>
      <c r="AI1132" s="32">
        <v>0</v>
      </c>
      <c r="AJ1132" s="32">
        <v>0.7</v>
      </c>
      <c r="AK1132" s="34"/>
      <c r="AL1132" s="32">
        <v>9.3000000000000007</v>
      </c>
      <c r="AM1132" s="32">
        <v>1.2</v>
      </c>
      <c r="AN1132" s="34"/>
      <c r="AO1132" s="34"/>
      <c r="AP1132" s="32">
        <v>0</v>
      </c>
      <c r="AQ1132" s="32">
        <v>0.9</v>
      </c>
      <c r="AR1132" s="32">
        <v>1.4</v>
      </c>
      <c r="AS1132" s="34"/>
      <c r="AT1132" s="32">
        <v>0.6</v>
      </c>
      <c r="AU1132" s="33">
        <v>29.9</v>
      </c>
      <c r="AV1132" s="36">
        <v>3.2</v>
      </c>
      <c r="AW1132" s="33">
        <v>0.22</v>
      </c>
      <c r="AX1132" s="33">
        <v>0.25</v>
      </c>
      <c r="AY1132" s="33">
        <v>0.2</v>
      </c>
      <c r="AZ1132" s="36">
        <v>21.167999999999999</v>
      </c>
      <c r="BA1132" s="33">
        <v>3.11</v>
      </c>
      <c r="BB1132" s="34"/>
      <c r="BC1132" s="34"/>
      <c r="BD1132" s="34"/>
      <c r="BE1132" s="34"/>
      <c r="BF1132" s="34"/>
      <c r="BG1132" s="34"/>
      <c r="BH1132" s="34"/>
      <c r="BI1132" s="34"/>
      <c r="BJ1132" s="34"/>
      <c r="BK1132" s="34"/>
      <c r="BL1132" s="34"/>
      <c r="BM1132" s="34"/>
      <c r="BN1132" s="34"/>
      <c r="BO1132" s="34"/>
      <c r="BP1132" s="34"/>
      <c r="BQ1132" s="34"/>
      <c r="BR1132" s="34"/>
      <c r="BS1132" s="34"/>
      <c r="BT1132" s="32"/>
      <c r="BU1132" s="34"/>
      <c r="BV1132" s="34"/>
      <c r="BW1132" s="34"/>
      <c r="BX1132" s="34"/>
      <c r="BY1132" s="34"/>
      <c r="BZ1132" s="34"/>
      <c r="CA1132" s="34"/>
      <c r="CB1132" s="34"/>
      <c r="CC1132" s="32"/>
    </row>
    <row r="1133" spans="1:81" x14ac:dyDescent="0.35">
      <c r="A1133" s="37" t="s">
        <v>1054</v>
      </c>
      <c r="B1133" s="34">
        <v>18303</v>
      </c>
      <c r="C1133" s="37" t="s">
        <v>1053</v>
      </c>
      <c r="D1133" s="32">
        <v>23.7</v>
      </c>
      <c r="E1133" s="32">
        <v>1.4</v>
      </c>
      <c r="F1133" s="32">
        <v>0</v>
      </c>
      <c r="G1133" s="32">
        <v>0</v>
      </c>
      <c r="H1133" s="35">
        <v>455</v>
      </c>
      <c r="I1133" s="35">
        <v>455</v>
      </c>
      <c r="J1133" s="35">
        <v>108.74499999999999</v>
      </c>
      <c r="K1133" s="32">
        <v>0</v>
      </c>
      <c r="L1133" s="32">
        <v>0</v>
      </c>
      <c r="M1133" s="32">
        <v>0</v>
      </c>
      <c r="N1133" s="32">
        <v>0</v>
      </c>
      <c r="O1133" s="31"/>
      <c r="P1133" s="32">
        <v>0</v>
      </c>
      <c r="Q1133" s="31"/>
      <c r="R1133" s="36">
        <v>0.28999999999999998</v>
      </c>
      <c r="S1133" s="33">
        <v>2.7</v>
      </c>
      <c r="T1133" s="33">
        <v>35</v>
      </c>
      <c r="U1133" s="33">
        <v>39.4</v>
      </c>
      <c r="V1133" s="34"/>
      <c r="W1133" s="34"/>
      <c r="X1133" s="34"/>
      <c r="Y1133" s="32">
        <v>14.2</v>
      </c>
      <c r="Z1133" s="32">
        <v>1.5</v>
      </c>
      <c r="AA1133" s="34"/>
      <c r="AB1133" s="32">
        <v>0</v>
      </c>
      <c r="AC1133" s="34"/>
      <c r="AD1133" s="34"/>
      <c r="AE1133" s="34"/>
      <c r="AF1133" s="32">
        <v>0.2</v>
      </c>
      <c r="AG1133" s="34"/>
      <c r="AH1133" s="34"/>
      <c r="AI1133" s="32">
        <v>0</v>
      </c>
      <c r="AJ1133" s="32">
        <v>0.5</v>
      </c>
      <c r="AK1133" s="34"/>
      <c r="AL1133" s="32">
        <v>6.1</v>
      </c>
      <c r="AM1133" s="32">
        <v>0.9</v>
      </c>
      <c r="AN1133" s="34"/>
      <c r="AO1133" s="34"/>
      <c r="AP1133" s="32">
        <v>0</v>
      </c>
      <c r="AQ1133" s="32">
        <v>0.6</v>
      </c>
      <c r="AR1133" s="32">
        <v>0.9</v>
      </c>
      <c r="AS1133" s="34"/>
      <c r="AT1133" s="32">
        <v>0.4</v>
      </c>
      <c r="AU1133" s="33">
        <v>25.3</v>
      </c>
      <c r="AV1133" s="36">
        <v>2.2000000000000002</v>
      </c>
      <c r="AW1133" s="33">
        <v>0.46</v>
      </c>
      <c r="AX1133" s="33">
        <v>0.52</v>
      </c>
      <c r="AY1133" s="33">
        <v>0.33</v>
      </c>
      <c r="AZ1133" s="36">
        <v>29.106000000000002</v>
      </c>
      <c r="BA1133" s="33">
        <v>6.22</v>
      </c>
      <c r="BB1133" s="38"/>
      <c r="BC1133" s="34"/>
      <c r="BD1133" s="34"/>
      <c r="BE1133" s="34"/>
      <c r="BF1133" s="32"/>
      <c r="BG1133" s="34"/>
      <c r="BH1133" s="34"/>
      <c r="BI1133" s="34"/>
      <c r="BJ1133" s="34"/>
      <c r="BK1133" s="34"/>
      <c r="BL1133" s="34"/>
      <c r="BM1133" s="34"/>
      <c r="BN1133" s="34"/>
      <c r="BO1133" s="34"/>
      <c r="BP1133" s="34"/>
      <c r="BQ1133" s="34"/>
      <c r="BR1133" s="34"/>
      <c r="BS1133" s="34"/>
      <c r="BT1133" s="32"/>
      <c r="BU1133" s="34"/>
      <c r="BV1133" s="34"/>
      <c r="BW1133" s="34"/>
      <c r="BX1133" s="34"/>
      <c r="BY1133" s="34"/>
      <c r="BZ1133" s="34"/>
      <c r="CA1133" s="34"/>
      <c r="CB1133" s="34"/>
      <c r="CC1133" s="32"/>
    </row>
    <row r="1134" spans="1:81" x14ac:dyDescent="0.35">
      <c r="A1134" s="37" t="s">
        <v>1052</v>
      </c>
      <c r="B1134" s="34">
        <v>18303</v>
      </c>
      <c r="C1134" s="37" t="s">
        <v>1051</v>
      </c>
      <c r="D1134" s="32">
        <v>16.2</v>
      </c>
      <c r="E1134" s="32">
        <v>25.5</v>
      </c>
      <c r="F1134" s="32">
        <v>0</v>
      </c>
      <c r="G1134" s="32">
        <v>0</v>
      </c>
      <c r="H1134" s="35">
        <v>1219</v>
      </c>
      <c r="I1134" s="35">
        <v>1219</v>
      </c>
      <c r="J1134" s="35">
        <v>291.34100000000001</v>
      </c>
      <c r="K1134" s="32">
        <v>0</v>
      </c>
      <c r="L1134" s="32">
        <v>0</v>
      </c>
      <c r="M1134" s="32">
        <v>0</v>
      </c>
      <c r="N1134" s="32">
        <v>0</v>
      </c>
      <c r="O1134" s="31"/>
      <c r="P1134" s="32">
        <v>0</v>
      </c>
      <c r="Q1134" s="31"/>
      <c r="R1134" s="36">
        <v>0.224</v>
      </c>
      <c r="S1134" s="33">
        <v>8.6999999999999993</v>
      </c>
      <c r="T1134" s="33">
        <v>28.4</v>
      </c>
      <c r="U1134" s="33">
        <v>58.9</v>
      </c>
      <c r="V1134" s="34"/>
      <c r="W1134" s="34"/>
      <c r="X1134" s="34"/>
      <c r="Y1134" s="32">
        <v>11.8</v>
      </c>
      <c r="Z1134" s="32">
        <v>0.4</v>
      </c>
      <c r="AA1134" s="34"/>
      <c r="AB1134" s="32">
        <v>0</v>
      </c>
      <c r="AC1134" s="34"/>
      <c r="AD1134" s="34"/>
      <c r="AE1134" s="34"/>
      <c r="AF1134" s="32">
        <v>0.2</v>
      </c>
      <c r="AG1134" s="34"/>
      <c r="AH1134" s="34"/>
      <c r="AI1134" s="32">
        <v>0</v>
      </c>
      <c r="AJ1134" s="32">
        <v>0</v>
      </c>
      <c r="AK1134" s="34"/>
      <c r="AL1134" s="32">
        <v>0</v>
      </c>
      <c r="AM1134" s="32">
        <v>0</v>
      </c>
      <c r="AN1134" s="34"/>
      <c r="AO1134" s="34"/>
      <c r="AP1134" s="32">
        <v>0</v>
      </c>
      <c r="AQ1134" s="32">
        <v>0</v>
      </c>
      <c r="AR1134" s="32">
        <v>0</v>
      </c>
      <c r="AS1134" s="34"/>
      <c r="AT1134" s="32">
        <v>0</v>
      </c>
      <c r="AU1134" s="33">
        <v>12.4</v>
      </c>
      <c r="AV1134" s="36">
        <v>0</v>
      </c>
      <c r="AW1134" s="33">
        <v>6.84</v>
      </c>
      <c r="AX1134" s="33">
        <v>14.19</v>
      </c>
      <c r="AY1134" s="33">
        <v>2.99</v>
      </c>
      <c r="AZ1134" s="36">
        <v>0</v>
      </c>
      <c r="BA1134" s="33">
        <v>113.26</v>
      </c>
      <c r="BB1134" s="34"/>
      <c r="BC1134" s="34"/>
      <c r="BD1134" s="34"/>
      <c r="BE1134" s="34"/>
      <c r="BF1134" s="34"/>
      <c r="BG1134" s="34"/>
      <c r="BH1134" s="34"/>
      <c r="BI1134" s="34"/>
      <c r="BJ1134" s="34"/>
      <c r="BK1134" s="34"/>
      <c r="BL1134" s="34"/>
      <c r="BM1134" s="34"/>
      <c r="BN1134" s="34"/>
      <c r="BO1134" s="34"/>
      <c r="BP1134" s="34"/>
      <c r="BQ1134" s="34"/>
      <c r="BR1134" s="34"/>
      <c r="BS1134" s="34"/>
      <c r="BT1134" s="32"/>
      <c r="BU1134" s="34"/>
      <c r="BV1134" s="34"/>
      <c r="BW1134" s="34"/>
      <c r="BX1134" s="34"/>
      <c r="BY1134" s="34"/>
      <c r="BZ1134" s="34"/>
      <c r="CA1134" s="34"/>
      <c r="CB1134" s="34"/>
      <c r="CC1134" s="32"/>
    </row>
    <row r="1135" spans="1:81" x14ac:dyDescent="0.35">
      <c r="A1135" s="37" t="s">
        <v>1050</v>
      </c>
      <c r="B1135" s="34">
        <v>18202</v>
      </c>
      <c r="C1135" s="37" t="s">
        <v>1049</v>
      </c>
      <c r="D1135" s="32">
        <v>23.2</v>
      </c>
      <c r="E1135" s="32">
        <v>2.1</v>
      </c>
      <c r="F1135" s="32">
        <v>0</v>
      </c>
      <c r="G1135" s="32">
        <v>0</v>
      </c>
      <c r="H1135" s="35">
        <v>472</v>
      </c>
      <c r="I1135" s="35">
        <v>472</v>
      </c>
      <c r="J1135" s="35">
        <v>112.80799999999999</v>
      </c>
      <c r="K1135" s="32">
        <v>0</v>
      </c>
      <c r="L1135" s="32">
        <v>0</v>
      </c>
      <c r="M1135" s="32">
        <v>0</v>
      </c>
      <c r="N1135" s="32">
        <v>0</v>
      </c>
      <c r="O1135" s="31"/>
      <c r="P1135" s="32">
        <v>0</v>
      </c>
      <c r="Q1135" s="31"/>
      <c r="R1135" s="36">
        <v>0.06</v>
      </c>
      <c r="S1135" s="33">
        <v>1.6</v>
      </c>
      <c r="T1135" s="33">
        <v>40</v>
      </c>
      <c r="U1135" s="33">
        <v>31.3</v>
      </c>
      <c r="V1135" s="34"/>
      <c r="W1135" s="34"/>
      <c r="X1135" s="34"/>
      <c r="Y1135" s="32">
        <v>19</v>
      </c>
      <c r="Z1135" s="32">
        <v>2</v>
      </c>
      <c r="AA1135" s="34"/>
      <c r="AB1135" s="32">
        <v>0</v>
      </c>
      <c r="AC1135" s="34"/>
      <c r="AD1135" s="34"/>
      <c r="AE1135" s="34"/>
      <c r="AF1135" s="32">
        <v>0.2</v>
      </c>
      <c r="AG1135" s="34"/>
      <c r="AH1135" s="34"/>
      <c r="AI1135" s="32">
        <v>0</v>
      </c>
      <c r="AJ1135" s="32">
        <v>0.5</v>
      </c>
      <c r="AK1135" s="34"/>
      <c r="AL1135" s="32">
        <v>3.8</v>
      </c>
      <c r="AM1135" s="32">
        <v>0.3</v>
      </c>
      <c r="AN1135" s="34"/>
      <c r="AO1135" s="34"/>
      <c r="AP1135" s="32">
        <v>0</v>
      </c>
      <c r="AQ1135" s="32">
        <v>0.9</v>
      </c>
      <c r="AR1135" s="32">
        <v>0.8</v>
      </c>
      <c r="AS1135" s="34"/>
      <c r="AT1135" s="32">
        <v>0.2</v>
      </c>
      <c r="AU1135" s="33">
        <v>27.7</v>
      </c>
      <c r="AV1135" s="36">
        <v>1.3</v>
      </c>
      <c r="AW1135" s="33">
        <v>0.77</v>
      </c>
      <c r="AX1135" s="33">
        <v>0.6</v>
      </c>
      <c r="AY1135" s="33">
        <v>0.53</v>
      </c>
      <c r="AZ1135" s="36">
        <v>25.007000000000001</v>
      </c>
      <c r="BA1135" s="33">
        <v>11.54</v>
      </c>
      <c r="BB1135" s="34"/>
      <c r="BC1135" s="34"/>
      <c r="BD1135" s="34"/>
      <c r="BE1135" s="34"/>
      <c r="BF1135" s="34"/>
      <c r="BG1135" s="34"/>
      <c r="BH1135" s="34"/>
      <c r="BI1135" s="34"/>
      <c r="BJ1135" s="34"/>
      <c r="BK1135" s="34"/>
      <c r="BL1135" s="34"/>
      <c r="BM1135" s="34"/>
      <c r="BN1135" s="34"/>
      <c r="BO1135" s="34"/>
      <c r="BP1135" s="34"/>
      <c r="BQ1135" s="34"/>
      <c r="BR1135" s="34"/>
      <c r="BS1135" s="34"/>
      <c r="BT1135" s="32"/>
      <c r="BU1135" s="34"/>
      <c r="BV1135" s="34"/>
      <c r="BW1135" s="34"/>
      <c r="BX1135" s="34"/>
      <c r="BY1135" s="34"/>
      <c r="BZ1135" s="34"/>
      <c r="CA1135" s="34"/>
      <c r="CB1135" s="34"/>
      <c r="CC1135" s="32"/>
    </row>
    <row r="1136" spans="1:81" x14ac:dyDescent="0.35">
      <c r="A1136" s="37" t="s">
        <v>1048</v>
      </c>
      <c r="B1136" s="34">
        <v>18202</v>
      </c>
      <c r="C1136" s="37" t="s">
        <v>1047</v>
      </c>
      <c r="D1136" s="32">
        <v>29.3</v>
      </c>
      <c r="E1136" s="32">
        <v>5.7</v>
      </c>
      <c r="F1136" s="32">
        <v>0.2</v>
      </c>
      <c r="G1136" s="32">
        <v>0.2</v>
      </c>
      <c r="H1136" s="35">
        <v>712</v>
      </c>
      <c r="I1136" s="35">
        <v>712</v>
      </c>
      <c r="J1136" s="35">
        <v>170.16800000000001</v>
      </c>
      <c r="K1136" s="32">
        <v>0</v>
      </c>
      <c r="L1136" s="32">
        <v>0</v>
      </c>
      <c r="M1136" s="32">
        <v>0.2</v>
      </c>
      <c r="N1136" s="32">
        <v>0</v>
      </c>
      <c r="O1136" s="31"/>
      <c r="P1136" s="32">
        <v>0.2</v>
      </c>
      <c r="Q1136" s="31"/>
      <c r="R1136" s="36">
        <v>0.12</v>
      </c>
      <c r="S1136" s="33">
        <v>0.4</v>
      </c>
      <c r="T1136" s="33">
        <v>44.7</v>
      </c>
      <c r="U1136" s="33">
        <v>24.6</v>
      </c>
      <c r="V1136" s="34"/>
      <c r="W1136" s="34"/>
      <c r="X1136" s="34"/>
      <c r="Y1136" s="32">
        <v>13</v>
      </c>
      <c r="Z1136" s="32">
        <v>15.6</v>
      </c>
      <c r="AA1136" s="34"/>
      <c r="AB1136" s="34"/>
      <c r="AC1136" s="34"/>
      <c r="AD1136" s="34"/>
      <c r="AE1136" s="34"/>
      <c r="AF1136" s="32">
        <v>0</v>
      </c>
      <c r="AG1136" s="34"/>
      <c r="AH1136" s="34"/>
      <c r="AI1136" s="32">
        <v>0.3</v>
      </c>
      <c r="AJ1136" s="34"/>
      <c r="AK1136" s="34"/>
      <c r="AL1136" s="32">
        <v>1.4</v>
      </c>
      <c r="AM1136" s="32">
        <v>0</v>
      </c>
      <c r="AN1136" s="34"/>
      <c r="AO1136" s="34"/>
      <c r="AP1136" s="34"/>
      <c r="AQ1136" s="32">
        <v>0</v>
      </c>
      <c r="AR1136" s="32">
        <v>0</v>
      </c>
      <c r="AS1136" s="34"/>
      <c r="AT1136" s="32">
        <v>0.3</v>
      </c>
      <c r="AU1136" s="33">
        <v>30.6</v>
      </c>
      <c r="AV1136" s="36">
        <v>0.3</v>
      </c>
      <c r="AW1136" s="33">
        <v>2.33</v>
      </c>
      <c r="AX1136" s="33">
        <v>1.28</v>
      </c>
      <c r="AY1136" s="33">
        <v>1.6</v>
      </c>
      <c r="AZ1136" s="36">
        <v>15.664</v>
      </c>
      <c r="BA1136" s="33">
        <v>31.33</v>
      </c>
      <c r="BB1136" s="34"/>
      <c r="BC1136" s="33"/>
      <c r="BD1136" s="33"/>
      <c r="BE1136" s="33"/>
      <c r="BF1136" s="32"/>
      <c r="BG1136" s="33"/>
      <c r="BH1136" s="33"/>
      <c r="BI1136" s="33"/>
      <c r="BJ1136" s="34"/>
      <c r="BK1136" s="34"/>
      <c r="BL1136" s="33"/>
      <c r="BM1136" s="33"/>
      <c r="BN1136" s="33"/>
      <c r="BO1136" s="33"/>
      <c r="BP1136" s="33"/>
      <c r="BQ1136" s="33"/>
      <c r="BR1136" s="33"/>
      <c r="BS1136" s="33"/>
      <c r="BT1136" s="32"/>
      <c r="BU1136" s="33"/>
      <c r="BV1136" s="33"/>
      <c r="BW1136" s="33"/>
      <c r="BX1136" s="33"/>
      <c r="BY1136" s="34"/>
      <c r="BZ1136" s="34"/>
      <c r="CA1136" s="33"/>
      <c r="CB1136" s="33"/>
      <c r="CC1136" s="32"/>
    </row>
    <row r="1137" spans="1:81" x14ac:dyDescent="0.35">
      <c r="A1137" s="37" t="s">
        <v>1046</v>
      </c>
      <c r="B1137" s="34">
        <v>18401</v>
      </c>
      <c r="C1137" s="37" t="s">
        <v>1045</v>
      </c>
      <c r="D1137" s="32">
        <v>16.899999999999999</v>
      </c>
      <c r="E1137" s="32">
        <v>4.8</v>
      </c>
      <c r="F1137" s="32">
        <v>0</v>
      </c>
      <c r="G1137" s="32">
        <v>0</v>
      </c>
      <c r="H1137" s="35">
        <v>466</v>
      </c>
      <c r="I1137" s="35">
        <v>466</v>
      </c>
      <c r="J1137" s="35">
        <v>111.374</v>
      </c>
      <c r="K1137" s="32">
        <v>0</v>
      </c>
      <c r="L1137" s="32">
        <v>0</v>
      </c>
      <c r="M1137" s="32">
        <v>0</v>
      </c>
      <c r="N1137" s="32">
        <v>0</v>
      </c>
      <c r="O1137" s="31"/>
      <c r="P1137" s="32">
        <v>0</v>
      </c>
      <c r="Q1137" s="31"/>
      <c r="R1137" s="36">
        <v>1.778</v>
      </c>
      <c r="S1137" s="33">
        <v>0</v>
      </c>
      <c r="T1137" s="33">
        <v>37.369999999999997</v>
      </c>
      <c r="U1137" s="33">
        <v>29.86</v>
      </c>
      <c r="V1137" s="34"/>
      <c r="W1137" s="34"/>
      <c r="X1137" s="34"/>
      <c r="Y1137" s="32">
        <v>11.4</v>
      </c>
      <c r="Z1137" s="32">
        <v>0.3</v>
      </c>
      <c r="AA1137" s="34"/>
      <c r="AB1137" s="34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2">
        <v>0</v>
      </c>
      <c r="AN1137" s="34"/>
      <c r="AO1137" s="34"/>
      <c r="AP1137" s="34"/>
      <c r="AQ1137" s="34"/>
      <c r="AR1137" s="32">
        <v>0</v>
      </c>
      <c r="AS1137" s="34"/>
      <c r="AT1137" s="32">
        <v>0</v>
      </c>
      <c r="AU1137" s="33">
        <v>19.559999999999999</v>
      </c>
      <c r="AV1137" s="36">
        <v>0</v>
      </c>
      <c r="AW1137" s="33">
        <v>1.34</v>
      </c>
      <c r="AX1137" s="33">
        <v>1.07</v>
      </c>
      <c r="AY1137" s="33">
        <v>0.7</v>
      </c>
      <c r="AZ1137" s="36">
        <v>0</v>
      </c>
      <c r="BA1137" s="33">
        <v>55.62</v>
      </c>
      <c r="BB1137" s="34"/>
      <c r="BC1137" s="33"/>
      <c r="BD1137" s="33"/>
      <c r="BE1137" s="34"/>
      <c r="BF1137" s="34"/>
      <c r="BG1137" s="34"/>
      <c r="BH1137" s="33"/>
      <c r="BI1137" s="34"/>
      <c r="BJ1137" s="34"/>
      <c r="BK1137" s="34"/>
      <c r="BL1137" s="34"/>
      <c r="BM1137" s="34"/>
      <c r="BN1137" s="34"/>
      <c r="BO1137" s="33"/>
      <c r="BP1137" s="34"/>
      <c r="BQ1137" s="34"/>
      <c r="BR1137" s="34"/>
      <c r="BS1137" s="33"/>
      <c r="BT1137" s="34"/>
      <c r="BU1137" s="33"/>
      <c r="BV1137" s="34"/>
      <c r="BW1137" s="33"/>
      <c r="BX1137" s="34"/>
      <c r="BY1137" s="34"/>
      <c r="BZ1137" s="34"/>
      <c r="CA1137" s="33"/>
      <c r="CB1137" s="34"/>
      <c r="CC1137" s="32"/>
    </row>
    <row r="1138" spans="1:81" x14ac:dyDescent="0.35">
      <c r="A1138" s="37" t="s">
        <v>1044</v>
      </c>
      <c r="B1138" s="34">
        <v>18401</v>
      </c>
      <c r="C1138" s="37" t="s">
        <v>1043</v>
      </c>
      <c r="D1138" s="32">
        <v>20.2</v>
      </c>
      <c r="E1138" s="32">
        <v>10.8</v>
      </c>
      <c r="F1138" s="32">
        <v>0</v>
      </c>
      <c r="G1138" s="32">
        <v>0</v>
      </c>
      <c r="H1138" s="35">
        <v>744</v>
      </c>
      <c r="I1138" s="35">
        <v>744</v>
      </c>
      <c r="J1138" s="35">
        <v>177.816</v>
      </c>
      <c r="K1138" s="32">
        <v>0</v>
      </c>
      <c r="L1138" s="32">
        <v>0</v>
      </c>
      <c r="M1138" s="32">
        <v>0</v>
      </c>
      <c r="N1138" s="32">
        <v>0</v>
      </c>
      <c r="O1138" s="31"/>
      <c r="P1138" s="32">
        <v>0</v>
      </c>
      <c r="Q1138" s="31"/>
      <c r="R1138" s="36">
        <v>1.903</v>
      </c>
      <c r="S1138" s="33">
        <v>7.0000000000000007E-2</v>
      </c>
      <c r="T1138" s="34"/>
      <c r="U1138" s="34"/>
      <c r="V1138" s="34"/>
      <c r="W1138" s="34"/>
      <c r="X1138" s="34"/>
      <c r="Y1138" s="34"/>
      <c r="Z1138" s="34"/>
      <c r="AA1138" s="34"/>
      <c r="AB1138" s="34"/>
      <c r="AC1138" s="34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  <c r="AO1138" s="34"/>
      <c r="AP1138" s="34"/>
      <c r="AQ1138" s="34"/>
      <c r="AR1138" s="34"/>
      <c r="AS1138" s="34"/>
      <c r="AT1138" s="34"/>
      <c r="AU1138" s="34"/>
      <c r="AV1138" s="34"/>
      <c r="AW1138" s="33">
        <v>5.1100000000000003</v>
      </c>
      <c r="AX1138" s="33">
        <v>2.29</v>
      </c>
      <c r="AY1138" s="33">
        <v>0.93</v>
      </c>
      <c r="AZ1138" s="36">
        <v>0</v>
      </c>
      <c r="BA1138" s="33">
        <v>189.09</v>
      </c>
      <c r="BB1138" s="34"/>
      <c r="BC1138" s="34"/>
      <c r="BD1138" s="34"/>
      <c r="BE1138" s="34"/>
      <c r="BF1138" s="34"/>
      <c r="BG1138" s="34"/>
      <c r="BH1138" s="34"/>
      <c r="BI1138" s="34"/>
      <c r="BJ1138" s="34"/>
      <c r="BK1138" s="34"/>
      <c r="BL1138" s="34"/>
      <c r="BM1138" s="34"/>
      <c r="BN1138" s="34"/>
      <c r="BO1138" s="34"/>
      <c r="BP1138" s="34"/>
      <c r="BQ1138" s="34"/>
      <c r="BR1138" s="34"/>
      <c r="BS1138" s="33"/>
      <c r="BT1138" s="34"/>
      <c r="BU1138" s="33"/>
      <c r="BV1138" s="34"/>
      <c r="BW1138" s="33"/>
      <c r="BX1138" s="34"/>
      <c r="BY1138" s="34"/>
      <c r="BZ1138" s="34"/>
      <c r="CA1138" s="33"/>
      <c r="CB1138" s="34"/>
      <c r="CC1138" s="32"/>
    </row>
    <row r="1139" spans="1:81" x14ac:dyDescent="0.35">
      <c r="A1139" s="37" t="s">
        <v>1042</v>
      </c>
      <c r="B1139" s="34">
        <v>18401</v>
      </c>
      <c r="C1139" s="37" t="s">
        <v>1041</v>
      </c>
      <c r="D1139" s="32">
        <v>21.5</v>
      </c>
      <c r="E1139" s="32">
        <v>11.1</v>
      </c>
      <c r="F1139" s="32">
        <v>0</v>
      </c>
      <c r="G1139" s="32">
        <v>2.6</v>
      </c>
      <c r="H1139" s="35">
        <v>822</v>
      </c>
      <c r="I1139" s="35">
        <v>822</v>
      </c>
      <c r="J1139" s="35">
        <v>196.458</v>
      </c>
      <c r="K1139" s="32">
        <v>0</v>
      </c>
      <c r="L1139" s="32">
        <v>0</v>
      </c>
      <c r="M1139" s="32">
        <v>0</v>
      </c>
      <c r="N1139" s="32">
        <v>0</v>
      </c>
      <c r="O1139" s="31"/>
      <c r="P1139" s="32">
        <v>2.6</v>
      </c>
      <c r="Q1139" s="31"/>
      <c r="R1139" s="36">
        <v>4.5</v>
      </c>
      <c r="S1139" s="33">
        <v>0</v>
      </c>
      <c r="T1139" s="33">
        <v>39.9</v>
      </c>
      <c r="U1139" s="33">
        <v>36.700000000000003</v>
      </c>
      <c r="V1139" s="34"/>
      <c r="W1139" s="34"/>
      <c r="X1139" s="34"/>
      <c r="Y1139" s="32">
        <v>7.3</v>
      </c>
      <c r="Z1139" s="32">
        <v>6.4</v>
      </c>
      <c r="AA1139" s="34"/>
      <c r="AB1139" s="34"/>
      <c r="AC1139" s="34"/>
      <c r="AD1139" s="34"/>
      <c r="AE1139" s="34"/>
      <c r="AF1139" s="32">
        <v>0</v>
      </c>
      <c r="AG1139" s="34"/>
      <c r="AH1139" s="34"/>
      <c r="AI1139" s="32">
        <v>0</v>
      </c>
      <c r="AJ1139" s="34"/>
      <c r="AK1139" s="34"/>
      <c r="AL1139" s="32">
        <v>2.5</v>
      </c>
      <c r="AM1139" s="32">
        <v>1.5</v>
      </c>
      <c r="AN1139" s="34"/>
      <c r="AO1139" s="34"/>
      <c r="AP1139" s="34"/>
      <c r="AQ1139" s="32">
        <v>0</v>
      </c>
      <c r="AR1139" s="32">
        <v>2.5</v>
      </c>
      <c r="AS1139" s="34"/>
      <c r="AT1139" s="32">
        <v>2.5</v>
      </c>
      <c r="AU1139" s="33">
        <v>22.7</v>
      </c>
      <c r="AV1139" s="36">
        <v>6.5</v>
      </c>
      <c r="AW1139" s="33">
        <v>3.29</v>
      </c>
      <c r="AX1139" s="33">
        <v>3.03</v>
      </c>
      <c r="AY1139" s="33">
        <v>1.87</v>
      </c>
      <c r="AZ1139" s="36">
        <v>535.98</v>
      </c>
      <c r="BA1139" s="33">
        <v>412.29</v>
      </c>
      <c r="BB1139" s="34"/>
      <c r="BC1139" s="34"/>
      <c r="BD1139" s="34"/>
      <c r="BE1139" s="34"/>
      <c r="BF1139" s="34"/>
      <c r="BG1139" s="34"/>
      <c r="BH1139" s="34"/>
      <c r="BI1139" s="34"/>
      <c r="BJ1139" s="34"/>
      <c r="BK1139" s="34"/>
      <c r="BL1139" s="34"/>
      <c r="BM1139" s="34"/>
      <c r="BN1139" s="34"/>
      <c r="BO1139" s="34"/>
      <c r="BP1139" s="34"/>
      <c r="BQ1139" s="34"/>
      <c r="BR1139" s="34"/>
      <c r="BS1139" s="33"/>
      <c r="BT1139" s="34"/>
      <c r="BU1139" s="33"/>
      <c r="BV1139" s="34"/>
      <c r="BW1139" s="33"/>
      <c r="BX1139" s="34"/>
      <c r="BY1139" s="34"/>
      <c r="BZ1139" s="34"/>
      <c r="CA1139" s="33"/>
      <c r="CB1139" s="34"/>
      <c r="CC1139" s="32"/>
    </row>
    <row r="1140" spans="1:81" ht="25" x14ac:dyDescent="0.35">
      <c r="A1140" s="37" t="s">
        <v>1040</v>
      </c>
      <c r="B1140" s="34">
        <v>18601</v>
      </c>
      <c r="C1140" s="37" t="s">
        <v>1039</v>
      </c>
      <c r="D1140" s="32">
        <v>31.2</v>
      </c>
      <c r="E1140" s="32">
        <v>8.5</v>
      </c>
      <c r="F1140" s="32">
        <v>0.8</v>
      </c>
      <c r="G1140" s="32">
        <v>0.8</v>
      </c>
      <c r="H1140" s="35">
        <v>858</v>
      </c>
      <c r="I1140" s="35">
        <v>858</v>
      </c>
      <c r="J1140" s="35">
        <v>205.06199999999998</v>
      </c>
      <c r="K1140" s="32">
        <v>0</v>
      </c>
      <c r="L1140" s="32">
        <v>0</v>
      </c>
      <c r="M1140" s="32">
        <v>0</v>
      </c>
      <c r="N1140" s="32">
        <v>0.8</v>
      </c>
      <c r="O1140" s="31"/>
      <c r="P1140" s="32">
        <v>0.8</v>
      </c>
      <c r="Q1140" s="31"/>
      <c r="R1140" s="36">
        <v>0.09</v>
      </c>
      <c r="S1140" s="33">
        <v>0</v>
      </c>
      <c r="T1140" s="33">
        <v>40.6</v>
      </c>
      <c r="U1140" s="33">
        <v>47.7</v>
      </c>
      <c r="V1140" s="34"/>
      <c r="W1140" s="34"/>
      <c r="X1140" s="34"/>
      <c r="Y1140" s="32">
        <v>8.8000000000000007</v>
      </c>
      <c r="Z1140" s="32">
        <v>0.5</v>
      </c>
      <c r="AA1140" s="34"/>
      <c r="AB1140" s="32">
        <v>0</v>
      </c>
      <c r="AC1140" s="34"/>
      <c r="AD1140" s="34"/>
      <c r="AE1140" s="34"/>
      <c r="AF1140" s="32">
        <v>0.4</v>
      </c>
      <c r="AG1140" s="34"/>
      <c r="AH1140" s="34"/>
      <c r="AI1140" s="32">
        <v>0.1</v>
      </c>
      <c r="AJ1140" s="32">
        <v>0.2</v>
      </c>
      <c r="AK1140" s="34"/>
      <c r="AL1140" s="32">
        <v>0.8</v>
      </c>
      <c r="AM1140" s="32">
        <v>0</v>
      </c>
      <c r="AN1140" s="34"/>
      <c r="AO1140" s="34"/>
      <c r="AP1140" s="32">
        <v>0</v>
      </c>
      <c r="AQ1140" s="32">
        <v>0.2</v>
      </c>
      <c r="AR1140" s="32">
        <v>0.2</v>
      </c>
      <c r="AS1140" s="34"/>
      <c r="AT1140" s="32">
        <v>0</v>
      </c>
      <c r="AU1140" s="33">
        <v>11.2</v>
      </c>
      <c r="AV1140" s="36">
        <v>0.2</v>
      </c>
      <c r="AW1140" s="33">
        <v>3.14</v>
      </c>
      <c r="AX1140" s="33">
        <v>3.69</v>
      </c>
      <c r="AY1140" s="33">
        <v>0.87</v>
      </c>
      <c r="AZ1140" s="36">
        <v>15.47</v>
      </c>
      <c r="BA1140" s="33">
        <v>54.14</v>
      </c>
      <c r="BB1140" s="34"/>
      <c r="BC1140" s="34"/>
      <c r="BD1140" s="34"/>
      <c r="BE1140" s="34"/>
      <c r="BF1140" s="34"/>
      <c r="BG1140" s="34"/>
      <c r="BH1140" s="34"/>
      <c r="BI1140" s="34"/>
      <c r="BJ1140" s="34"/>
      <c r="BK1140" s="34"/>
      <c r="BL1140" s="34"/>
      <c r="BM1140" s="34"/>
      <c r="BN1140" s="34"/>
      <c r="BO1140" s="34"/>
      <c r="BP1140" s="34"/>
      <c r="BQ1140" s="34"/>
      <c r="BR1140" s="34"/>
      <c r="BS1140" s="34"/>
      <c r="BT1140" s="34"/>
      <c r="BU1140" s="34"/>
      <c r="BV1140" s="34"/>
      <c r="BW1140" s="34"/>
      <c r="BX1140" s="34"/>
      <c r="BY1140" s="34"/>
      <c r="BZ1140" s="34"/>
      <c r="CA1140" s="34"/>
      <c r="CB1140" s="34"/>
      <c r="CC1140" s="34"/>
    </row>
    <row r="1141" spans="1:81" x14ac:dyDescent="0.35">
      <c r="A1141" s="37" t="s">
        <v>1038</v>
      </c>
      <c r="B1141" s="34">
        <v>18601</v>
      </c>
      <c r="C1141" s="37" t="s">
        <v>1037</v>
      </c>
      <c r="D1141" s="32">
        <v>15.4</v>
      </c>
      <c r="E1141" s="32">
        <v>28.2</v>
      </c>
      <c r="F1141" s="32">
        <v>0.2</v>
      </c>
      <c r="G1141" s="32">
        <v>0.2</v>
      </c>
      <c r="H1141" s="35">
        <v>1310</v>
      </c>
      <c r="I1141" s="35">
        <v>1310</v>
      </c>
      <c r="J1141" s="35">
        <v>313.08999999999997</v>
      </c>
      <c r="K1141" s="32">
        <v>0</v>
      </c>
      <c r="L1141" s="32">
        <v>0.1</v>
      </c>
      <c r="M1141" s="32">
        <v>0.1</v>
      </c>
      <c r="N1141" s="32">
        <v>0</v>
      </c>
      <c r="O1141" s="31"/>
      <c r="P1141" s="32">
        <v>0.2</v>
      </c>
      <c r="Q1141" s="31"/>
      <c r="R1141" s="36">
        <v>0.109</v>
      </c>
      <c r="S1141" s="33">
        <v>0</v>
      </c>
      <c r="T1141" s="33">
        <v>40.74</v>
      </c>
      <c r="U1141" s="33">
        <v>50.65</v>
      </c>
      <c r="V1141" s="34"/>
      <c r="W1141" s="34"/>
      <c r="X1141" s="34"/>
      <c r="Y1141" s="32">
        <v>7.5</v>
      </c>
      <c r="Z1141" s="32">
        <v>0.6</v>
      </c>
      <c r="AA1141" s="34"/>
      <c r="AB1141" s="34"/>
      <c r="AC1141" s="34"/>
      <c r="AD1141" s="34"/>
      <c r="AE1141" s="34"/>
      <c r="AF1141" s="34"/>
      <c r="AG1141" s="34"/>
      <c r="AH1141" s="34"/>
      <c r="AI1141" s="32">
        <v>0.1</v>
      </c>
      <c r="AJ1141" s="34"/>
      <c r="AK1141" s="34"/>
      <c r="AL1141" s="32">
        <v>0.3</v>
      </c>
      <c r="AM1141" s="32">
        <v>0</v>
      </c>
      <c r="AN1141" s="34"/>
      <c r="AO1141" s="34"/>
      <c r="AP1141" s="34"/>
      <c r="AQ1141" s="34"/>
      <c r="AR1141" s="32">
        <v>0.2</v>
      </c>
      <c r="AS1141" s="34"/>
      <c r="AT1141" s="32">
        <v>0</v>
      </c>
      <c r="AU1141" s="33">
        <v>8.7200000000000006</v>
      </c>
      <c r="AV1141" s="36">
        <v>0.2</v>
      </c>
      <c r="AW1141" s="33">
        <v>10.95</v>
      </c>
      <c r="AX1141" s="33">
        <v>13.62</v>
      </c>
      <c r="AY1141" s="33">
        <v>2.34</v>
      </c>
      <c r="AZ1141" s="36">
        <v>53.78</v>
      </c>
      <c r="BA1141" s="33">
        <v>188.23</v>
      </c>
      <c r="BB1141" s="34"/>
      <c r="BC1141" s="34"/>
      <c r="BD1141" s="34"/>
      <c r="BE1141" s="34"/>
      <c r="BF1141" s="34"/>
      <c r="BG1141" s="34"/>
      <c r="BH1141" s="34"/>
      <c r="BI1141" s="34"/>
      <c r="BJ1141" s="34"/>
      <c r="BK1141" s="34"/>
      <c r="BL1141" s="34"/>
      <c r="BM1141" s="34"/>
      <c r="BN1141" s="34"/>
      <c r="BO1141" s="34"/>
      <c r="BP1141" s="34"/>
      <c r="BQ1141" s="34"/>
      <c r="BR1141" s="34"/>
      <c r="BS1141" s="34"/>
      <c r="BT1141" s="34"/>
      <c r="BU1141" s="34"/>
      <c r="BV1141" s="34"/>
      <c r="BW1141" s="34"/>
      <c r="BX1141" s="34"/>
      <c r="BY1141" s="34"/>
      <c r="BZ1141" s="34"/>
      <c r="CA1141" s="34"/>
      <c r="CB1141" s="34"/>
      <c r="CC1141" s="34"/>
    </row>
    <row r="1142" spans="1:81" ht="25" x14ac:dyDescent="0.35">
      <c r="A1142" s="37" t="s">
        <v>1036</v>
      </c>
      <c r="B1142" s="34">
        <v>18601</v>
      </c>
      <c r="C1142" s="37" t="s">
        <v>1035</v>
      </c>
      <c r="D1142" s="32">
        <v>11.6</v>
      </c>
      <c r="E1142" s="32">
        <v>81.099999999999994</v>
      </c>
      <c r="F1142" s="32">
        <v>0.4</v>
      </c>
      <c r="G1142" s="32">
        <v>0.4</v>
      </c>
      <c r="H1142" s="35">
        <v>3204</v>
      </c>
      <c r="I1142" s="35">
        <v>3204</v>
      </c>
      <c r="J1142" s="35">
        <v>765.75599999999997</v>
      </c>
      <c r="K1142" s="32">
        <v>0</v>
      </c>
      <c r="L1142" s="32">
        <v>0</v>
      </c>
      <c r="M1142" s="32">
        <v>0.2</v>
      </c>
      <c r="N1142" s="32">
        <v>0.2</v>
      </c>
      <c r="O1142" s="31"/>
      <c r="P1142" s="32">
        <v>0.4</v>
      </c>
      <c r="Q1142" s="31"/>
      <c r="R1142" s="36">
        <v>0.05</v>
      </c>
      <c r="S1142" s="33">
        <v>0</v>
      </c>
      <c r="T1142" s="33">
        <v>41.5</v>
      </c>
      <c r="U1142" s="33">
        <v>45.9</v>
      </c>
      <c r="V1142" s="34"/>
      <c r="W1142" s="34"/>
      <c r="X1142" s="34"/>
      <c r="Y1142" s="32">
        <v>10.3</v>
      </c>
      <c r="Z1142" s="32">
        <v>0.7</v>
      </c>
      <c r="AA1142" s="34"/>
      <c r="AB1142" s="32">
        <v>0</v>
      </c>
      <c r="AC1142" s="34"/>
      <c r="AD1142" s="34"/>
      <c r="AE1142" s="34"/>
      <c r="AF1142" s="32">
        <v>0.5</v>
      </c>
      <c r="AG1142" s="34"/>
      <c r="AH1142" s="34"/>
      <c r="AI1142" s="32">
        <v>0.1</v>
      </c>
      <c r="AJ1142" s="32">
        <v>0</v>
      </c>
      <c r="AK1142" s="34"/>
      <c r="AL1142" s="32">
        <v>0.2</v>
      </c>
      <c r="AM1142" s="32">
        <v>0</v>
      </c>
      <c r="AN1142" s="34"/>
      <c r="AO1142" s="34"/>
      <c r="AP1142" s="32">
        <v>0</v>
      </c>
      <c r="AQ1142" s="32">
        <v>0</v>
      </c>
      <c r="AR1142" s="32">
        <v>0</v>
      </c>
      <c r="AS1142" s="34"/>
      <c r="AT1142" s="32">
        <v>0</v>
      </c>
      <c r="AU1142" s="33">
        <v>11.8</v>
      </c>
      <c r="AV1142" s="36">
        <v>0</v>
      </c>
      <c r="AW1142" s="33">
        <v>32.07</v>
      </c>
      <c r="AX1142" s="33">
        <v>35.479999999999997</v>
      </c>
      <c r="AY1142" s="33">
        <v>9.1199999999999992</v>
      </c>
      <c r="AZ1142" s="36">
        <v>0</v>
      </c>
      <c r="BA1142" s="33">
        <v>386.44</v>
      </c>
      <c r="BB1142" s="34"/>
      <c r="BC1142" s="34"/>
      <c r="BD1142" s="34"/>
      <c r="BE1142" s="34"/>
      <c r="BF1142" s="34"/>
      <c r="BG1142" s="34"/>
      <c r="BH1142" s="34"/>
      <c r="BI1142" s="34"/>
      <c r="BJ1142" s="34"/>
      <c r="BK1142" s="34"/>
      <c r="BL1142" s="34"/>
      <c r="BM1142" s="34"/>
      <c r="BN1142" s="34"/>
      <c r="BO1142" s="34"/>
      <c r="BP1142" s="34"/>
      <c r="BQ1142" s="34"/>
      <c r="BR1142" s="34"/>
      <c r="BS1142" s="34"/>
      <c r="BT1142" s="34"/>
      <c r="BU1142" s="34"/>
      <c r="BV1142" s="34"/>
      <c r="BW1142" s="34"/>
      <c r="BX1142" s="34"/>
      <c r="BY1142" s="34"/>
      <c r="BZ1142" s="34"/>
      <c r="CA1142" s="34"/>
      <c r="CB1142" s="34"/>
      <c r="CC1142" s="34"/>
    </row>
    <row r="1143" spans="1:81" ht="25" x14ac:dyDescent="0.35">
      <c r="A1143" s="37" t="s">
        <v>1034</v>
      </c>
      <c r="B1143" s="34">
        <v>18601</v>
      </c>
      <c r="C1143" s="37" t="s">
        <v>1033</v>
      </c>
      <c r="D1143" s="32">
        <v>30.4</v>
      </c>
      <c r="E1143" s="32">
        <v>13.9</v>
      </c>
      <c r="F1143" s="32">
        <v>0.9</v>
      </c>
      <c r="G1143" s="32">
        <v>0.9</v>
      </c>
      <c r="H1143" s="35">
        <v>1046</v>
      </c>
      <c r="I1143" s="35">
        <v>1046</v>
      </c>
      <c r="J1143" s="35">
        <v>249.994</v>
      </c>
      <c r="K1143" s="32">
        <v>0</v>
      </c>
      <c r="L1143" s="32">
        <v>0</v>
      </c>
      <c r="M1143" s="32">
        <v>0.4</v>
      </c>
      <c r="N1143" s="32">
        <v>0.5</v>
      </c>
      <c r="O1143" s="31"/>
      <c r="P1143" s="32">
        <v>0.9</v>
      </c>
      <c r="Q1143" s="31"/>
      <c r="R1143" s="36">
        <v>0.19</v>
      </c>
      <c r="S1143" s="33">
        <v>0</v>
      </c>
      <c r="T1143" s="33">
        <v>41.5</v>
      </c>
      <c r="U1143" s="33">
        <v>45.9</v>
      </c>
      <c r="V1143" s="34"/>
      <c r="W1143" s="34"/>
      <c r="X1143" s="34"/>
      <c r="Y1143" s="32">
        <v>10.3</v>
      </c>
      <c r="Z1143" s="32">
        <v>0.7</v>
      </c>
      <c r="AA1143" s="34"/>
      <c r="AB1143" s="32">
        <v>0</v>
      </c>
      <c r="AC1143" s="34"/>
      <c r="AD1143" s="34"/>
      <c r="AE1143" s="34"/>
      <c r="AF1143" s="32">
        <v>0.5</v>
      </c>
      <c r="AG1143" s="34"/>
      <c r="AH1143" s="34"/>
      <c r="AI1143" s="32">
        <v>0.1</v>
      </c>
      <c r="AJ1143" s="32">
        <v>0</v>
      </c>
      <c r="AK1143" s="34"/>
      <c r="AL1143" s="32">
        <v>0.2</v>
      </c>
      <c r="AM1143" s="32">
        <v>0</v>
      </c>
      <c r="AN1143" s="34"/>
      <c r="AO1143" s="34"/>
      <c r="AP1143" s="32">
        <v>0</v>
      </c>
      <c r="AQ1143" s="32">
        <v>0</v>
      </c>
      <c r="AR1143" s="32">
        <v>0</v>
      </c>
      <c r="AS1143" s="34"/>
      <c r="AT1143" s="32">
        <v>0</v>
      </c>
      <c r="AU1143" s="33">
        <v>11.8</v>
      </c>
      <c r="AV1143" s="36">
        <v>0</v>
      </c>
      <c r="AW1143" s="33">
        <v>5.25</v>
      </c>
      <c r="AX1143" s="33">
        <v>5.8</v>
      </c>
      <c r="AY1143" s="33">
        <v>1.49</v>
      </c>
      <c r="AZ1143" s="36">
        <v>0</v>
      </c>
      <c r="BA1143" s="33">
        <v>88.54</v>
      </c>
      <c r="BB1143" s="34"/>
      <c r="BC1143" s="33"/>
      <c r="BD1143" s="33"/>
      <c r="BE1143" s="34"/>
      <c r="BF1143" s="34"/>
      <c r="BG1143" s="34"/>
      <c r="BH1143" s="33"/>
      <c r="BI1143" s="34"/>
      <c r="BJ1143" s="34"/>
      <c r="BK1143" s="34"/>
      <c r="BL1143" s="34"/>
      <c r="BM1143" s="34"/>
      <c r="BN1143" s="34"/>
      <c r="BO1143" s="33"/>
      <c r="BP1143" s="34"/>
      <c r="BQ1143" s="34"/>
      <c r="BR1143" s="34"/>
      <c r="BS1143" s="33"/>
      <c r="BT1143" s="34"/>
      <c r="BU1143" s="33"/>
      <c r="BV1143" s="34"/>
      <c r="BW1143" s="33"/>
      <c r="BX1143" s="34"/>
      <c r="BY1143" s="34"/>
      <c r="BZ1143" s="34"/>
      <c r="CA1143" s="33"/>
      <c r="CB1143" s="34"/>
      <c r="CC1143" s="32"/>
    </row>
    <row r="1144" spans="1:81" x14ac:dyDescent="0.35">
      <c r="A1144" s="37" t="s">
        <v>1032</v>
      </c>
      <c r="B1144" s="34">
        <v>18606</v>
      </c>
      <c r="C1144" s="37" t="s">
        <v>1031</v>
      </c>
      <c r="D1144" s="32">
        <v>21.5</v>
      </c>
      <c r="E1144" s="32">
        <v>15.7</v>
      </c>
      <c r="F1144" s="32">
        <v>0.3</v>
      </c>
      <c r="G1144" s="32">
        <v>0.3</v>
      </c>
      <c r="H1144" s="35">
        <v>957</v>
      </c>
      <c r="I1144" s="35">
        <v>951</v>
      </c>
      <c r="J1144" s="35">
        <v>227.28899999999999</v>
      </c>
      <c r="K1144" s="32">
        <v>0.7</v>
      </c>
      <c r="L1144" s="32">
        <v>0</v>
      </c>
      <c r="M1144" s="32">
        <v>0</v>
      </c>
      <c r="N1144" s="32">
        <v>0.3</v>
      </c>
      <c r="O1144" s="31"/>
      <c r="P1144" s="32">
        <v>0.3</v>
      </c>
      <c r="Q1144" s="31"/>
      <c r="R1144" s="36">
        <v>7.0000000000000007E-2</v>
      </c>
      <c r="S1144" s="33">
        <v>0.7</v>
      </c>
      <c r="T1144" s="33">
        <v>49.4</v>
      </c>
      <c r="U1144" s="33">
        <v>43.5</v>
      </c>
      <c r="V1144" s="34"/>
      <c r="W1144" s="34"/>
      <c r="X1144" s="34"/>
      <c r="Y1144" s="32">
        <v>1</v>
      </c>
      <c r="Z1144" s="32">
        <v>0.7</v>
      </c>
      <c r="AA1144" s="34"/>
      <c r="AB1144" s="32">
        <v>0</v>
      </c>
      <c r="AC1144" s="34"/>
      <c r="AD1144" s="34"/>
      <c r="AE1144" s="34"/>
      <c r="AF1144" s="32">
        <v>0</v>
      </c>
      <c r="AG1144" s="34"/>
      <c r="AH1144" s="34"/>
      <c r="AI1144" s="32">
        <v>0</v>
      </c>
      <c r="AJ1144" s="32">
        <v>0</v>
      </c>
      <c r="AK1144" s="34"/>
      <c r="AL1144" s="32">
        <v>0</v>
      </c>
      <c r="AM1144" s="32">
        <v>0</v>
      </c>
      <c r="AN1144" s="34"/>
      <c r="AO1144" s="34"/>
      <c r="AP1144" s="32">
        <v>0</v>
      </c>
      <c r="AQ1144" s="32">
        <v>0</v>
      </c>
      <c r="AR1144" s="32">
        <v>0.2</v>
      </c>
      <c r="AS1144" s="34"/>
      <c r="AT1144" s="32">
        <v>0</v>
      </c>
      <c r="AU1144" s="33">
        <v>1.9</v>
      </c>
      <c r="AV1144" s="36">
        <v>0.2</v>
      </c>
      <c r="AW1144" s="33">
        <v>7.39</v>
      </c>
      <c r="AX1144" s="33">
        <v>6.51</v>
      </c>
      <c r="AY1144" s="33">
        <v>0.28000000000000003</v>
      </c>
      <c r="AZ1144" s="36">
        <v>29.923999999999999</v>
      </c>
      <c r="BA1144" s="33">
        <v>688.26</v>
      </c>
      <c r="BB1144" s="34"/>
      <c r="BC1144" s="34"/>
      <c r="BD1144" s="34"/>
      <c r="BE1144" s="34"/>
      <c r="BF1144" s="34"/>
      <c r="BG1144" s="34"/>
      <c r="BH1144" s="34"/>
      <c r="BI1144" s="34"/>
      <c r="BJ1144" s="34"/>
      <c r="BK1144" s="34"/>
      <c r="BL1144" s="34"/>
      <c r="BM1144" s="34"/>
      <c r="BN1144" s="34"/>
      <c r="BO1144" s="34"/>
      <c r="BP1144" s="34"/>
      <c r="BQ1144" s="34"/>
      <c r="BR1144" s="34"/>
      <c r="BS1144" s="33"/>
      <c r="BT1144" s="34"/>
      <c r="BU1144" s="33"/>
      <c r="BV1144" s="34"/>
      <c r="BW1144" s="33"/>
      <c r="BX1144" s="34"/>
      <c r="BY1144" s="34"/>
      <c r="BZ1144" s="34"/>
      <c r="CA1144" s="33"/>
      <c r="CB1144" s="34"/>
      <c r="CC1144" s="32"/>
    </row>
    <row r="1145" spans="1:81" x14ac:dyDescent="0.35">
      <c r="A1145" s="37" t="s">
        <v>1030</v>
      </c>
      <c r="B1145" s="34">
        <v>18606</v>
      </c>
      <c r="C1145" s="37" t="s">
        <v>1029</v>
      </c>
      <c r="D1145" s="32">
        <v>7.2</v>
      </c>
      <c r="E1145" s="32">
        <v>1.6</v>
      </c>
      <c r="F1145" s="32">
        <v>1</v>
      </c>
      <c r="G1145" s="32">
        <v>4.5</v>
      </c>
      <c r="H1145" s="35">
        <v>264</v>
      </c>
      <c r="I1145" s="35">
        <v>257</v>
      </c>
      <c r="J1145" s="35">
        <v>61.422999999999995</v>
      </c>
      <c r="K1145" s="32">
        <v>0.8</v>
      </c>
      <c r="L1145" s="32">
        <v>0.4</v>
      </c>
      <c r="M1145" s="32">
        <v>0.3</v>
      </c>
      <c r="N1145" s="32">
        <v>0.3</v>
      </c>
      <c r="O1145" s="31"/>
      <c r="P1145" s="32">
        <v>4.5</v>
      </c>
      <c r="Q1145" s="31"/>
      <c r="R1145" s="36">
        <v>0</v>
      </c>
      <c r="S1145" s="33">
        <v>0.4</v>
      </c>
      <c r="T1145" s="33">
        <v>49</v>
      </c>
      <c r="U1145" s="33">
        <v>43.1</v>
      </c>
      <c r="V1145" s="34"/>
      <c r="W1145" s="34"/>
      <c r="X1145" s="34"/>
      <c r="Y1145" s="32">
        <v>2.5</v>
      </c>
      <c r="Z1145" s="32">
        <v>0.6</v>
      </c>
      <c r="AA1145" s="34"/>
      <c r="AB1145" s="32">
        <v>0</v>
      </c>
      <c r="AC1145" s="34"/>
      <c r="AD1145" s="34"/>
      <c r="AE1145" s="34"/>
      <c r="AF1145" s="32">
        <v>0</v>
      </c>
      <c r="AG1145" s="34"/>
      <c r="AH1145" s="34"/>
      <c r="AI1145" s="32">
        <v>0</v>
      </c>
      <c r="AJ1145" s="32">
        <v>0</v>
      </c>
      <c r="AK1145" s="34"/>
      <c r="AL1145" s="32">
        <v>0.2</v>
      </c>
      <c r="AM1145" s="32">
        <v>0</v>
      </c>
      <c r="AN1145" s="34"/>
      <c r="AO1145" s="34"/>
      <c r="AP1145" s="32">
        <v>0</v>
      </c>
      <c r="AQ1145" s="32">
        <v>0</v>
      </c>
      <c r="AR1145" s="32">
        <v>0.2</v>
      </c>
      <c r="AS1145" s="34"/>
      <c r="AT1145" s="32">
        <v>0</v>
      </c>
      <c r="AU1145" s="33">
        <v>3.5</v>
      </c>
      <c r="AV1145" s="36">
        <v>0.2</v>
      </c>
      <c r="AW1145" s="33">
        <v>0.72</v>
      </c>
      <c r="AX1145" s="33">
        <v>0.63</v>
      </c>
      <c r="AY1145" s="33">
        <v>0.05</v>
      </c>
      <c r="AZ1145" s="36">
        <v>2.944</v>
      </c>
      <c r="BA1145" s="33">
        <v>55.94</v>
      </c>
      <c r="BB1145" s="34"/>
      <c r="BC1145" s="34"/>
      <c r="BD1145" s="34"/>
      <c r="BE1145" s="34"/>
      <c r="BF1145" s="34"/>
      <c r="BG1145" s="34"/>
      <c r="BH1145" s="34"/>
      <c r="BI1145" s="34"/>
      <c r="BJ1145" s="34"/>
      <c r="BK1145" s="34"/>
      <c r="BL1145" s="34"/>
      <c r="BM1145" s="34"/>
      <c r="BN1145" s="34"/>
      <c r="BO1145" s="34"/>
      <c r="BP1145" s="34"/>
      <c r="BQ1145" s="34"/>
      <c r="BR1145" s="34"/>
      <c r="BS1145" s="33"/>
      <c r="BT1145" s="34"/>
      <c r="BU1145" s="33"/>
      <c r="BV1145" s="34"/>
      <c r="BW1145" s="33"/>
      <c r="BX1145" s="34"/>
      <c r="BY1145" s="34"/>
      <c r="BZ1145" s="34"/>
      <c r="CA1145" s="33"/>
      <c r="CB1145" s="34"/>
      <c r="CC1145" s="32"/>
    </row>
    <row r="1146" spans="1:81" ht="25" x14ac:dyDescent="0.35">
      <c r="A1146" s="37" t="s">
        <v>1028</v>
      </c>
      <c r="B1146" s="34">
        <v>18605</v>
      </c>
      <c r="C1146" s="37" t="s">
        <v>1027</v>
      </c>
      <c r="D1146" s="32">
        <v>20</v>
      </c>
      <c r="E1146" s="32">
        <v>1.2</v>
      </c>
      <c r="F1146" s="32">
        <v>0.2</v>
      </c>
      <c r="G1146" s="32">
        <v>4.4000000000000004</v>
      </c>
      <c r="H1146" s="35">
        <v>483</v>
      </c>
      <c r="I1146" s="35">
        <v>481</v>
      </c>
      <c r="J1146" s="35">
        <v>114.95899999999999</v>
      </c>
      <c r="K1146" s="32">
        <v>0.2</v>
      </c>
      <c r="L1146" s="32">
        <v>0</v>
      </c>
      <c r="M1146" s="32">
        <v>0</v>
      </c>
      <c r="N1146" s="32">
        <v>0.2</v>
      </c>
      <c r="O1146" s="31"/>
      <c r="P1146" s="32">
        <v>4.4000000000000004</v>
      </c>
      <c r="Q1146" s="31"/>
      <c r="R1146" s="36">
        <v>6.5000000000000002E-2</v>
      </c>
      <c r="S1146" s="33">
        <v>3.9</v>
      </c>
      <c r="T1146" s="33">
        <v>32.75</v>
      </c>
      <c r="U1146" s="33">
        <v>49.15</v>
      </c>
      <c r="V1146" s="34"/>
      <c r="W1146" s="34"/>
      <c r="X1146" s="34"/>
      <c r="Y1146" s="32">
        <v>14.4</v>
      </c>
      <c r="Z1146" s="32">
        <v>1.1000000000000001</v>
      </c>
      <c r="AA1146" s="34"/>
      <c r="AB1146" s="32">
        <v>0</v>
      </c>
      <c r="AC1146" s="34"/>
      <c r="AD1146" s="34"/>
      <c r="AE1146" s="34"/>
      <c r="AF1146" s="32">
        <v>0.2</v>
      </c>
      <c r="AG1146" s="34"/>
      <c r="AH1146" s="34"/>
      <c r="AI1146" s="32">
        <v>0</v>
      </c>
      <c r="AJ1146" s="32">
        <v>0.2</v>
      </c>
      <c r="AK1146" s="34"/>
      <c r="AL1146" s="32">
        <v>1</v>
      </c>
      <c r="AM1146" s="32">
        <v>0.1</v>
      </c>
      <c r="AN1146" s="34"/>
      <c r="AO1146" s="34"/>
      <c r="AP1146" s="32">
        <v>0</v>
      </c>
      <c r="AQ1146" s="32">
        <v>0.2</v>
      </c>
      <c r="AR1146" s="32">
        <v>0.2</v>
      </c>
      <c r="AS1146" s="34"/>
      <c r="AT1146" s="32">
        <v>0.2</v>
      </c>
      <c r="AU1146" s="33">
        <v>17.55</v>
      </c>
      <c r="AV1146" s="36">
        <v>0.45</v>
      </c>
      <c r="AW1146" s="33">
        <v>0.39</v>
      </c>
      <c r="AX1146" s="33">
        <v>0.57999999999999996</v>
      </c>
      <c r="AY1146" s="33">
        <v>0.21</v>
      </c>
      <c r="AZ1146" s="36">
        <v>5.3159999999999998</v>
      </c>
      <c r="BA1146" s="33">
        <v>7.09</v>
      </c>
      <c r="BB1146" s="38"/>
      <c r="BC1146" s="34"/>
      <c r="BD1146" s="34"/>
      <c r="BE1146" s="34"/>
      <c r="BF1146" s="32"/>
      <c r="BG1146" s="34"/>
      <c r="BH1146" s="34"/>
      <c r="BI1146" s="34"/>
      <c r="BJ1146" s="34"/>
      <c r="BK1146" s="34"/>
      <c r="BL1146" s="34"/>
      <c r="BM1146" s="34"/>
      <c r="BN1146" s="34"/>
      <c r="BO1146" s="34"/>
      <c r="BP1146" s="34"/>
      <c r="BQ1146" s="34"/>
      <c r="BR1146" s="34"/>
      <c r="BS1146" s="34"/>
      <c r="BT1146" s="32"/>
      <c r="BU1146" s="34"/>
      <c r="BV1146" s="34"/>
      <c r="BW1146" s="34"/>
      <c r="BX1146" s="34"/>
      <c r="BY1146" s="34"/>
      <c r="BZ1146" s="34"/>
      <c r="CA1146" s="34"/>
      <c r="CB1146" s="34"/>
      <c r="CC1146" s="32"/>
    </row>
    <row r="1147" spans="1:81" x14ac:dyDescent="0.35">
      <c r="A1147" s="37" t="s">
        <v>1026</v>
      </c>
      <c r="B1147" s="34">
        <v>18502</v>
      </c>
      <c r="C1147" s="37" t="s">
        <v>1025</v>
      </c>
      <c r="D1147" s="32">
        <v>14.3</v>
      </c>
      <c r="E1147" s="32">
        <v>19.899999999999999</v>
      </c>
      <c r="F1147" s="32">
        <v>0.2</v>
      </c>
      <c r="G1147" s="32">
        <v>3.4</v>
      </c>
      <c r="H1147" s="35">
        <v>1051</v>
      </c>
      <c r="I1147" s="35">
        <v>1037</v>
      </c>
      <c r="J1147" s="35">
        <v>247.84299999999999</v>
      </c>
      <c r="K1147" s="32">
        <v>1.8</v>
      </c>
      <c r="L1147" s="34"/>
      <c r="M1147" s="32">
        <v>0.1</v>
      </c>
      <c r="N1147" s="32">
        <v>0.1</v>
      </c>
      <c r="O1147" s="31"/>
      <c r="P1147" s="32">
        <v>3.4</v>
      </c>
      <c r="Q1147" s="31"/>
      <c r="R1147" s="36">
        <v>0.11</v>
      </c>
      <c r="S1147" s="33">
        <v>0.32</v>
      </c>
      <c r="T1147" s="33">
        <v>41</v>
      </c>
      <c r="U1147" s="33">
        <v>52</v>
      </c>
      <c r="V1147" s="34"/>
      <c r="W1147" s="34"/>
      <c r="X1147" s="34"/>
      <c r="Y1147" s="32">
        <v>7</v>
      </c>
      <c r="Z1147" s="32">
        <v>0.6</v>
      </c>
      <c r="AA1147" s="34"/>
      <c r="AB1147" s="34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2">
        <v>0</v>
      </c>
      <c r="AN1147" s="34"/>
      <c r="AO1147" s="34"/>
      <c r="AP1147" s="34"/>
      <c r="AQ1147" s="34"/>
      <c r="AR1147" s="32">
        <v>0.2</v>
      </c>
      <c r="AS1147" s="34"/>
      <c r="AT1147" s="32">
        <v>0</v>
      </c>
      <c r="AU1147" s="33">
        <v>7.79</v>
      </c>
      <c r="AV1147" s="36">
        <v>0.17499999999999999</v>
      </c>
      <c r="AW1147" s="33">
        <v>7.51</v>
      </c>
      <c r="AX1147" s="33">
        <v>9.52</v>
      </c>
      <c r="AY1147" s="33">
        <v>1.43</v>
      </c>
      <c r="AZ1147" s="36">
        <v>32.039000000000001</v>
      </c>
      <c r="BA1147" s="33">
        <v>506.58</v>
      </c>
      <c r="BB1147" s="34"/>
      <c r="BC1147" s="34"/>
      <c r="BD1147" s="34"/>
      <c r="BE1147" s="34"/>
      <c r="BF1147" s="34"/>
      <c r="BG1147" s="34"/>
      <c r="BH1147" s="34"/>
      <c r="BI1147" s="34"/>
      <c r="BJ1147" s="34"/>
      <c r="BK1147" s="34"/>
      <c r="BL1147" s="34"/>
      <c r="BM1147" s="34"/>
      <c r="BN1147" s="34"/>
      <c r="BO1147" s="34"/>
      <c r="BP1147" s="34"/>
      <c r="BQ1147" s="34"/>
      <c r="BR1147" s="34"/>
      <c r="BS1147" s="34"/>
      <c r="BT1147" s="32"/>
      <c r="BU1147" s="34"/>
      <c r="BV1147" s="34"/>
      <c r="BW1147" s="34"/>
      <c r="BX1147" s="34"/>
      <c r="BY1147" s="34"/>
      <c r="BZ1147" s="34"/>
      <c r="CA1147" s="34"/>
      <c r="CB1147" s="34"/>
      <c r="CC1147" s="32"/>
    </row>
    <row r="1148" spans="1:81" x14ac:dyDescent="0.35">
      <c r="A1148" s="37" t="s">
        <v>1024</v>
      </c>
      <c r="B1148" s="34">
        <v>18602</v>
      </c>
      <c r="C1148" s="37" t="s">
        <v>1023</v>
      </c>
      <c r="D1148" s="32">
        <v>17</v>
      </c>
      <c r="E1148" s="32">
        <v>2.5</v>
      </c>
      <c r="F1148" s="32">
        <v>0.8</v>
      </c>
      <c r="G1148" s="32">
        <v>2</v>
      </c>
      <c r="H1148" s="35">
        <v>467</v>
      </c>
      <c r="I1148" s="35">
        <v>453</v>
      </c>
      <c r="J1148" s="35">
        <v>108.267</v>
      </c>
      <c r="K1148" s="32">
        <v>1.8</v>
      </c>
      <c r="L1148" s="32">
        <v>0.2</v>
      </c>
      <c r="M1148" s="32">
        <v>0.2</v>
      </c>
      <c r="N1148" s="32">
        <v>0.5</v>
      </c>
      <c r="O1148" s="31"/>
      <c r="P1148" s="32">
        <v>2</v>
      </c>
      <c r="Q1148" s="31"/>
      <c r="R1148" s="36">
        <v>6.5000000000000002E-2</v>
      </c>
      <c r="S1148" s="33">
        <v>0</v>
      </c>
      <c r="T1148" s="33">
        <v>37.58</v>
      </c>
      <c r="U1148" s="33">
        <v>49.24</v>
      </c>
      <c r="V1148" s="34"/>
      <c r="W1148" s="34"/>
      <c r="X1148" s="34"/>
      <c r="Y1148" s="32">
        <v>10.8</v>
      </c>
      <c r="Z1148" s="32">
        <v>0.3</v>
      </c>
      <c r="AA1148" s="34"/>
      <c r="AB1148" s="32">
        <v>0</v>
      </c>
      <c r="AC1148" s="34"/>
      <c r="AD1148" s="34"/>
      <c r="AE1148" s="34"/>
      <c r="AF1148" s="32">
        <v>0.2</v>
      </c>
      <c r="AG1148" s="34"/>
      <c r="AH1148" s="34"/>
      <c r="AI1148" s="32">
        <v>0</v>
      </c>
      <c r="AJ1148" s="32">
        <v>0.1</v>
      </c>
      <c r="AK1148" s="34"/>
      <c r="AL1148" s="32">
        <v>1</v>
      </c>
      <c r="AM1148" s="32">
        <v>0</v>
      </c>
      <c r="AN1148" s="34"/>
      <c r="AO1148" s="34"/>
      <c r="AP1148" s="32">
        <v>0</v>
      </c>
      <c r="AQ1148" s="32">
        <v>0.3</v>
      </c>
      <c r="AR1148" s="32">
        <v>0.2</v>
      </c>
      <c r="AS1148" s="34"/>
      <c r="AT1148" s="32">
        <v>0.2</v>
      </c>
      <c r="AU1148" s="33">
        <v>13.06</v>
      </c>
      <c r="AV1148" s="36">
        <v>0.377</v>
      </c>
      <c r="AW1148" s="33">
        <v>0.85</v>
      </c>
      <c r="AX1148" s="33">
        <v>1.1100000000000001</v>
      </c>
      <c r="AY1148" s="33">
        <v>0.3</v>
      </c>
      <c r="AZ1148" s="36">
        <v>8.5310000000000006</v>
      </c>
      <c r="BA1148" s="33">
        <v>6.78</v>
      </c>
      <c r="BB1148" s="34"/>
      <c r="BC1148" s="34"/>
      <c r="BD1148" s="34"/>
      <c r="BE1148" s="34"/>
      <c r="BF1148" s="34"/>
      <c r="BG1148" s="34"/>
      <c r="BH1148" s="34"/>
      <c r="BI1148" s="34"/>
      <c r="BJ1148" s="34"/>
      <c r="BK1148" s="34"/>
      <c r="BL1148" s="34"/>
      <c r="BM1148" s="34"/>
      <c r="BN1148" s="34"/>
      <c r="BO1148" s="34"/>
      <c r="BP1148" s="34"/>
      <c r="BQ1148" s="34"/>
      <c r="BR1148" s="34"/>
      <c r="BS1148" s="34"/>
      <c r="BT1148" s="32"/>
      <c r="BU1148" s="34"/>
      <c r="BV1148" s="34"/>
      <c r="BW1148" s="34"/>
      <c r="BX1148" s="34"/>
      <c r="BY1148" s="34"/>
      <c r="BZ1148" s="34"/>
      <c r="CA1148" s="34"/>
      <c r="CB1148" s="34"/>
      <c r="CC1148" s="32"/>
    </row>
    <row r="1149" spans="1:81" x14ac:dyDescent="0.35">
      <c r="A1149" s="37" t="s">
        <v>1022</v>
      </c>
      <c r="B1149" s="34">
        <v>18602</v>
      </c>
      <c r="C1149" s="37" t="s">
        <v>1021</v>
      </c>
      <c r="D1149" s="32">
        <v>30.8</v>
      </c>
      <c r="E1149" s="32">
        <v>18.8</v>
      </c>
      <c r="F1149" s="32">
        <v>0.3</v>
      </c>
      <c r="G1149" s="32">
        <v>0.3</v>
      </c>
      <c r="H1149" s="35">
        <v>1224</v>
      </c>
      <c r="I1149" s="35">
        <v>1224</v>
      </c>
      <c r="J1149" s="35">
        <v>292.536</v>
      </c>
      <c r="K1149" s="32">
        <v>0</v>
      </c>
      <c r="L1149" s="32">
        <v>0</v>
      </c>
      <c r="M1149" s="32">
        <v>0.3</v>
      </c>
      <c r="N1149" s="32">
        <v>0</v>
      </c>
      <c r="O1149" s="31"/>
      <c r="P1149" s="32">
        <v>0.3</v>
      </c>
      <c r="Q1149" s="31"/>
      <c r="R1149" s="36">
        <v>0.24</v>
      </c>
      <c r="S1149" s="33">
        <v>0</v>
      </c>
      <c r="T1149" s="33">
        <v>37.799999999999997</v>
      </c>
      <c r="U1149" s="33">
        <v>51.1</v>
      </c>
      <c r="V1149" s="34"/>
      <c r="W1149" s="34"/>
      <c r="X1149" s="34"/>
      <c r="Y1149" s="32">
        <v>8.3000000000000007</v>
      </c>
      <c r="Z1149" s="32">
        <v>0.6</v>
      </c>
      <c r="AA1149" s="34"/>
      <c r="AB1149" s="32">
        <v>0</v>
      </c>
      <c r="AC1149" s="34"/>
      <c r="AD1149" s="34"/>
      <c r="AE1149" s="34"/>
      <c r="AF1149" s="32">
        <v>0.4</v>
      </c>
      <c r="AG1149" s="34"/>
      <c r="AH1149" s="34"/>
      <c r="AI1149" s="32">
        <v>0</v>
      </c>
      <c r="AJ1149" s="32">
        <v>0.1</v>
      </c>
      <c r="AK1149" s="34"/>
      <c r="AL1149" s="32">
        <v>0.4</v>
      </c>
      <c r="AM1149" s="32">
        <v>0</v>
      </c>
      <c r="AN1149" s="34"/>
      <c r="AO1149" s="34"/>
      <c r="AP1149" s="32">
        <v>0</v>
      </c>
      <c r="AQ1149" s="32">
        <v>0.1</v>
      </c>
      <c r="AR1149" s="32">
        <v>0.1</v>
      </c>
      <c r="AS1149" s="34"/>
      <c r="AT1149" s="32">
        <v>0</v>
      </c>
      <c r="AU1149" s="33">
        <v>10</v>
      </c>
      <c r="AV1149" s="36">
        <v>0.1</v>
      </c>
      <c r="AW1149" s="33">
        <v>6.68</v>
      </c>
      <c r="AX1149" s="33">
        <v>9.0299999999999994</v>
      </c>
      <c r="AY1149" s="33">
        <v>1.77</v>
      </c>
      <c r="AZ1149" s="36">
        <v>17.672000000000001</v>
      </c>
      <c r="BA1149" s="33">
        <v>88.36</v>
      </c>
      <c r="BB1149" s="34"/>
      <c r="BC1149" s="33"/>
      <c r="BD1149" s="33"/>
      <c r="BE1149" s="34"/>
      <c r="BF1149" s="34"/>
      <c r="BG1149" s="34"/>
      <c r="BH1149" s="33"/>
      <c r="BI1149" s="34"/>
      <c r="BJ1149" s="34"/>
      <c r="BK1149" s="34"/>
      <c r="BL1149" s="34"/>
      <c r="BM1149" s="34"/>
      <c r="BN1149" s="34"/>
      <c r="BO1149" s="33"/>
      <c r="BP1149" s="34"/>
      <c r="BQ1149" s="34"/>
      <c r="BR1149" s="34"/>
      <c r="BS1149" s="33"/>
      <c r="BT1149" s="34"/>
      <c r="BU1149" s="33"/>
      <c r="BV1149" s="34"/>
      <c r="BW1149" s="33"/>
      <c r="BX1149" s="34"/>
      <c r="BY1149" s="34"/>
      <c r="BZ1149" s="34"/>
      <c r="CA1149" s="33"/>
      <c r="CB1149" s="34"/>
      <c r="CC1149" s="32"/>
    </row>
    <row r="1150" spans="1:81" x14ac:dyDescent="0.35">
      <c r="A1150" s="37" t="s">
        <v>1020</v>
      </c>
      <c r="B1150" s="34" t="s">
        <v>1009</v>
      </c>
      <c r="C1150" s="37" t="s">
        <v>1019</v>
      </c>
      <c r="D1150" s="32">
        <v>19.600000000000001</v>
      </c>
      <c r="E1150" s="32">
        <v>40.200000000000003</v>
      </c>
      <c r="F1150" s="32">
        <v>0.8</v>
      </c>
      <c r="G1150" s="32">
        <v>1.2</v>
      </c>
      <c r="H1150" s="35">
        <v>1858</v>
      </c>
      <c r="I1150" s="35">
        <v>1858</v>
      </c>
      <c r="J1150" s="35">
        <v>444.06199999999995</v>
      </c>
      <c r="K1150" s="32">
        <v>0</v>
      </c>
      <c r="L1150" s="34"/>
      <c r="M1150" s="32">
        <v>0.7</v>
      </c>
      <c r="N1150" s="32">
        <v>0.1</v>
      </c>
      <c r="O1150" s="31"/>
      <c r="P1150" s="32">
        <v>1.2</v>
      </c>
      <c r="Q1150" s="31"/>
      <c r="R1150" s="36">
        <v>0.18</v>
      </c>
      <c r="S1150" s="33">
        <v>0</v>
      </c>
      <c r="T1150" s="33">
        <v>36</v>
      </c>
      <c r="U1150" s="33">
        <v>55</v>
      </c>
      <c r="V1150" s="34"/>
      <c r="W1150" s="34"/>
      <c r="X1150" s="34"/>
      <c r="Y1150" s="32">
        <v>9</v>
      </c>
      <c r="Z1150" s="32">
        <v>0.6</v>
      </c>
      <c r="AA1150" s="34"/>
      <c r="AB1150" s="34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2">
        <v>0</v>
      </c>
      <c r="AN1150" s="34"/>
      <c r="AO1150" s="34"/>
      <c r="AP1150" s="34"/>
      <c r="AQ1150" s="34"/>
      <c r="AR1150" s="32">
        <v>0.2</v>
      </c>
      <c r="AS1150" s="34"/>
      <c r="AT1150" s="32">
        <v>0.2</v>
      </c>
      <c r="AU1150" s="33">
        <v>10.029999999999999</v>
      </c>
      <c r="AV1150" s="36">
        <v>0.4</v>
      </c>
      <c r="AW1150" s="33">
        <v>13.75</v>
      </c>
      <c r="AX1150" s="33">
        <v>21</v>
      </c>
      <c r="AY1150" s="33">
        <v>3.83</v>
      </c>
      <c r="AZ1150" s="36">
        <v>152.76</v>
      </c>
      <c r="BA1150" s="33">
        <v>267.33</v>
      </c>
      <c r="BB1150" s="34"/>
      <c r="BC1150" s="34"/>
      <c r="BD1150" s="34"/>
      <c r="BE1150" s="34"/>
      <c r="BF1150" s="34"/>
      <c r="BG1150" s="34"/>
      <c r="BH1150" s="34"/>
      <c r="BI1150" s="34"/>
      <c r="BJ1150" s="34"/>
      <c r="BK1150" s="34"/>
      <c r="BL1150" s="34"/>
      <c r="BM1150" s="34"/>
      <c r="BN1150" s="34"/>
      <c r="BO1150" s="34"/>
      <c r="BP1150" s="34"/>
      <c r="BQ1150" s="34"/>
      <c r="BR1150" s="34"/>
      <c r="BS1150" s="33"/>
      <c r="BT1150" s="34"/>
      <c r="BU1150" s="33"/>
      <c r="BV1150" s="34"/>
      <c r="BW1150" s="33"/>
      <c r="BX1150" s="34"/>
      <c r="BY1150" s="34"/>
      <c r="BZ1150" s="34"/>
      <c r="CA1150" s="33"/>
      <c r="CB1150" s="34"/>
      <c r="CC1150" s="32"/>
    </row>
    <row r="1151" spans="1:81" x14ac:dyDescent="0.35">
      <c r="A1151" s="37" t="s">
        <v>1018</v>
      </c>
      <c r="B1151" s="34" t="s">
        <v>1009</v>
      </c>
      <c r="C1151" s="37" t="s">
        <v>1017</v>
      </c>
      <c r="D1151" s="32">
        <v>21.6</v>
      </c>
      <c r="E1151" s="32">
        <v>37.4</v>
      </c>
      <c r="F1151" s="32">
        <v>0</v>
      </c>
      <c r="G1151" s="32">
        <v>0.9</v>
      </c>
      <c r="H1151" s="35">
        <v>1783</v>
      </c>
      <c r="I1151" s="35">
        <v>1783</v>
      </c>
      <c r="J1151" s="35">
        <v>426.137</v>
      </c>
      <c r="K1151" s="32">
        <v>0</v>
      </c>
      <c r="L1151" s="34"/>
      <c r="M1151" s="32">
        <v>0</v>
      </c>
      <c r="N1151" s="32">
        <v>0</v>
      </c>
      <c r="O1151" s="31"/>
      <c r="P1151" s="32">
        <v>0.9</v>
      </c>
      <c r="Q1151" s="31"/>
      <c r="R1151" s="36">
        <v>0.18</v>
      </c>
      <c r="S1151" s="33">
        <v>0</v>
      </c>
      <c r="T1151" s="33">
        <v>34</v>
      </c>
      <c r="U1151" s="33">
        <v>57</v>
      </c>
      <c r="V1151" s="34"/>
      <c r="W1151" s="34"/>
      <c r="X1151" s="34"/>
      <c r="Y1151" s="32">
        <v>9</v>
      </c>
      <c r="Z1151" s="32">
        <v>0.8</v>
      </c>
      <c r="AA1151" s="34"/>
      <c r="AB1151" s="34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2">
        <v>0</v>
      </c>
      <c r="AN1151" s="34"/>
      <c r="AO1151" s="34"/>
      <c r="AP1151" s="34"/>
      <c r="AQ1151" s="34"/>
      <c r="AR1151" s="32">
        <v>0.2</v>
      </c>
      <c r="AS1151" s="34"/>
      <c r="AT1151" s="32">
        <v>0.2</v>
      </c>
      <c r="AU1151" s="33">
        <v>10.199999999999999</v>
      </c>
      <c r="AV1151" s="36">
        <v>0.4</v>
      </c>
      <c r="AW1151" s="33">
        <v>12.08</v>
      </c>
      <c r="AX1151" s="33">
        <v>20.25</v>
      </c>
      <c r="AY1151" s="33">
        <v>3.62</v>
      </c>
      <c r="AZ1151" s="36">
        <v>142.12</v>
      </c>
      <c r="BA1151" s="33">
        <v>248.71</v>
      </c>
      <c r="BB1151" s="34"/>
      <c r="BC1151" s="34"/>
      <c r="BD1151" s="34"/>
      <c r="BE1151" s="34"/>
      <c r="BF1151" s="34"/>
      <c r="BG1151" s="34"/>
      <c r="BH1151" s="34"/>
      <c r="BI1151" s="34"/>
      <c r="BJ1151" s="34"/>
      <c r="BK1151" s="34"/>
      <c r="BL1151" s="34"/>
      <c r="BM1151" s="34"/>
      <c r="BN1151" s="34"/>
      <c r="BO1151" s="34"/>
      <c r="BP1151" s="34"/>
      <c r="BQ1151" s="34"/>
      <c r="BR1151" s="34"/>
      <c r="BS1151" s="33"/>
      <c r="BT1151" s="34"/>
      <c r="BU1151" s="33"/>
      <c r="BV1151" s="34"/>
      <c r="BW1151" s="33"/>
      <c r="BX1151" s="34"/>
      <c r="BY1151" s="34"/>
      <c r="BZ1151" s="34"/>
      <c r="CA1151" s="33"/>
      <c r="CB1151" s="34"/>
      <c r="CC1151" s="32"/>
    </row>
    <row r="1152" spans="1:81" x14ac:dyDescent="0.35">
      <c r="A1152" s="37" t="s">
        <v>1016</v>
      </c>
      <c r="B1152" s="34" t="s">
        <v>1009</v>
      </c>
      <c r="C1152" s="37" t="s">
        <v>1015</v>
      </c>
      <c r="D1152" s="32">
        <v>21.9</v>
      </c>
      <c r="E1152" s="32">
        <v>37.5</v>
      </c>
      <c r="F1152" s="32">
        <v>0.5</v>
      </c>
      <c r="G1152" s="32">
        <v>0.8</v>
      </c>
      <c r="H1152" s="35">
        <v>1791</v>
      </c>
      <c r="I1152" s="35">
        <v>1791</v>
      </c>
      <c r="J1152" s="35">
        <v>428.04899999999998</v>
      </c>
      <c r="K1152" s="32">
        <v>0</v>
      </c>
      <c r="L1152" s="34"/>
      <c r="M1152" s="32">
        <v>0.4</v>
      </c>
      <c r="N1152" s="32">
        <v>0.1</v>
      </c>
      <c r="O1152" s="31"/>
      <c r="P1152" s="32">
        <v>0.8</v>
      </c>
      <c r="Q1152" s="31"/>
      <c r="R1152" s="36">
        <v>0.18</v>
      </c>
      <c r="S1152" s="33">
        <v>0</v>
      </c>
      <c r="T1152" s="33">
        <v>35</v>
      </c>
      <c r="U1152" s="33">
        <v>55</v>
      </c>
      <c r="V1152" s="34"/>
      <c r="W1152" s="34"/>
      <c r="X1152" s="34"/>
      <c r="Y1152" s="32">
        <v>10</v>
      </c>
      <c r="Z1152" s="32">
        <v>0.8</v>
      </c>
      <c r="AA1152" s="34"/>
      <c r="AB1152" s="34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2">
        <v>0</v>
      </c>
      <c r="AN1152" s="34"/>
      <c r="AO1152" s="34"/>
      <c r="AP1152" s="34"/>
      <c r="AQ1152" s="34"/>
      <c r="AR1152" s="32">
        <v>0.2</v>
      </c>
      <c r="AS1152" s="34"/>
      <c r="AT1152" s="32">
        <v>0.2</v>
      </c>
      <c r="AU1152" s="33">
        <v>11.2</v>
      </c>
      <c r="AV1152" s="36">
        <v>0.4</v>
      </c>
      <c r="AW1152" s="33">
        <v>12.47</v>
      </c>
      <c r="AX1152" s="33">
        <v>19.59</v>
      </c>
      <c r="AY1152" s="33">
        <v>3.99</v>
      </c>
      <c r="AZ1152" s="36">
        <v>142.5</v>
      </c>
      <c r="BA1152" s="33">
        <v>249.38</v>
      </c>
      <c r="BB1152" s="34"/>
      <c r="BC1152" s="34"/>
      <c r="BD1152" s="34"/>
      <c r="BE1152" s="34"/>
      <c r="BF1152" s="34"/>
      <c r="BG1152" s="34"/>
      <c r="BH1152" s="34"/>
      <c r="BI1152" s="34"/>
      <c r="BJ1152" s="34"/>
      <c r="BK1152" s="34"/>
      <c r="BL1152" s="34"/>
      <c r="BM1152" s="34"/>
      <c r="BN1152" s="34"/>
      <c r="BO1152" s="34"/>
      <c r="BP1152" s="34"/>
      <c r="BQ1152" s="34"/>
      <c r="BR1152" s="34"/>
      <c r="BS1152" s="34"/>
      <c r="BT1152" s="34"/>
      <c r="BU1152" s="34"/>
      <c r="BV1152" s="34"/>
      <c r="BW1152" s="34"/>
      <c r="BX1152" s="34"/>
      <c r="BY1152" s="34"/>
      <c r="BZ1152" s="34"/>
      <c r="CA1152" s="34"/>
      <c r="CB1152" s="34"/>
      <c r="CC1152" s="34"/>
    </row>
    <row r="1153" spans="1:81" x14ac:dyDescent="0.35">
      <c r="A1153" s="37" t="s">
        <v>1014</v>
      </c>
      <c r="B1153" s="34" t="s">
        <v>1009</v>
      </c>
      <c r="C1153" s="37" t="s">
        <v>1013</v>
      </c>
      <c r="D1153" s="32">
        <v>21.7</v>
      </c>
      <c r="E1153" s="32">
        <v>36.9</v>
      </c>
      <c r="F1153" s="32">
        <v>1</v>
      </c>
      <c r="G1153" s="32">
        <v>2.2000000000000002</v>
      </c>
      <c r="H1153" s="35">
        <v>1781</v>
      </c>
      <c r="I1153" s="35">
        <v>1781</v>
      </c>
      <c r="J1153" s="35">
        <v>425.65899999999999</v>
      </c>
      <c r="K1153" s="32">
        <v>0</v>
      </c>
      <c r="L1153" s="34"/>
      <c r="M1153" s="32">
        <v>0.7</v>
      </c>
      <c r="N1153" s="32">
        <v>0.3</v>
      </c>
      <c r="O1153" s="31"/>
      <c r="P1153" s="32">
        <v>2.2000000000000002</v>
      </c>
      <c r="Q1153" s="31"/>
      <c r="R1153" s="36">
        <v>0.21</v>
      </c>
      <c r="S1153" s="33">
        <v>0</v>
      </c>
      <c r="T1153" s="33">
        <v>33</v>
      </c>
      <c r="U1153" s="33">
        <v>58</v>
      </c>
      <c r="V1153" s="34"/>
      <c r="W1153" s="34"/>
      <c r="X1153" s="34"/>
      <c r="Y1153" s="32">
        <v>9</v>
      </c>
      <c r="Z1153" s="32">
        <v>0.8</v>
      </c>
      <c r="AA1153" s="34"/>
      <c r="AB1153" s="34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2">
        <v>0</v>
      </c>
      <c r="AN1153" s="34"/>
      <c r="AO1153" s="34"/>
      <c r="AP1153" s="34"/>
      <c r="AQ1153" s="34"/>
      <c r="AR1153" s="32">
        <v>0.2</v>
      </c>
      <c r="AS1153" s="34"/>
      <c r="AT1153" s="32">
        <v>0.2</v>
      </c>
      <c r="AU1153" s="33">
        <v>10.199999999999999</v>
      </c>
      <c r="AV1153" s="36">
        <v>0.4</v>
      </c>
      <c r="AW1153" s="33">
        <v>11.57</v>
      </c>
      <c r="AX1153" s="33">
        <v>20.329999999999998</v>
      </c>
      <c r="AY1153" s="33">
        <v>3.58</v>
      </c>
      <c r="AZ1153" s="36">
        <v>140.22</v>
      </c>
      <c r="BA1153" s="33">
        <v>245.38</v>
      </c>
      <c r="BB1153" s="34"/>
      <c r="BC1153" s="34"/>
      <c r="BD1153" s="34"/>
      <c r="BE1153" s="34"/>
      <c r="BF1153" s="34"/>
      <c r="BG1153" s="34"/>
      <c r="BH1153" s="34"/>
      <c r="BI1153" s="34"/>
      <c r="BJ1153" s="34"/>
      <c r="BK1153" s="34"/>
      <c r="BL1153" s="34"/>
      <c r="BM1153" s="34"/>
      <c r="BN1153" s="34"/>
      <c r="BO1153" s="34"/>
      <c r="BP1153" s="34"/>
      <c r="BQ1153" s="34"/>
      <c r="BR1153" s="34"/>
      <c r="BS1153" s="34"/>
      <c r="BT1153" s="34"/>
      <c r="BU1153" s="34"/>
      <c r="BV1153" s="34"/>
      <c r="BW1153" s="34"/>
      <c r="BX1153" s="34"/>
      <c r="BY1153" s="34"/>
      <c r="BZ1153" s="34"/>
      <c r="CA1153" s="34"/>
      <c r="CB1153" s="34"/>
      <c r="CC1153" s="34"/>
    </row>
    <row r="1154" spans="1:81" x14ac:dyDescent="0.35">
      <c r="A1154" s="37" t="s">
        <v>1012</v>
      </c>
      <c r="B1154" s="34" t="s">
        <v>1009</v>
      </c>
      <c r="C1154" s="37" t="s">
        <v>1011</v>
      </c>
      <c r="D1154" s="32">
        <v>23.5</v>
      </c>
      <c r="E1154" s="32">
        <v>36.1</v>
      </c>
      <c r="F1154" s="32">
        <v>0.8</v>
      </c>
      <c r="G1154" s="32">
        <v>1.6</v>
      </c>
      <c r="H1154" s="35">
        <v>1774</v>
      </c>
      <c r="I1154" s="35">
        <v>1774</v>
      </c>
      <c r="J1154" s="35">
        <v>423.98599999999999</v>
      </c>
      <c r="K1154" s="32">
        <v>0</v>
      </c>
      <c r="L1154" s="34"/>
      <c r="M1154" s="32">
        <v>0.3</v>
      </c>
      <c r="N1154" s="32">
        <v>0.5</v>
      </c>
      <c r="O1154" s="31"/>
      <c r="P1154" s="32">
        <v>1.6</v>
      </c>
      <c r="Q1154" s="31"/>
      <c r="R1154" s="36">
        <v>0.21</v>
      </c>
      <c r="S1154" s="33">
        <v>0</v>
      </c>
      <c r="T1154" s="33">
        <v>39</v>
      </c>
      <c r="U1154" s="33">
        <v>55</v>
      </c>
      <c r="V1154" s="34"/>
      <c r="W1154" s="34"/>
      <c r="X1154" s="34"/>
      <c r="Y1154" s="32">
        <v>6</v>
      </c>
      <c r="Z1154" s="32">
        <v>0.8</v>
      </c>
      <c r="AA1154" s="34"/>
      <c r="AB1154" s="34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2">
        <v>0</v>
      </c>
      <c r="AN1154" s="34"/>
      <c r="AO1154" s="34"/>
      <c r="AP1154" s="34"/>
      <c r="AQ1154" s="34"/>
      <c r="AR1154" s="32">
        <v>0.2</v>
      </c>
      <c r="AS1154" s="34"/>
      <c r="AT1154" s="32">
        <v>0.2</v>
      </c>
      <c r="AU1154" s="33">
        <v>7.2</v>
      </c>
      <c r="AV1154" s="36">
        <v>0.4</v>
      </c>
      <c r="AW1154" s="33">
        <v>13.38</v>
      </c>
      <c r="AX1154" s="33">
        <v>18.86</v>
      </c>
      <c r="AY1154" s="33">
        <v>2.4700000000000002</v>
      </c>
      <c r="AZ1154" s="36">
        <v>137.18</v>
      </c>
      <c r="BA1154" s="33">
        <v>240.06</v>
      </c>
      <c r="BB1154" s="34"/>
      <c r="BC1154" s="34"/>
      <c r="BD1154" s="34"/>
      <c r="BE1154" s="34"/>
      <c r="BF1154" s="34"/>
      <c r="BG1154" s="34"/>
      <c r="BH1154" s="34"/>
      <c r="BI1154" s="34"/>
      <c r="BJ1154" s="34"/>
      <c r="BK1154" s="34"/>
      <c r="BL1154" s="34"/>
      <c r="BM1154" s="34"/>
      <c r="BN1154" s="34"/>
      <c r="BO1154" s="34"/>
      <c r="BP1154" s="34"/>
      <c r="BQ1154" s="34"/>
      <c r="BR1154" s="34"/>
      <c r="BS1154" s="34"/>
      <c r="BT1154" s="34"/>
      <c r="BU1154" s="34"/>
      <c r="BV1154" s="34"/>
      <c r="BW1154" s="34"/>
      <c r="BX1154" s="34"/>
      <c r="BY1154" s="34"/>
      <c r="BZ1154" s="34"/>
      <c r="CA1154" s="34"/>
      <c r="CB1154" s="34"/>
      <c r="CC1154" s="34"/>
    </row>
    <row r="1155" spans="1:81" x14ac:dyDescent="0.35">
      <c r="A1155" s="37" t="s">
        <v>1010</v>
      </c>
      <c r="B1155" s="34" t="s">
        <v>1009</v>
      </c>
      <c r="C1155" s="37" t="s">
        <v>1008</v>
      </c>
      <c r="D1155" s="32">
        <v>21.9</v>
      </c>
      <c r="E1155" s="32">
        <v>27.4</v>
      </c>
      <c r="F1155" s="32">
        <v>0</v>
      </c>
      <c r="G1155" s="32">
        <v>0.4</v>
      </c>
      <c r="H1155" s="35">
        <v>1412</v>
      </c>
      <c r="I1155" s="35">
        <v>1408</v>
      </c>
      <c r="J1155" s="35">
        <v>336.512</v>
      </c>
      <c r="K1155" s="32">
        <v>0.5</v>
      </c>
      <c r="L1155" s="32">
        <v>0</v>
      </c>
      <c r="M1155" s="32">
        <v>0</v>
      </c>
      <c r="N1155" s="32">
        <v>0</v>
      </c>
      <c r="O1155" s="31"/>
      <c r="P1155" s="32">
        <v>0.4</v>
      </c>
      <c r="Q1155" s="31"/>
      <c r="R1155" s="36">
        <v>0.19</v>
      </c>
      <c r="S1155" s="33">
        <v>0</v>
      </c>
      <c r="T1155" s="33">
        <v>34.299999999999997</v>
      </c>
      <c r="U1155" s="33">
        <v>46.9</v>
      </c>
      <c r="V1155" s="34"/>
      <c r="W1155" s="34"/>
      <c r="X1155" s="34"/>
      <c r="Y1155" s="32">
        <v>13.1</v>
      </c>
      <c r="Z1155" s="32">
        <v>1</v>
      </c>
      <c r="AA1155" s="34"/>
      <c r="AB1155" s="32">
        <v>0</v>
      </c>
      <c r="AC1155" s="34"/>
      <c r="AD1155" s="34"/>
      <c r="AE1155" s="34"/>
      <c r="AF1155" s="32">
        <v>0.6</v>
      </c>
      <c r="AG1155" s="34"/>
      <c r="AH1155" s="34"/>
      <c r="AI1155" s="32">
        <v>0.2</v>
      </c>
      <c r="AJ1155" s="32">
        <v>0.1</v>
      </c>
      <c r="AK1155" s="34"/>
      <c r="AL1155" s="32">
        <v>0.4</v>
      </c>
      <c r="AM1155" s="32">
        <v>0</v>
      </c>
      <c r="AN1155" s="34"/>
      <c r="AO1155" s="34"/>
      <c r="AP1155" s="32">
        <v>0</v>
      </c>
      <c r="AQ1155" s="32">
        <v>0.1</v>
      </c>
      <c r="AR1155" s="32">
        <v>0.2</v>
      </c>
      <c r="AS1155" s="34"/>
      <c r="AT1155" s="32">
        <v>0</v>
      </c>
      <c r="AU1155" s="33">
        <v>15.7</v>
      </c>
      <c r="AV1155" s="36">
        <v>0.2</v>
      </c>
      <c r="AW1155" s="33">
        <v>8.93</v>
      </c>
      <c r="AX1155" s="33">
        <v>12.21</v>
      </c>
      <c r="AY1155" s="33">
        <v>4.09</v>
      </c>
      <c r="AZ1155" s="36">
        <v>52.06</v>
      </c>
      <c r="BA1155" s="33">
        <v>130.15</v>
      </c>
      <c r="BB1155" s="34"/>
      <c r="BC1155" s="34"/>
      <c r="BD1155" s="34"/>
      <c r="BE1155" s="34"/>
      <c r="BF1155" s="34"/>
      <c r="BG1155" s="34"/>
      <c r="BH1155" s="34"/>
      <c r="BI1155" s="34"/>
      <c r="BJ1155" s="34"/>
      <c r="BK1155" s="34"/>
      <c r="BL1155" s="34"/>
      <c r="BM1155" s="34"/>
      <c r="BN1155" s="34"/>
      <c r="BO1155" s="34"/>
      <c r="BP1155" s="34"/>
      <c r="BQ1155" s="34"/>
      <c r="BR1155" s="34"/>
      <c r="BS1155" s="34"/>
      <c r="BT1155" s="34"/>
      <c r="BU1155" s="34"/>
      <c r="BV1155" s="34"/>
      <c r="BW1155" s="34"/>
      <c r="BX1155" s="34"/>
      <c r="BY1155" s="34"/>
      <c r="BZ1155" s="34"/>
      <c r="CA1155" s="34"/>
      <c r="CB1155" s="34"/>
      <c r="CC1155" s="34"/>
    </row>
    <row r="1156" spans="1:81" x14ac:dyDescent="0.35">
      <c r="A1156" s="37" t="s">
        <v>1007</v>
      </c>
      <c r="B1156" s="34">
        <v>18501</v>
      </c>
      <c r="C1156" s="37" t="s">
        <v>1006</v>
      </c>
      <c r="D1156" s="32">
        <v>14.5</v>
      </c>
      <c r="E1156" s="32">
        <v>18.7</v>
      </c>
      <c r="F1156" s="32">
        <v>0.4</v>
      </c>
      <c r="G1156" s="32">
        <v>2.9</v>
      </c>
      <c r="H1156" s="35">
        <v>987</v>
      </c>
      <c r="I1156" s="35">
        <v>987</v>
      </c>
      <c r="J1156" s="35">
        <v>235.893</v>
      </c>
      <c r="K1156" s="32">
        <v>0</v>
      </c>
      <c r="L1156" s="32">
        <v>0.1</v>
      </c>
      <c r="M1156" s="32">
        <v>0.3</v>
      </c>
      <c r="N1156" s="32">
        <v>0</v>
      </c>
      <c r="O1156" s="31"/>
      <c r="P1156" s="32">
        <v>2.9</v>
      </c>
      <c r="Q1156" s="31"/>
      <c r="R1156" s="36">
        <v>0.08</v>
      </c>
      <c r="S1156" s="33">
        <v>2</v>
      </c>
      <c r="T1156" s="33">
        <v>48.77</v>
      </c>
      <c r="U1156" s="33">
        <v>43.65</v>
      </c>
      <c r="V1156" s="34"/>
      <c r="W1156" s="34"/>
      <c r="X1156" s="34"/>
      <c r="Y1156" s="32">
        <v>1.7</v>
      </c>
      <c r="Z1156" s="32">
        <v>0.4</v>
      </c>
      <c r="AA1156" s="34"/>
      <c r="AB1156" s="32">
        <v>0</v>
      </c>
      <c r="AC1156" s="34"/>
      <c r="AD1156" s="32">
        <v>0.6</v>
      </c>
      <c r="AE1156" s="34"/>
      <c r="AF1156" s="32">
        <v>0</v>
      </c>
      <c r="AG1156" s="34"/>
      <c r="AH1156" s="34"/>
      <c r="AI1156" s="32">
        <v>0</v>
      </c>
      <c r="AJ1156" s="32">
        <v>0.1</v>
      </c>
      <c r="AK1156" s="34"/>
      <c r="AL1156" s="32">
        <v>0</v>
      </c>
      <c r="AM1156" s="32">
        <v>0</v>
      </c>
      <c r="AN1156" s="34"/>
      <c r="AO1156" s="34"/>
      <c r="AP1156" s="32">
        <v>0</v>
      </c>
      <c r="AQ1156" s="32">
        <v>0</v>
      </c>
      <c r="AR1156" s="32">
        <v>0</v>
      </c>
      <c r="AS1156" s="34"/>
      <c r="AT1156" s="32">
        <v>0</v>
      </c>
      <c r="AU1156" s="33">
        <v>2.84</v>
      </c>
      <c r="AV1156" s="36">
        <v>1.2E-2</v>
      </c>
      <c r="AW1156" s="33">
        <v>8.67</v>
      </c>
      <c r="AX1156" s="33">
        <v>7.76</v>
      </c>
      <c r="AY1156" s="33">
        <v>0.5</v>
      </c>
      <c r="AZ1156" s="36">
        <v>2.222</v>
      </c>
      <c r="BA1156" s="33">
        <v>509.6</v>
      </c>
      <c r="BB1156" s="34"/>
      <c r="BC1156" s="34"/>
      <c r="BD1156" s="34"/>
      <c r="BE1156" s="34"/>
      <c r="BF1156" s="34"/>
      <c r="BG1156" s="34"/>
      <c r="BH1156" s="34"/>
      <c r="BI1156" s="34"/>
      <c r="BJ1156" s="34"/>
      <c r="BK1156" s="34"/>
      <c r="BL1156" s="34"/>
      <c r="BM1156" s="34"/>
      <c r="BN1156" s="34"/>
      <c r="BO1156" s="34"/>
      <c r="BP1156" s="34"/>
      <c r="BQ1156" s="34"/>
      <c r="BR1156" s="34"/>
      <c r="BS1156" s="34"/>
      <c r="BT1156" s="34"/>
      <c r="BU1156" s="34"/>
      <c r="BV1156" s="34"/>
      <c r="BW1156" s="34"/>
      <c r="BX1156" s="34"/>
      <c r="BY1156" s="34"/>
      <c r="BZ1156" s="34"/>
      <c r="CA1156" s="34"/>
      <c r="CB1156" s="34"/>
      <c r="CC1156" s="34"/>
    </row>
    <row r="1157" spans="1:81" x14ac:dyDescent="0.35">
      <c r="A1157" s="37" t="s">
        <v>1005</v>
      </c>
      <c r="B1157" s="34">
        <v>18501</v>
      </c>
      <c r="C1157" s="37" t="s">
        <v>1004</v>
      </c>
      <c r="D1157" s="32">
        <v>16.399999999999999</v>
      </c>
      <c r="E1157" s="32">
        <v>16.2</v>
      </c>
      <c r="F1157" s="32">
        <v>0.4</v>
      </c>
      <c r="G1157" s="32">
        <v>4</v>
      </c>
      <c r="H1157" s="35">
        <v>947</v>
      </c>
      <c r="I1157" s="35">
        <v>944</v>
      </c>
      <c r="J1157" s="35">
        <v>225.61599999999999</v>
      </c>
      <c r="K1157" s="32">
        <v>0.4</v>
      </c>
      <c r="L1157" s="32">
        <v>0</v>
      </c>
      <c r="M1157" s="32">
        <v>0.2</v>
      </c>
      <c r="N1157" s="32">
        <v>0.2</v>
      </c>
      <c r="O1157" s="31"/>
      <c r="P1157" s="32">
        <v>4</v>
      </c>
      <c r="Q1157" s="31"/>
      <c r="R1157" s="36">
        <v>0.32</v>
      </c>
      <c r="S1157" s="33">
        <v>0.5</v>
      </c>
      <c r="T1157" s="33">
        <v>49.4</v>
      </c>
      <c r="U1157" s="33">
        <v>43.9</v>
      </c>
      <c r="V1157" s="34"/>
      <c r="W1157" s="34"/>
      <c r="X1157" s="34"/>
      <c r="Y1157" s="32">
        <v>1.6</v>
      </c>
      <c r="Z1157" s="32">
        <v>0.5</v>
      </c>
      <c r="AA1157" s="34"/>
      <c r="AB1157" s="32">
        <v>0</v>
      </c>
      <c r="AC1157" s="34"/>
      <c r="AD1157" s="34"/>
      <c r="AE1157" s="34"/>
      <c r="AF1157" s="32">
        <v>0</v>
      </c>
      <c r="AG1157" s="34"/>
      <c r="AH1157" s="34"/>
      <c r="AI1157" s="32">
        <v>0</v>
      </c>
      <c r="AJ1157" s="32">
        <v>0</v>
      </c>
      <c r="AK1157" s="34"/>
      <c r="AL1157" s="32">
        <v>0.2</v>
      </c>
      <c r="AM1157" s="32">
        <v>0</v>
      </c>
      <c r="AN1157" s="34"/>
      <c r="AO1157" s="34"/>
      <c r="AP1157" s="32">
        <v>0</v>
      </c>
      <c r="AQ1157" s="32">
        <v>0</v>
      </c>
      <c r="AR1157" s="32">
        <v>0.2</v>
      </c>
      <c r="AS1157" s="34"/>
      <c r="AT1157" s="32">
        <v>0</v>
      </c>
      <c r="AU1157" s="33">
        <v>2.4300000000000002</v>
      </c>
      <c r="AV1157" s="36">
        <v>0.15</v>
      </c>
      <c r="AW1157" s="33">
        <v>7.59</v>
      </c>
      <c r="AX1157" s="33">
        <v>6.74</v>
      </c>
      <c r="AY1157" s="33">
        <v>0.37</v>
      </c>
      <c r="AZ1157" s="36">
        <v>23.048999999999999</v>
      </c>
      <c r="BA1157" s="33">
        <v>425.13</v>
      </c>
      <c r="BB1157" s="34"/>
      <c r="BC1157" s="34"/>
      <c r="BD1157" s="34"/>
      <c r="BE1157" s="34"/>
      <c r="BF1157" s="34"/>
      <c r="BG1157" s="34"/>
      <c r="BH1157" s="34"/>
      <c r="BI1157" s="34"/>
      <c r="BJ1157" s="34"/>
      <c r="BK1157" s="34"/>
      <c r="BL1157" s="34"/>
      <c r="BM1157" s="34"/>
      <c r="BN1157" s="34"/>
      <c r="BO1157" s="34"/>
      <c r="BP1157" s="34"/>
      <c r="BQ1157" s="34"/>
      <c r="BR1157" s="34"/>
      <c r="BS1157" s="34"/>
      <c r="BT1157" s="34"/>
      <c r="BU1157" s="34"/>
      <c r="BV1157" s="34"/>
      <c r="BW1157" s="34"/>
      <c r="BX1157" s="34"/>
      <c r="BY1157" s="34"/>
      <c r="BZ1157" s="34"/>
      <c r="CA1157" s="34"/>
      <c r="CB1157" s="34"/>
      <c r="CC1157" s="34"/>
    </row>
    <row r="1158" spans="1:81" x14ac:dyDescent="0.35">
      <c r="A1158" s="37" t="s">
        <v>1003</v>
      </c>
      <c r="B1158" s="34">
        <v>18501</v>
      </c>
      <c r="C1158" s="37" t="s">
        <v>1002</v>
      </c>
      <c r="D1158" s="32">
        <v>17.2</v>
      </c>
      <c r="E1158" s="32">
        <v>14.9</v>
      </c>
      <c r="F1158" s="32">
        <v>0.4</v>
      </c>
      <c r="G1158" s="32">
        <v>3.8</v>
      </c>
      <c r="H1158" s="35">
        <v>911</v>
      </c>
      <c r="I1158" s="35">
        <v>909</v>
      </c>
      <c r="J1158" s="35">
        <v>217.251</v>
      </c>
      <c r="K1158" s="32">
        <v>0.2</v>
      </c>
      <c r="L1158" s="32">
        <v>0</v>
      </c>
      <c r="M1158" s="32">
        <v>0.3</v>
      </c>
      <c r="N1158" s="32">
        <v>0.2</v>
      </c>
      <c r="O1158" s="31"/>
      <c r="P1158" s="32">
        <v>3.8</v>
      </c>
      <c r="Q1158" s="31"/>
      <c r="R1158" s="36">
        <v>0.08</v>
      </c>
      <c r="S1158" s="33">
        <v>0.5</v>
      </c>
      <c r="T1158" s="33">
        <v>49.3</v>
      </c>
      <c r="U1158" s="33">
        <v>43.77</v>
      </c>
      <c r="V1158" s="34"/>
      <c r="W1158" s="34"/>
      <c r="X1158" s="34"/>
      <c r="Y1158" s="32">
        <v>1.6</v>
      </c>
      <c r="Z1158" s="32">
        <v>0.5</v>
      </c>
      <c r="AA1158" s="34"/>
      <c r="AB1158" s="32">
        <v>0</v>
      </c>
      <c r="AC1158" s="34"/>
      <c r="AD1158" s="34"/>
      <c r="AE1158" s="34"/>
      <c r="AF1158" s="32">
        <v>0</v>
      </c>
      <c r="AG1158" s="34"/>
      <c r="AH1158" s="34"/>
      <c r="AI1158" s="32">
        <v>0</v>
      </c>
      <c r="AJ1158" s="32">
        <v>0</v>
      </c>
      <c r="AK1158" s="34"/>
      <c r="AL1158" s="32">
        <v>0.1</v>
      </c>
      <c r="AM1158" s="32">
        <v>0</v>
      </c>
      <c r="AN1158" s="34"/>
      <c r="AO1158" s="34"/>
      <c r="AP1158" s="32">
        <v>0</v>
      </c>
      <c r="AQ1158" s="32">
        <v>0</v>
      </c>
      <c r="AR1158" s="32">
        <v>0.1</v>
      </c>
      <c r="AS1158" s="34"/>
      <c r="AT1158" s="32">
        <v>0</v>
      </c>
      <c r="AU1158" s="33">
        <v>2.33</v>
      </c>
      <c r="AV1158" s="36">
        <v>0.13300000000000001</v>
      </c>
      <c r="AW1158" s="33">
        <v>6.99</v>
      </c>
      <c r="AX1158" s="33">
        <v>6.21</v>
      </c>
      <c r="AY1158" s="33">
        <v>0.33</v>
      </c>
      <c r="AZ1158" s="36">
        <v>18.916</v>
      </c>
      <c r="BA1158" s="33">
        <v>387.77</v>
      </c>
      <c r="BB1158" s="34"/>
      <c r="BC1158" s="34"/>
      <c r="BD1158" s="34"/>
      <c r="BE1158" s="34"/>
      <c r="BF1158" s="34"/>
      <c r="BG1158" s="34"/>
      <c r="BH1158" s="34"/>
      <c r="BI1158" s="34"/>
      <c r="BJ1158" s="34"/>
      <c r="BK1158" s="34"/>
      <c r="BL1158" s="34"/>
      <c r="BM1158" s="34"/>
      <c r="BN1158" s="34"/>
      <c r="BO1158" s="34"/>
      <c r="BP1158" s="34"/>
      <c r="BQ1158" s="34"/>
      <c r="BR1158" s="34"/>
      <c r="BS1158" s="34"/>
      <c r="BT1158" s="34"/>
      <c r="BU1158" s="34"/>
      <c r="BV1158" s="34"/>
      <c r="BW1158" s="34"/>
      <c r="BX1158" s="34"/>
      <c r="BY1158" s="34"/>
      <c r="BZ1158" s="34"/>
      <c r="CA1158" s="34"/>
      <c r="CB1158" s="34"/>
      <c r="CC1158" s="34"/>
    </row>
    <row r="1159" spans="1:81" ht="25" x14ac:dyDescent="0.35">
      <c r="A1159" s="37" t="s">
        <v>1001</v>
      </c>
      <c r="B1159" s="34">
        <v>18503</v>
      </c>
      <c r="C1159" s="37" t="s">
        <v>1000</v>
      </c>
      <c r="D1159" s="32">
        <v>18.2</v>
      </c>
      <c r="E1159" s="32">
        <v>12</v>
      </c>
      <c r="F1159" s="32">
        <v>0.8</v>
      </c>
      <c r="G1159" s="32">
        <v>4.9000000000000004</v>
      </c>
      <c r="H1159" s="35">
        <v>841</v>
      </c>
      <c r="I1159" s="35">
        <v>836</v>
      </c>
      <c r="J1159" s="35">
        <v>199.804</v>
      </c>
      <c r="K1159" s="32">
        <v>0.6</v>
      </c>
      <c r="L1159" s="32">
        <v>0</v>
      </c>
      <c r="M1159" s="32">
        <v>0.3</v>
      </c>
      <c r="N1159" s="32">
        <v>0.3</v>
      </c>
      <c r="O1159" s="31"/>
      <c r="P1159" s="32">
        <v>4.9000000000000004</v>
      </c>
      <c r="Q1159" s="31"/>
      <c r="R1159" s="36">
        <v>0.221</v>
      </c>
      <c r="S1159" s="33">
        <v>3.9</v>
      </c>
      <c r="T1159" s="33">
        <v>32.200000000000003</v>
      </c>
      <c r="U1159" s="33">
        <v>53.6</v>
      </c>
      <c r="V1159" s="34"/>
      <c r="W1159" s="34"/>
      <c r="X1159" s="34"/>
      <c r="Y1159" s="32">
        <v>12.5</v>
      </c>
      <c r="Z1159" s="32">
        <v>1</v>
      </c>
      <c r="AA1159" s="34"/>
      <c r="AB1159" s="32">
        <v>0</v>
      </c>
      <c r="AC1159" s="34"/>
      <c r="AD1159" s="34"/>
      <c r="AE1159" s="34"/>
      <c r="AF1159" s="32">
        <v>0</v>
      </c>
      <c r="AG1159" s="34"/>
      <c r="AH1159" s="34"/>
      <c r="AI1159" s="32">
        <v>0</v>
      </c>
      <c r="AJ1159" s="32">
        <v>0</v>
      </c>
      <c r="AK1159" s="34"/>
      <c r="AL1159" s="32">
        <v>0.1</v>
      </c>
      <c r="AM1159" s="32">
        <v>0</v>
      </c>
      <c r="AN1159" s="34"/>
      <c r="AO1159" s="34"/>
      <c r="AP1159" s="32">
        <v>0</v>
      </c>
      <c r="AQ1159" s="32">
        <v>0</v>
      </c>
      <c r="AR1159" s="32">
        <v>0</v>
      </c>
      <c r="AS1159" s="34"/>
      <c r="AT1159" s="32">
        <v>0</v>
      </c>
      <c r="AU1159" s="33">
        <v>13.6</v>
      </c>
      <c r="AV1159" s="36">
        <v>0</v>
      </c>
      <c r="AW1159" s="33">
        <v>3.67</v>
      </c>
      <c r="AX1159" s="33">
        <v>6.11</v>
      </c>
      <c r="AY1159" s="33">
        <v>1.55</v>
      </c>
      <c r="AZ1159" s="36">
        <v>0</v>
      </c>
      <c r="BA1159" s="33">
        <v>68.400000000000006</v>
      </c>
      <c r="BB1159" s="34"/>
      <c r="BC1159" s="34"/>
      <c r="BD1159" s="33"/>
      <c r="BE1159" s="33"/>
      <c r="BF1159" s="34"/>
      <c r="BG1159" s="33"/>
      <c r="BH1159" s="33"/>
      <c r="BI1159" s="34"/>
      <c r="BJ1159" s="34"/>
      <c r="BK1159" s="34"/>
      <c r="BL1159" s="33"/>
      <c r="BM1159" s="33"/>
      <c r="BN1159" s="33"/>
      <c r="BO1159" s="33"/>
      <c r="BP1159" s="33"/>
      <c r="BQ1159" s="33"/>
      <c r="BR1159" s="33"/>
      <c r="BS1159" s="34"/>
      <c r="BT1159" s="34"/>
      <c r="BU1159" s="33"/>
      <c r="BV1159" s="33"/>
      <c r="BW1159" s="33"/>
      <c r="BX1159" s="34"/>
      <c r="BY1159" s="34"/>
      <c r="BZ1159" s="34"/>
      <c r="CA1159" s="33"/>
      <c r="CB1159" s="33"/>
      <c r="CC1159" s="32"/>
    </row>
    <row r="1160" spans="1:81" ht="25" x14ac:dyDescent="0.35">
      <c r="A1160" s="37" t="s">
        <v>999</v>
      </c>
      <c r="B1160" s="34">
        <v>18503</v>
      </c>
      <c r="C1160" s="37" t="s">
        <v>998</v>
      </c>
      <c r="D1160" s="32">
        <v>18.2</v>
      </c>
      <c r="E1160" s="32">
        <v>12</v>
      </c>
      <c r="F1160" s="32">
        <v>0.8</v>
      </c>
      <c r="G1160" s="32">
        <v>4.9000000000000004</v>
      </c>
      <c r="H1160" s="35">
        <v>841</v>
      </c>
      <c r="I1160" s="35">
        <v>836</v>
      </c>
      <c r="J1160" s="35">
        <v>199.804</v>
      </c>
      <c r="K1160" s="32">
        <v>0.6</v>
      </c>
      <c r="L1160" s="32">
        <v>0</v>
      </c>
      <c r="M1160" s="32">
        <v>0.3</v>
      </c>
      <c r="N1160" s="32">
        <v>0.3</v>
      </c>
      <c r="O1160" s="31"/>
      <c r="P1160" s="32">
        <v>4.9000000000000004</v>
      </c>
      <c r="Q1160" s="31"/>
      <c r="R1160" s="36">
        <v>0.221</v>
      </c>
      <c r="S1160" s="33">
        <v>4.8</v>
      </c>
      <c r="T1160" s="33">
        <v>32.200000000000003</v>
      </c>
      <c r="U1160" s="33">
        <v>53.6</v>
      </c>
      <c r="V1160" s="34"/>
      <c r="W1160" s="34"/>
      <c r="X1160" s="34"/>
      <c r="Y1160" s="32">
        <v>12.5</v>
      </c>
      <c r="Z1160" s="32">
        <v>1</v>
      </c>
      <c r="AA1160" s="34"/>
      <c r="AB1160" s="32">
        <v>0</v>
      </c>
      <c r="AC1160" s="34"/>
      <c r="AD1160" s="34"/>
      <c r="AE1160" s="34"/>
      <c r="AF1160" s="32">
        <v>0</v>
      </c>
      <c r="AG1160" s="34"/>
      <c r="AH1160" s="34"/>
      <c r="AI1160" s="32">
        <v>0</v>
      </c>
      <c r="AJ1160" s="32">
        <v>0</v>
      </c>
      <c r="AK1160" s="34"/>
      <c r="AL1160" s="32">
        <v>0.1</v>
      </c>
      <c r="AM1160" s="32">
        <v>0</v>
      </c>
      <c r="AN1160" s="34"/>
      <c r="AO1160" s="34"/>
      <c r="AP1160" s="32">
        <v>0</v>
      </c>
      <c r="AQ1160" s="32">
        <v>0</v>
      </c>
      <c r="AR1160" s="32">
        <v>0</v>
      </c>
      <c r="AS1160" s="34"/>
      <c r="AT1160" s="32">
        <v>0</v>
      </c>
      <c r="AU1160" s="33">
        <v>13.6</v>
      </c>
      <c r="AV1160" s="36">
        <v>0</v>
      </c>
      <c r="AW1160" s="33">
        <v>3.67</v>
      </c>
      <c r="AX1160" s="33">
        <v>6.11</v>
      </c>
      <c r="AY1160" s="33">
        <v>1.55</v>
      </c>
      <c r="AZ1160" s="36">
        <v>0</v>
      </c>
      <c r="BA1160" s="33">
        <v>68.400000000000006</v>
      </c>
      <c r="BB1160" s="34"/>
      <c r="BC1160" s="34"/>
      <c r="BD1160" s="33"/>
      <c r="BE1160" s="33"/>
      <c r="BF1160" s="34"/>
      <c r="BG1160" s="33"/>
      <c r="BH1160" s="33"/>
      <c r="BI1160" s="34"/>
      <c r="BJ1160" s="34"/>
      <c r="BK1160" s="34"/>
      <c r="BL1160" s="33"/>
      <c r="BM1160" s="33"/>
      <c r="BN1160" s="33"/>
      <c r="BO1160" s="33"/>
      <c r="BP1160" s="33"/>
      <c r="BQ1160" s="33"/>
      <c r="BR1160" s="33"/>
      <c r="BS1160" s="34"/>
      <c r="BT1160" s="34"/>
      <c r="BU1160" s="33"/>
      <c r="BV1160" s="33"/>
      <c r="BW1160" s="33"/>
      <c r="BX1160" s="34"/>
      <c r="BY1160" s="34"/>
      <c r="BZ1160" s="34"/>
      <c r="CA1160" s="33"/>
      <c r="CB1160" s="33"/>
      <c r="CC1160" s="32"/>
    </row>
    <row r="1161" spans="1:81" x14ac:dyDescent="0.35">
      <c r="A1161" s="37" t="s">
        <v>997</v>
      </c>
      <c r="B1161" s="34">
        <v>18603</v>
      </c>
      <c r="C1161" s="37" t="s">
        <v>996</v>
      </c>
      <c r="D1161" s="32">
        <v>20.100000000000001</v>
      </c>
      <c r="E1161" s="32">
        <v>22.1</v>
      </c>
      <c r="F1161" s="32">
        <v>0.8</v>
      </c>
      <c r="G1161" s="32">
        <v>1.2</v>
      </c>
      <c r="H1161" s="35">
        <v>1183</v>
      </c>
      <c r="I1161" s="35">
        <v>1179</v>
      </c>
      <c r="J1161" s="35">
        <v>281.78100000000001</v>
      </c>
      <c r="K1161" s="32">
        <v>0.5</v>
      </c>
      <c r="L1161" s="32">
        <v>0</v>
      </c>
      <c r="M1161" s="32">
        <v>0.8</v>
      </c>
      <c r="N1161" s="32">
        <v>0</v>
      </c>
      <c r="O1161" s="31"/>
      <c r="P1161" s="32">
        <v>1.2</v>
      </c>
      <c r="Q1161" s="31"/>
      <c r="R1161" s="36">
        <v>0.14000000000000001</v>
      </c>
      <c r="S1161" s="33">
        <v>0</v>
      </c>
      <c r="T1161" s="33">
        <v>38.5</v>
      </c>
      <c r="U1161" s="33">
        <v>47.5</v>
      </c>
      <c r="V1161" s="34"/>
      <c r="W1161" s="34"/>
      <c r="X1161" s="34"/>
      <c r="Y1161" s="32">
        <v>10.1</v>
      </c>
      <c r="Z1161" s="32">
        <v>0.7</v>
      </c>
      <c r="AA1161" s="34"/>
      <c r="AB1161" s="32">
        <v>0</v>
      </c>
      <c r="AC1161" s="34"/>
      <c r="AD1161" s="34"/>
      <c r="AE1161" s="34"/>
      <c r="AF1161" s="32">
        <v>0.5</v>
      </c>
      <c r="AG1161" s="34"/>
      <c r="AH1161" s="34"/>
      <c r="AI1161" s="32">
        <v>0</v>
      </c>
      <c r="AJ1161" s="32">
        <v>0.1</v>
      </c>
      <c r="AK1161" s="34"/>
      <c r="AL1161" s="32">
        <v>0.4</v>
      </c>
      <c r="AM1161" s="32">
        <v>0</v>
      </c>
      <c r="AN1161" s="34"/>
      <c r="AO1161" s="34"/>
      <c r="AP1161" s="32">
        <v>0</v>
      </c>
      <c r="AQ1161" s="32">
        <v>0.1</v>
      </c>
      <c r="AR1161" s="32">
        <v>0.1</v>
      </c>
      <c r="AS1161" s="34"/>
      <c r="AT1161" s="32">
        <v>0</v>
      </c>
      <c r="AU1161" s="33">
        <v>12</v>
      </c>
      <c r="AV1161" s="36">
        <v>0.1</v>
      </c>
      <c r="AW1161" s="33">
        <v>8</v>
      </c>
      <c r="AX1161" s="33">
        <v>9.8699999999999992</v>
      </c>
      <c r="AY1161" s="33">
        <v>2.4900000000000002</v>
      </c>
      <c r="AZ1161" s="36">
        <v>20.774000000000001</v>
      </c>
      <c r="BA1161" s="33">
        <v>249.29</v>
      </c>
      <c r="BB1161" s="34"/>
      <c r="BC1161" s="33"/>
      <c r="BD1161" s="33"/>
      <c r="BE1161" s="34"/>
      <c r="BF1161" s="34"/>
      <c r="BG1161" s="34"/>
      <c r="BH1161" s="33"/>
      <c r="BI1161" s="33"/>
      <c r="BJ1161" s="34"/>
      <c r="BK1161" s="34"/>
      <c r="BL1161" s="34"/>
      <c r="BM1161" s="34"/>
      <c r="BN1161" s="34"/>
      <c r="BO1161" s="33"/>
      <c r="BP1161" s="34"/>
      <c r="BQ1161" s="34"/>
      <c r="BR1161" s="34"/>
      <c r="BS1161" s="33"/>
      <c r="BT1161" s="34"/>
      <c r="BU1161" s="33"/>
      <c r="BV1161" s="34"/>
      <c r="BW1161" s="33"/>
      <c r="BX1161" s="33"/>
      <c r="BY1161" s="34"/>
      <c r="BZ1161" s="34"/>
      <c r="CA1161" s="33"/>
      <c r="CB1161" s="34"/>
      <c r="CC1161" s="32"/>
    </row>
    <row r="1162" spans="1:81" x14ac:dyDescent="0.35">
      <c r="A1162" s="37" t="s">
        <v>995</v>
      </c>
      <c r="B1162" s="34">
        <v>18603</v>
      </c>
      <c r="C1162" s="37" t="s">
        <v>994</v>
      </c>
      <c r="D1162" s="32">
        <v>21.2</v>
      </c>
      <c r="E1162" s="32">
        <v>23.3</v>
      </c>
      <c r="F1162" s="32">
        <v>0.8</v>
      </c>
      <c r="G1162" s="32">
        <v>1.3</v>
      </c>
      <c r="H1162" s="35">
        <v>1245</v>
      </c>
      <c r="I1162" s="35">
        <v>1241</v>
      </c>
      <c r="J1162" s="35">
        <v>296.59899999999999</v>
      </c>
      <c r="K1162" s="32">
        <v>0.5</v>
      </c>
      <c r="L1162" s="32">
        <v>0</v>
      </c>
      <c r="M1162" s="32">
        <v>0.8</v>
      </c>
      <c r="N1162" s="32">
        <v>0</v>
      </c>
      <c r="O1162" s="31"/>
      <c r="P1162" s="32">
        <v>1.3</v>
      </c>
      <c r="Q1162" s="31"/>
      <c r="R1162" s="36">
        <v>0.11</v>
      </c>
      <c r="S1162" s="33">
        <v>0</v>
      </c>
      <c r="T1162" s="34"/>
      <c r="U1162" s="34"/>
      <c r="V1162" s="34"/>
      <c r="W1162" s="34"/>
      <c r="X1162" s="34"/>
      <c r="Y1162" s="34"/>
      <c r="Z1162" s="34"/>
      <c r="AA1162" s="34"/>
      <c r="AB1162" s="34"/>
      <c r="AC1162" s="34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  <c r="AO1162" s="34"/>
      <c r="AP1162" s="34"/>
      <c r="AQ1162" s="34"/>
      <c r="AR1162" s="34"/>
      <c r="AS1162" s="34"/>
      <c r="AT1162" s="34"/>
      <c r="AU1162" s="34"/>
      <c r="AV1162" s="34"/>
      <c r="AW1162" s="33">
        <v>8.42</v>
      </c>
      <c r="AX1162" s="33">
        <v>10.39</v>
      </c>
      <c r="AY1162" s="33">
        <v>2.62</v>
      </c>
      <c r="AZ1162" s="36">
        <v>21.867000000000001</v>
      </c>
      <c r="BA1162" s="33">
        <v>262.41000000000003</v>
      </c>
      <c r="BB1162" s="38"/>
      <c r="BC1162" s="34"/>
      <c r="BD1162" s="34"/>
      <c r="BE1162" s="34"/>
      <c r="BF1162" s="32"/>
      <c r="BG1162" s="34"/>
      <c r="BH1162" s="34"/>
      <c r="BI1162" s="34"/>
      <c r="BJ1162" s="34"/>
      <c r="BK1162" s="34"/>
      <c r="BL1162" s="34"/>
      <c r="BM1162" s="34"/>
      <c r="BN1162" s="34"/>
      <c r="BO1162" s="34"/>
      <c r="BP1162" s="34"/>
      <c r="BQ1162" s="34"/>
      <c r="BR1162" s="34"/>
      <c r="BS1162" s="34"/>
      <c r="BT1162" s="32"/>
      <c r="BU1162" s="34"/>
      <c r="BV1162" s="34"/>
      <c r="BW1162" s="34"/>
      <c r="BX1162" s="34"/>
      <c r="BY1162" s="34"/>
      <c r="BZ1162" s="34"/>
      <c r="CA1162" s="34"/>
      <c r="CB1162" s="34"/>
      <c r="CC1162" s="32"/>
    </row>
    <row r="1163" spans="1:81" x14ac:dyDescent="0.35">
      <c r="A1163" s="37" t="s">
        <v>993</v>
      </c>
      <c r="B1163" s="34">
        <v>18501</v>
      </c>
      <c r="C1163" s="37" t="s">
        <v>992</v>
      </c>
      <c r="D1163" s="32">
        <v>15.6</v>
      </c>
      <c r="E1163" s="32">
        <v>16.100000000000001</v>
      </c>
      <c r="F1163" s="32">
        <v>1.3</v>
      </c>
      <c r="G1163" s="32">
        <v>4.9000000000000004</v>
      </c>
      <c r="H1163" s="35">
        <v>946</v>
      </c>
      <c r="I1163" s="35">
        <v>943</v>
      </c>
      <c r="J1163" s="35">
        <v>225.37699999999998</v>
      </c>
      <c r="K1163" s="32">
        <v>0.4</v>
      </c>
      <c r="L1163" s="32">
        <v>0.4</v>
      </c>
      <c r="M1163" s="32">
        <v>0.6</v>
      </c>
      <c r="N1163" s="32">
        <v>0.3</v>
      </c>
      <c r="O1163" s="31"/>
      <c r="P1163" s="32">
        <v>4.9000000000000004</v>
      </c>
      <c r="Q1163" s="31"/>
      <c r="R1163" s="36">
        <v>0.32</v>
      </c>
      <c r="S1163" s="33">
        <v>1.2</v>
      </c>
      <c r="T1163" s="33">
        <v>48.57</v>
      </c>
      <c r="U1163" s="33">
        <v>39.18</v>
      </c>
      <c r="V1163" s="34"/>
      <c r="W1163" s="34"/>
      <c r="X1163" s="34"/>
      <c r="Y1163" s="32">
        <v>2.2000000000000002</v>
      </c>
      <c r="Z1163" s="32">
        <v>1.8</v>
      </c>
      <c r="AA1163" s="34"/>
      <c r="AB1163" s="32">
        <v>0.3</v>
      </c>
      <c r="AC1163" s="34"/>
      <c r="AD1163" s="34"/>
      <c r="AE1163" s="34"/>
      <c r="AF1163" s="32">
        <v>0</v>
      </c>
      <c r="AG1163" s="34"/>
      <c r="AH1163" s="34"/>
      <c r="AI1163" s="34"/>
      <c r="AJ1163" s="32">
        <v>0</v>
      </c>
      <c r="AK1163" s="34"/>
      <c r="AL1163" s="32">
        <v>0</v>
      </c>
      <c r="AM1163" s="32">
        <v>0</v>
      </c>
      <c r="AN1163" s="34"/>
      <c r="AO1163" s="34"/>
      <c r="AP1163" s="34"/>
      <c r="AQ1163" s="32">
        <v>0</v>
      </c>
      <c r="AR1163" s="32">
        <v>0.3</v>
      </c>
      <c r="AS1163" s="34"/>
      <c r="AT1163" s="32">
        <v>0</v>
      </c>
      <c r="AU1163" s="33">
        <v>4.5199999999999996</v>
      </c>
      <c r="AV1163" s="36">
        <v>0.28699999999999998</v>
      </c>
      <c r="AW1163" s="33">
        <v>7.43</v>
      </c>
      <c r="AX1163" s="33">
        <v>5.99</v>
      </c>
      <c r="AY1163" s="33">
        <v>0.69</v>
      </c>
      <c r="AZ1163" s="36">
        <v>43.896999999999998</v>
      </c>
      <c r="BA1163" s="33">
        <v>423.21</v>
      </c>
      <c r="BB1163" s="38"/>
      <c r="BC1163" s="34"/>
      <c r="BD1163" s="34"/>
      <c r="BE1163" s="34"/>
      <c r="BF1163" s="32"/>
      <c r="BG1163" s="34"/>
      <c r="BH1163" s="34"/>
      <c r="BI1163" s="34"/>
      <c r="BJ1163" s="34"/>
      <c r="BK1163" s="34"/>
      <c r="BL1163" s="34"/>
      <c r="BM1163" s="34"/>
      <c r="BN1163" s="34"/>
      <c r="BO1163" s="34"/>
      <c r="BP1163" s="34"/>
      <c r="BQ1163" s="34"/>
      <c r="BR1163" s="34"/>
      <c r="BS1163" s="34"/>
      <c r="BT1163" s="32"/>
      <c r="BU1163" s="34"/>
      <c r="BV1163" s="34"/>
      <c r="BW1163" s="34"/>
      <c r="BX1163" s="34"/>
      <c r="BY1163" s="34"/>
      <c r="BZ1163" s="34"/>
      <c r="CA1163" s="34"/>
      <c r="CB1163" s="34"/>
      <c r="CC1163" s="32"/>
    </row>
    <row r="1164" spans="1:81" ht="25" x14ac:dyDescent="0.35">
      <c r="A1164" s="37" t="s">
        <v>991</v>
      </c>
      <c r="B1164" s="34">
        <v>18501</v>
      </c>
      <c r="C1164" s="37" t="s">
        <v>990</v>
      </c>
      <c r="D1164" s="32">
        <v>15.6</v>
      </c>
      <c r="E1164" s="32">
        <v>16.100000000000001</v>
      </c>
      <c r="F1164" s="32">
        <v>1.3</v>
      </c>
      <c r="G1164" s="32">
        <v>4.9000000000000004</v>
      </c>
      <c r="H1164" s="35">
        <v>946</v>
      </c>
      <c r="I1164" s="35">
        <v>943</v>
      </c>
      <c r="J1164" s="35">
        <v>225.37699999999998</v>
      </c>
      <c r="K1164" s="32">
        <v>0.4</v>
      </c>
      <c r="L1164" s="32">
        <v>0.4</v>
      </c>
      <c r="M1164" s="32">
        <v>0.6</v>
      </c>
      <c r="N1164" s="32">
        <v>0.3</v>
      </c>
      <c r="O1164" s="31"/>
      <c r="P1164" s="32">
        <v>4.9000000000000004</v>
      </c>
      <c r="Q1164" s="31"/>
      <c r="R1164" s="36">
        <v>0.32</v>
      </c>
      <c r="S1164" s="33">
        <v>1.2</v>
      </c>
      <c r="T1164" s="33">
        <v>48.57</v>
      </c>
      <c r="U1164" s="33">
        <v>39.18</v>
      </c>
      <c r="V1164" s="34"/>
      <c r="W1164" s="34"/>
      <c r="X1164" s="34"/>
      <c r="Y1164" s="32">
        <v>2.2000000000000002</v>
      </c>
      <c r="Z1164" s="32">
        <v>1.8</v>
      </c>
      <c r="AA1164" s="34"/>
      <c r="AB1164" s="32">
        <v>0.3</v>
      </c>
      <c r="AC1164" s="34"/>
      <c r="AD1164" s="34"/>
      <c r="AE1164" s="34"/>
      <c r="AF1164" s="32">
        <v>0</v>
      </c>
      <c r="AG1164" s="34"/>
      <c r="AH1164" s="34"/>
      <c r="AI1164" s="34"/>
      <c r="AJ1164" s="32">
        <v>0</v>
      </c>
      <c r="AK1164" s="34"/>
      <c r="AL1164" s="32">
        <v>0</v>
      </c>
      <c r="AM1164" s="32">
        <v>0</v>
      </c>
      <c r="AN1164" s="34"/>
      <c r="AO1164" s="34"/>
      <c r="AP1164" s="34"/>
      <c r="AQ1164" s="32">
        <v>0</v>
      </c>
      <c r="AR1164" s="32">
        <v>0.3</v>
      </c>
      <c r="AS1164" s="34"/>
      <c r="AT1164" s="32">
        <v>0</v>
      </c>
      <c r="AU1164" s="33">
        <v>4.5199999999999996</v>
      </c>
      <c r="AV1164" s="36">
        <v>0.28699999999999998</v>
      </c>
      <c r="AW1164" s="33">
        <v>7.43</v>
      </c>
      <c r="AX1164" s="33">
        <v>5.99</v>
      </c>
      <c r="AY1164" s="33">
        <v>0.69</v>
      </c>
      <c r="AZ1164" s="36">
        <v>43.896999999999998</v>
      </c>
      <c r="BA1164" s="33">
        <v>423.21</v>
      </c>
      <c r="BB1164" s="38"/>
      <c r="BC1164" s="34"/>
      <c r="BD1164" s="34"/>
      <c r="BE1164" s="34"/>
      <c r="BF1164" s="32"/>
      <c r="BG1164" s="34"/>
      <c r="BH1164" s="34"/>
      <c r="BI1164" s="34"/>
      <c r="BJ1164" s="34"/>
      <c r="BK1164" s="34"/>
      <c r="BL1164" s="34"/>
      <c r="BM1164" s="34"/>
      <c r="BN1164" s="34"/>
      <c r="BO1164" s="34"/>
      <c r="BP1164" s="34"/>
      <c r="BQ1164" s="34"/>
      <c r="BR1164" s="34"/>
      <c r="BS1164" s="34"/>
      <c r="BT1164" s="32"/>
      <c r="BU1164" s="34"/>
      <c r="BV1164" s="34"/>
      <c r="BW1164" s="34"/>
      <c r="BX1164" s="34"/>
      <c r="BY1164" s="34"/>
      <c r="BZ1164" s="34"/>
      <c r="CA1164" s="34"/>
      <c r="CB1164" s="34"/>
      <c r="CC1164" s="32"/>
    </row>
    <row r="1165" spans="1:81" x14ac:dyDescent="0.35">
      <c r="A1165" s="37" t="s">
        <v>989</v>
      </c>
      <c r="B1165" s="34">
        <v>18501</v>
      </c>
      <c r="C1165" s="37" t="s">
        <v>988</v>
      </c>
      <c r="D1165" s="32">
        <v>16.5</v>
      </c>
      <c r="E1165" s="32">
        <v>19.399999999999999</v>
      </c>
      <c r="F1165" s="32">
        <v>0.7</v>
      </c>
      <c r="G1165" s="32">
        <v>4.5</v>
      </c>
      <c r="H1165" s="35">
        <v>1083</v>
      </c>
      <c r="I1165" s="35">
        <v>1072</v>
      </c>
      <c r="J1165" s="35">
        <v>256.20799999999997</v>
      </c>
      <c r="K1165" s="32">
        <v>1.4</v>
      </c>
      <c r="L1165" s="32">
        <v>0</v>
      </c>
      <c r="M1165" s="32">
        <v>0.4</v>
      </c>
      <c r="N1165" s="32">
        <v>0.1</v>
      </c>
      <c r="O1165" s="31"/>
      <c r="P1165" s="32">
        <v>4.5</v>
      </c>
      <c r="Q1165" s="31"/>
      <c r="R1165" s="36">
        <v>0.16</v>
      </c>
      <c r="S1165" s="33">
        <v>0.32</v>
      </c>
      <c r="T1165" s="33">
        <v>42.8</v>
      </c>
      <c r="U1165" s="33">
        <v>49.5</v>
      </c>
      <c r="V1165" s="34"/>
      <c r="W1165" s="34"/>
      <c r="X1165" s="34"/>
      <c r="Y1165" s="32">
        <v>7.4</v>
      </c>
      <c r="Z1165" s="32">
        <v>0.7</v>
      </c>
      <c r="AA1165" s="34"/>
      <c r="AB1165" s="34"/>
      <c r="AC1165" s="34"/>
      <c r="AD1165" s="34"/>
      <c r="AE1165" s="34"/>
      <c r="AF1165" s="34"/>
      <c r="AG1165" s="34"/>
      <c r="AH1165" s="34"/>
      <c r="AI1165" s="32">
        <v>0.1</v>
      </c>
      <c r="AJ1165" s="34"/>
      <c r="AK1165" s="34"/>
      <c r="AL1165" s="32">
        <v>0.3</v>
      </c>
      <c r="AM1165" s="32">
        <v>0</v>
      </c>
      <c r="AN1165" s="34"/>
      <c r="AO1165" s="34"/>
      <c r="AP1165" s="34"/>
      <c r="AQ1165" s="34"/>
      <c r="AR1165" s="32">
        <v>0.2</v>
      </c>
      <c r="AS1165" s="34"/>
      <c r="AT1165" s="32">
        <v>0</v>
      </c>
      <c r="AU1165" s="33">
        <v>8.6999999999999993</v>
      </c>
      <c r="AV1165" s="36">
        <v>0.2</v>
      </c>
      <c r="AW1165" s="33">
        <v>7.87</v>
      </c>
      <c r="AX1165" s="33">
        <v>9.1</v>
      </c>
      <c r="AY1165" s="33">
        <v>1.6</v>
      </c>
      <c r="AZ1165" s="36">
        <v>36.765000000000001</v>
      </c>
      <c r="BA1165" s="33">
        <v>441.18</v>
      </c>
      <c r="BB1165" s="38"/>
      <c r="BC1165" s="34"/>
      <c r="BD1165" s="34"/>
      <c r="BE1165" s="34"/>
      <c r="BF1165" s="32"/>
      <c r="BG1165" s="34"/>
      <c r="BH1165" s="34"/>
      <c r="BI1165" s="34"/>
      <c r="BJ1165" s="34"/>
      <c r="BK1165" s="34"/>
      <c r="BL1165" s="34"/>
      <c r="BM1165" s="34"/>
      <c r="BN1165" s="34"/>
      <c r="BO1165" s="34"/>
      <c r="BP1165" s="34"/>
      <c r="BQ1165" s="34"/>
      <c r="BR1165" s="34"/>
      <c r="BS1165" s="34"/>
      <c r="BT1165" s="32"/>
      <c r="BU1165" s="34"/>
      <c r="BV1165" s="34"/>
      <c r="BW1165" s="34"/>
      <c r="BX1165" s="34"/>
      <c r="BY1165" s="34"/>
      <c r="BZ1165" s="34"/>
      <c r="CA1165" s="34"/>
      <c r="CB1165" s="34"/>
      <c r="CC1165" s="32"/>
    </row>
    <row r="1166" spans="1:81" x14ac:dyDescent="0.35">
      <c r="A1166" s="37" t="s">
        <v>987</v>
      </c>
      <c r="B1166" s="34">
        <v>18606</v>
      </c>
      <c r="C1166" s="37" t="s">
        <v>986</v>
      </c>
      <c r="D1166" s="32">
        <v>14.2</v>
      </c>
      <c r="E1166" s="32">
        <v>26.1</v>
      </c>
      <c r="F1166" s="32">
        <v>1.2</v>
      </c>
      <c r="G1166" s="32">
        <v>1.9</v>
      </c>
      <c r="H1166" s="35">
        <v>1238</v>
      </c>
      <c r="I1166" s="35">
        <v>1238</v>
      </c>
      <c r="J1166" s="35">
        <v>295.88200000000001</v>
      </c>
      <c r="K1166" s="32">
        <v>0</v>
      </c>
      <c r="L1166" s="32">
        <v>0</v>
      </c>
      <c r="M1166" s="32">
        <v>0</v>
      </c>
      <c r="N1166" s="32">
        <v>1.2</v>
      </c>
      <c r="O1166" s="31"/>
      <c r="P1166" s="32">
        <v>1.9</v>
      </c>
      <c r="Q1166" s="31"/>
      <c r="R1166" s="36">
        <v>0.02</v>
      </c>
      <c r="S1166" s="33">
        <v>0</v>
      </c>
      <c r="T1166" s="33">
        <v>34.700000000000003</v>
      </c>
      <c r="U1166" s="33">
        <v>42.1</v>
      </c>
      <c r="V1166" s="34"/>
      <c r="W1166" s="34"/>
      <c r="X1166" s="34"/>
      <c r="Y1166" s="32">
        <v>19.899999999999999</v>
      </c>
      <c r="Z1166" s="32">
        <v>0.7</v>
      </c>
      <c r="AA1166" s="34"/>
      <c r="AB1166" s="32">
        <v>0</v>
      </c>
      <c r="AC1166" s="34"/>
      <c r="AD1166" s="34"/>
      <c r="AE1166" s="34"/>
      <c r="AF1166" s="32">
        <v>0.9</v>
      </c>
      <c r="AG1166" s="34"/>
      <c r="AH1166" s="34"/>
      <c r="AI1166" s="32">
        <v>0</v>
      </c>
      <c r="AJ1166" s="32">
        <v>0.1</v>
      </c>
      <c r="AK1166" s="34"/>
      <c r="AL1166" s="32">
        <v>0.3</v>
      </c>
      <c r="AM1166" s="32">
        <v>0</v>
      </c>
      <c r="AN1166" s="34"/>
      <c r="AO1166" s="34"/>
      <c r="AP1166" s="32">
        <v>0</v>
      </c>
      <c r="AQ1166" s="32">
        <v>0.2</v>
      </c>
      <c r="AR1166" s="32">
        <v>0</v>
      </c>
      <c r="AS1166" s="34"/>
      <c r="AT1166" s="32">
        <v>0</v>
      </c>
      <c r="AU1166" s="33">
        <v>22.1</v>
      </c>
      <c r="AV1166" s="36">
        <v>0</v>
      </c>
      <c r="AW1166" s="33">
        <v>8.6</v>
      </c>
      <c r="AX1166" s="33">
        <v>10.44</v>
      </c>
      <c r="AY1166" s="33">
        <v>5.48</v>
      </c>
      <c r="AZ1166" s="36">
        <v>0</v>
      </c>
      <c r="BA1166" s="33">
        <v>123.98</v>
      </c>
      <c r="BB1166" s="38"/>
      <c r="BC1166" s="34"/>
      <c r="BD1166" s="34"/>
      <c r="BE1166" s="34"/>
      <c r="BF1166" s="32"/>
      <c r="BG1166" s="34"/>
      <c r="BH1166" s="34"/>
      <c r="BI1166" s="34"/>
      <c r="BJ1166" s="34"/>
      <c r="BK1166" s="34"/>
      <c r="BL1166" s="34"/>
      <c r="BM1166" s="34"/>
      <c r="BN1166" s="34"/>
      <c r="BO1166" s="34"/>
      <c r="BP1166" s="34"/>
      <c r="BQ1166" s="34"/>
      <c r="BR1166" s="34"/>
      <c r="BS1166" s="34"/>
      <c r="BT1166" s="32"/>
      <c r="BU1166" s="34"/>
      <c r="BV1166" s="34"/>
      <c r="BW1166" s="34"/>
      <c r="BX1166" s="34"/>
      <c r="BY1166" s="34"/>
      <c r="BZ1166" s="34"/>
      <c r="CA1166" s="34"/>
      <c r="CB1166" s="34"/>
      <c r="CC1166" s="32"/>
    </row>
    <row r="1167" spans="1:81" x14ac:dyDescent="0.35">
      <c r="A1167" s="37" t="s">
        <v>985</v>
      </c>
      <c r="B1167" s="34">
        <v>18606</v>
      </c>
      <c r="C1167" s="37" t="s">
        <v>984</v>
      </c>
      <c r="D1167" s="32">
        <v>4</v>
      </c>
      <c r="E1167" s="32">
        <v>2.1</v>
      </c>
      <c r="F1167" s="32">
        <v>2.2000000000000002</v>
      </c>
      <c r="G1167" s="32">
        <v>7.8</v>
      </c>
      <c r="H1167" s="35">
        <v>283</v>
      </c>
      <c r="I1167" s="35">
        <v>276</v>
      </c>
      <c r="J1167" s="35">
        <v>65.963999999999999</v>
      </c>
      <c r="K1167" s="32">
        <v>0.9</v>
      </c>
      <c r="L1167" s="32">
        <v>0.6</v>
      </c>
      <c r="M1167" s="32">
        <v>0.5</v>
      </c>
      <c r="N1167" s="32">
        <v>1.1000000000000001</v>
      </c>
      <c r="O1167" s="31"/>
      <c r="P1167" s="32">
        <v>7.8</v>
      </c>
      <c r="Q1167" s="31"/>
      <c r="R1167" s="36">
        <v>0.02</v>
      </c>
      <c r="S1167" s="33">
        <v>0.08</v>
      </c>
      <c r="T1167" s="33">
        <v>43</v>
      </c>
      <c r="U1167" s="33">
        <v>45.5</v>
      </c>
      <c r="V1167" s="34"/>
      <c r="W1167" s="34"/>
      <c r="X1167" s="34"/>
      <c r="Y1167" s="32">
        <v>6</v>
      </c>
      <c r="Z1167" s="32">
        <v>1.3</v>
      </c>
      <c r="AA1167" s="34"/>
      <c r="AB1167" s="32">
        <v>0</v>
      </c>
      <c r="AC1167" s="34"/>
      <c r="AD1167" s="34"/>
      <c r="AE1167" s="34"/>
      <c r="AF1167" s="32">
        <v>0</v>
      </c>
      <c r="AG1167" s="34"/>
      <c r="AH1167" s="34"/>
      <c r="AI1167" s="32">
        <v>0</v>
      </c>
      <c r="AJ1167" s="32">
        <v>0</v>
      </c>
      <c r="AK1167" s="34"/>
      <c r="AL1167" s="32">
        <v>0.2</v>
      </c>
      <c r="AM1167" s="32">
        <v>0</v>
      </c>
      <c r="AN1167" s="34"/>
      <c r="AO1167" s="34"/>
      <c r="AP1167" s="32">
        <v>0</v>
      </c>
      <c r="AQ1167" s="32">
        <v>0</v>
      </c>
      <c r="AR1167" s="32">
        <v>0.2</v>
      </c>
      <c r="AS1167" s="34"/>
      <c r="AT1167" s="32">
        <v>0</v>
      </c>
      <c r="AU1167" s="33">
        <v>7.7</v>
      </c>
      <c r="AV1167" s="36">
        <v>0.2</v>
      </c>
      <c r="AW1167" s="33">
        <v>0.86</v>
      </c>
      <c r="AX1167" s="33">
        <v>0.91</v>
      </c>
      <c r="AY1167" s="33">
        <v>0.15</v>
      </c>
      <c r="AZ1167" s="36">
        <v>3.99</v>
      </c>
      <c r="BA1167" s="33">
        <v>65.84</v>
      </c>
      <c r="BB1167" s="34"/>
      <c r="BC1167" s="34"/>
      <c r="BD1167" s="34"/>
      <c r="BE1167" s="34"/>
      <c r="BF1167" s="34"/>
      <c r="BG1167" s="34"/>
      <c r="BH1167" s="34"/>
      <c r="BI1167" s="34"/>
      <c r="BJ1167" s="34"/>
      <c r="BK1167" s="34"/>
      <c r="BL1167" s="34"/>
      <c r="BM1167" s="34"/>
      <c r="BN1167" s="34"/>
      <c r="BO1167" s="34"/>
      <c r="BP1167" s="34"/>
      <c r="BQ1167" s="34"/>
      <c r="BR1167" s="34"/>
      <c r="BS1167" s="34"/>
      <c r="BT1167" s="34"/>
      <c r="BU1167" s="34"/>
      <c r="BV1167" s="34"/>
      <c r="BW1167" s="34"/>
      <c r="BX1167" s="34"/>
      <c r="BY1167" s="34"/>
      <c r="BZ1167" s="34"/>
      <c r="CA1167" s="34"/>
      <c r="CB1167" s="34"/>
      <c r="CC1167" s="34"/>
    </row>
    <row r="1168" spans="1:81" x14ac:dyDescent="0.35">
      <c r="A1168" s="37" t="s">
        <v>983</v>
      </c>
      <c r="B1168" s="34">
        <v>18606</v>
      </c>
      <c r="C1168" s="37" t="s">
        <v>982</v>
      </c>
      <c r="D1168" s="32">
        <v>4.4000000000000004</v>
      </c>
      <c r="E1168" s="32">
        <v>1.9</v>
      </c>
      <c r="F1168" s="32">
        <v>1.8</v>
      </c>
      <c r="G1168" s="32">
        <v>6.2</v>
      </c>
      <c r="H1168" s="35">
        <v>258</v>
      </c>
      <c r="I1168" s="35">
        <v>249</v>
      </c>
      <c r="J1168" s="35">
        <v>59.510999999999996</v>
      </c>
      <c r="K1168" s="32">
        <v>1.2</v>
      </c>
      <c r="L1168" s="32">
        <v>0.4</v>
      </c>
      <c r="M1168" s="32">
        <v>0.3</v>
      </c>
      <c r="N1168" s="32">
        <v>1.1000000000000001</v>
      </c>
      <c r="O1168" s="31"/>
      <c r="P1168" s="32">
        <v>6.2</v>
      </c>
      <c r="Q1168" s="31"/>
      <c r="R1168" s="36">
        <v>0.02</v>
      </c>
      <c r="S1168" s="33">
        <v>0.1</v>
      </c>
      <c r="T1168" s="33">
        <v>50.2</v>
      </c>
      <c r="U1168" s="33">
        <v>40.799999999999997</v>
      </c>
      <c r="V1168" s="34"/>
      <c r="W1168" s="34"/>
      <c r="X1168" s="34"/>
      <c r="Y1168" s="32">
        <v>3</v>
      </c>
      <c r="Z1168" s="32">
        <v>1</v>
      </c>
      <c r="AA1168" s="34"/>
      <c r="AB1168" s="32">
        <v>0</v>
      </c>
      <c r="AC1168" s="34"/>
      <c r="AD1168" s="34"/>
      <c r="AE1168" s="34"/>
      <c r="AF1168" s="32">
        <v>0</v>
      </c>
      <c r="AG1168" s="34"/>
      <c r="AH1168" s="34"/>
      <c r="AI1168" s="32">
        <v>0</v>
      </c>
      <c r="AJ1168" s="32">
        <v>0</v>
      </c>
      <c r="AK1168" s="34"/>
      <c r="AL1168" s="32">
        <v>0.2</v>
      </c>
      <c r="AM1168" s="32">
        <v>0</v>
      </c>
      <c r="AN1168" s="34"/>
      <c r="AO1168" s="34"/>
      <c r="AP1168" s="32">
        <v>0</v>
      </c>
      <c r="AQ1168" s="32">
        <v>0</v>
      </c>
      <c r="AR1168" s="32">
        <v>0.2</v>
      </c>
      <c r="AS1168" s="34"/>
      <c r="AT1168" s="32">
        <v>0</v>
      </c>
      <c r="AU1168" s="33">
        <v>4.4000000000000004</v>
      </c>
      <c r="AV1168" s="36">
        <v>0.2</v>
      </c>
      <c r="AW1168" s="33">
        <v>0.91</v>
      </c>
      <c r="AX1168" s="33">
        <v>0.74</v>
      </c>
      <c r="AY1168" s="33">
        <v>0.08</v>
      </c>
      <c r="AZ1168" s="36">
        <v>3.61</v>
      </c>
      <c r="BA1168" s="33">
        <v>75.81</v>
      </c>
      <c r="BB1168" s="38"/>
      <c r="BC1168" s="34"/>
      <c r="BD1168" s="34"/>
      <c r="BE1168" s="34"/>
      <c r="BF1168" s="32"/>
      <c r="BG1168" s="34"/>
      <c r="BH1168" s="34"/>
      <c r="BI1168" s="34"/>
      <c r="BJ1168" s="34"/>
      <c r="BK1168" s="34"/>
      <c r="BL1168" s="34"/>
      <c r="BM1168" s="34"/>
      <c r="BN1168" s="34"/>
      <c r="BO1168" s="34"/>
      <c r="BP1168" s="34"/>
      <c r="BQ1168" s="34"/>
      <c r="BR1168" s="34"/>
      <c r="BS1168" s="34"/>
      <c r="BT1168" s="32"/>
      <c r="BU1168" s="34"/>
      <c r="BV1168" s="34"/>
      <c r="BW1168" s="34"/>
      <c r="BX1168" s="34"/>
      <c r="BY1168" s="34"/>
      <c r="BZ1168" s="34"/>
      <c r="CA1168" s="34"/>
      <c r="CB1168" s="34"/>
      <c r="CC1168" s="32"/>
    </row>
    <row r="1169" spans="1:81" x14ac:dyDescent="0.35">
      <c r="A1169" s="37" t="s">
        <v>981</v>
      </c>
      <c r="B1169" s="34">
        <v>22203</v>
      </c>
      <c r="C1169" s="37" t="s">
        <v>980</v>
      </c>
      <c r="D1169" s="32">
        <v>3.8</v>
      </c>
      <c r="E1169" s="32">
        <v>32.799999999999997</v>
      </c>
      <c r="F1169" s="32">
        <v>2.9</v>
      </c>
      <c r="G1169" s="32">
        <v>3.3</v>
      </c>
      <c r="H1169" s="35">
        <v>1396</v>
      </c>
      <c r="I1169" s="35">
        <v>1331</v>
      </c>
      <c r="J1169" s="35">
        <v>318.10899999999998</v>
      </c>
      <c r="K1169" s="32">
        <v>8.1</v>
      </c>
      <c r="L1169" s="32">
        <v>0.2</v>
      </c>
      <c r="M1169" s="32">
        <v>0.3</v>
      </c>
      <c r="N1169" s="32">
        <v>2.4</v>
      </c>
      <c r="O1169" s="31"/>
      <c r="P1169" s="32">
        <v>3.3</v>
      </c>
      <c r="Q1169" s="31"/>
      <c r="R1169" s="36">
        <v>0.01</v>
      </c>
      <c r="S1169" s="33">
        <v>0</v>
      </c>
      <c r="T1169" s="33">
        <v>93.7</v>
      </c>
      <c r="U1169" s="33">
        <v>5.3</v>
      </c>
      <c r="V1169" s="34"/>
      <c r="W1169" s="34"/>
      <c r="X1169" s="34"/>
      <c r="Y1169" s="32">
        <v>0.9</v>
      </c>
      <c r="Z1169" s="32">
        <v>0</v>
      </c>
      <c r="AA1169" s="34"/>
      <c r="AB1169" s="34"/>
      <c r="AC1169" s="34"/>
      <c r="AD1169" s="34"/>
      <c r="AE1169" s="34"/>
      <c r="AF1169" s="34"/>
      <c r="AG1169" s="34"/>
      <c r="AH1169" s="34"/>
      <c r="AI1169" s="32">
        <v>0</v>
      </c>
      <c r="AJ1169" s="34"/>
      <c r="AK1169" s="34"/>
      <c r="AL1169" s="32">
        <v>0</v>
      </c>
      <c r="AM1169" s="32">
        <v>0</v>
      </c>
      <c r="AN1169" s="34"/>
      <c r="AO1169" s="34"/>
      <c r="AP1169" s="34"/>
      <c r="AQ1169" s="34"/>
      <c r="AR1169" s="32">
        <v>0</v>
      </c>
      <c r="AS1169" s="34"/>
      <c r="AT1169" s="32">
        <v>0</v>
      </c>
      <c r="AU1169" s="33">
        <v>0.9</v>
      </c>
      <c r="AV1169" s="36">
        <v>0</v>
      </c>
      <c r="AW1169" s="33">
        <v>28.95</v>
      </c>
      <c r="AX1169" s="33">
        <v>1.64</v>
      </c>
      <c r="AY1169" s="33">
        <v>0.28000000000000003</v>
      </c>
      <c r="AZ1169" s="36">
        <v>0</v>
      </c>
      <c r="BA1169" s="33">
        <v>0</v>
      </c>
      <c r="BB1169" s="34"/>
      <c r="BC1169" s="34"/>
      <c r="BD1169" s="34"/>
      <c r="BE1169" s="34"/>
      <c r="BF1169" s="34"/>
      <c r="BG1169" s="34"/>
      <c r="BH1169" s="34"/>
      <c r="BI1169" s="34"/>
      <c r="BJ1169" s="34"/>
      <c r="BK1169" s="34"/>
      <c r="BL1169" s="34"/>
      <c r="BM1169" s="34"/>
      <c r="BN1169" s="34"/>
      <c r="BO1169" s="34"/>
      <c r="BP1169" s="34"/>
      <c r="BQ1169" s="34"/>
      <c r="BR1169" s="34"/>
      <c r="BS1169" s="34"/>
      <c r="BT1169" s="32"/>
      <c r="BU1169" s="34"/>
      <c r="BV1169" s="34"/>
      <c r="BW1169" s="34"/>
      <c r="BX1169" s="34"/>
      <c r="BY1169" s="34"/>
      <c r="BZ1169" s="34"/>
      <c r="CA1169" s="34"/>
      <c r="CB1169" s="34"/>
      <c r="CC1169" s="32"/>
    </row>
    <row r="1170" spans="1:81" x14ac:dyDescent="0.35">
      <c r="A1170" s="37" t="s">
        <v>979</v>
      </c>
      <c r="B1170" s="34">
        <v>22203</v>
      </c>
      <c r="C1170" s="37" t="s">
        <v>978</v>
      </c>
      <c r="D1170" s="32">
        <v>1.6</v>
      </c>
      <c r="E1170" s="32">
        <v>5.6</v>
      </c>
      <c r="F1170" s="32">
        <v>4</v>
      </c>
      <c r="G1170" s="32">
        <v>7</v>
      </c>
      <c r="H1170" s="35">
        <v>353</v>
      </c>
      <c r="I1170" s="35">
        <v>349</v>
      </c>
      <c r="J1170" s="35">
        <v>83.411000000000001</v>
      </c>
      <c r="K1170" s="32">
        <v>0.5</v>
      </c>
      <c r="L1170" s="32">
        <v>1.5</v>
      </c>
      <c r="M1170" s="32">
        <v>1.6</v>
      </c>
      <c r="N1170" s="32">
        <v>0.9</v>
      </c>
      <c r="O1170" s="31"/>
      <c r="P1170" s="32">
        <v>7</v>
      </c>
      <c r="Q1170" s="31"/>
      <c r="R1170" s="36">
        <v>0.01</v>
      </c>
      <c r="S1170" s="33">
        <v>0</v>
      </c>
      <c r="T1170" s="33">
        <v>93.7</v>
      </c>
      <c r="U1170" s="33">
        <v>5.3</v>
      </c>
      <c r="V1170" s="34"/>
      <c r="W1170" s="34"/>
      <c r="X1170" s="34"/>
      <c r="Y1170" s="32">
        <v>0.9</v>
      </c>
      <c r="Z1170" s="32">
        <v>0</v>
      </c>
      <c r="AA1170" s="34"/>
      <c r="AB1170" s="34"/>
      <c r="AC1170" s="34"/>
      <c r="AD1170" s="34"/>
      <c r="AE1170" s="34"/>
      <c r="AF1170" s="34"/>
      <c r="AG1170" s="34"/>
      <c r="AH1170" s="34"/>
      <c r="AI1170" s="32">
        <v>0</v>
      </c>
      <c r="AJ1170" s="34"/>
      <c r="AK1170" s="34"/>
      <c r="AL1170" s="32">
        <v>0</v>
      </c>
      <c r="AM1170" s="32">
        <v>0</v>
      </c>
      <c r="AN1170" s="34"/>
      <c r="AO1170" s="34"/>
      <c r="AP1170" s="34"/>
      <c r="AQ1170" s="34"/>
      <c r="AR1170" s="32">
        <v>0</v>
      </c>
      <c r="AS1170" s="34"/>
      <c r="AT1170" s="32">
        <v>0</v>
      </c>
      <c r="AU1170" s="33">
        <v>0.9</v>
      </c>
      <c r="AV1170" s="36">
        <v>0</v>
      </c>
      <c r="AW1170" s="33">
        <v>4.9400000000000004</v>
      </c>
      <c r="AX1170" s="33">
        <v>0.28000000000000003</v>
      </c>
      <c r="AY1170" s="33">
        <v>0.05</v>
      </c>
      <c r="AZ1170" s="36">
        <v>0</v>
      </c>
      <c r="BA1170" s="33">
        <v>0</v>
      </c>
      <c r="BB1170" s="34"/>
      <c r="BC1170" s="34"/>
      <c r="BD1170" s="34"/>
      <c r="BE1170" s="34"/>
      <c r="BF1170" s="34"/>
      <c r="BG1170" s="34"/>
      <c r="BH1170" s="34"/>
      <c r="BI1170" s="34"/>
      <c r="BJ1170" s="34"/>
      <c r="BK1170" s="34"/>
      <c r="BL1170" s="34"/>
      <c r="BM1170" s="34"/>
      <c r="BN1170" s="34"/>
      <c r="BO1170" s="34"/>
      <c r="BP1170" s="34"/>
      <c r="BQ1170" s="34"/>
      <c r="BR1170" s="34"/>
      <c r="BS1170" s="34"/>
      <c r="BT1170" s="34"/>
      <c r="BU1170" s="34"/>
      <c r="BV1170" s="34"/>
      <c r="BW1170" s="34"/>
      <c r="BX1170" s="34"/>
      <c r="BY1170" s="34"/>
      <c r="BZ1170" s="34"/>
      <c r="CA1170" s="34"/>
      <c r="CB1170" s="34"/>
      <c r="CC1170" s="34"/>
    </row>
    <row r="1171" spans="1:81" x14ac:dyDescent="0.35">
      <c r="A1171" s="37" t="s">
        <v>977</v>
      </c>
      <c r="B1171" s="34">
        <v>22203</v>
      </c>
      <c r="C1171" s="37" t="s">
        <v>976</v>
      </c>
      <c r="D1171" s="32">
        <v>0.5</v>
      </c>
      <c r="E1171" s="32">
        <v>0.1</v>
      </c>
      <c r="F1171" s="32">
        <v>4.7</v>
      </c>
      <c r="G1171" s="32">
        <v>4.7</v>
      </c>
      <c r="H1171" s="35">
        <v>87</v>
      </c>
      <c r="I1171" s="35">
        <v>87</v>
      </c>
      <c r="J1171" s="35">
        <v>20.792999999999999</v>
      </c>
      <c r="K1171" s="32">
        <v>0</v>
      </c>
      <c r="L1171" s="32">
        <v>0.2</v>
      </c>
      <c r="M1171" s="32">
        <v>1.3</v>
      </c>
      <c r="N1171" s="32">
        <v>3.2</v>
      </c>
      <c r="O1171" s="31"/>
      <c r="P1171" s="32">
        <v>4.7</v>
      </c>
      <c r="Q1171" s="31"/>
      <c r="R1171" s="36">
        <v>0.01</v>
      </c>
      <c r="S1171" s="33">
        <v>0</v>
      </c>
      <c r="T1171" s="33">
        <v>93.7</v>
      </c>
      <c r="U1171" s="33">
        <v>5.3</v>
      </c>
      <c r="V1171" s="34"/>
      <c r="W1171" s="34"/>
      <c r="X1171" s="34"/>
      <c r="Y1171" s="32">
        <v>0.9</v>
      </c>
      <c r="Z1171" s="32">
        <v>0</v>
      </c>
      <c r="AA1171" s="34"/>
      <c r="AB1171" s="34"/>
      <c r="AC1171" s="34"/>
      <c r="AD1171" s="34"/>
      <c r="AE1171" s="34"/>
      <c r="AF1171" s="34"/>
      <c r="AG1171" s="34"/>
      <c r="AH1171" s="34"/>
      <c r="AI1171" s="32">
        <v>0</v>
      </c>
      <c r="AJ1171" s="34"/>
      <c r="AK1171" s="34"/>
      <c r="AL1171" s="32">
        <v>0</v>
      </c>
      <c r="AM1171" s="32">
        <v>0</v>
      </c>
      <c r="AN1171" s="34"/>
      <c r="AO1171" s="34"/>
      <c r="AP1171" s="34"/>
      <c r="AQ1171" s="34"/>
      <c r="AR1171" s="32">
        <v>0</v>
      </c>
      <c r="AS1171" s="34"/>
      <c r="AT1171" s="32">
        <v>0</v>
      </c>
      <c r="AU1171" s="33">
        <v>0.9</v>
      </c>
      <c r="AV1171" s="36">
        <v>0</v>
      </c>
      <c r="AW1171" s="33">
        <v>0.09</v>
      </c>
      <c r="AX1171" s="33">
        <v>0</v>
      </c>
      <c r="AY1171" s="33">
        <v>0</v>
      </c>
      <c r="AZ1171" s="36">
        <v>0</v>
      </c>
      <c r="BA1171" s="33">
        <v>0</v>
      </c>
      <c r="BB1171" s="34"/>
      <c r="BC1171" s="34"/>
      <c r="BD1171" s="34"/>
      <c r="BE1171" s="34"/>
      <c r="BF1171" s="34"/>
      <c r="BG1171" s="34"/>
      <c r="BH1171" s="34"/>
      <c r="BI1171" s="34"/>
      <c r="BJ1171" s="34"/>
      <c r="BK1171" s="34"/>
      <c r="BL1171" s="34"/>
      <c r="BM1171" s="34"/>
      <c r="BN1171" s="34"/>
      <c r="BO1171" s="34"/>
      <c r="BP1171" s="34"/>
      <c r="BQ1171" s="34"/>
      <c r="BR1171" s="34"/>
      <c r="BS1171" s="34"/>
      <c r="BT1171" s="34"/>
      <c r="BU1171" s="34"/>
      <c r="BV1171" s="34"/>
      <c r="BW1171" s="34"/>
      <c r="BX1171" s="34"/>
      <c r="BY1171" s="34"/>
      <c r="BZ1171" s="34"/>
      <c r="CA1171" s="34"/>
      <c r="CB1171" s="34"/>
      <c r="CC1171" s="34"/>
    </row>
    <row r="1172" spans="1:81" ht="25" x14ac:dyDescent="0.35">
      <c r="A1172" s="37" t="s">
        <v>975</v>
      </c>
      <c r="B1172" s="34">
        <v>22203</v>
      </c>
      <c r="C1172" s="37" t="s">
        <v>974</v>
      </c>
      <c r="D1172" s="32">
        <v>0.2</v>
      </c>
      <c r="E1172" s="32">
        <v>0</v>
      </c>
      <c r="F1172" s="32">
        <v>6.6</v>
      </c>
      <c r="G1172" s="32">
        <v>6.6</v>
      </c>
      <c r="H1172" s="35">
        <v>109</v>
      </c>
      <c r="I1172" s="35">
        <v>109</v>
      </c>
      <c r="J1172" s="35">
        <v>26.050999999999998</v>
      </c>
      <c r="K1172" s="32">
        <v>0</v>
      </c>
      <c r="L1172" s="32">
        <v>2.4</v>
      </c>
      <c r="M1172" s="32">
        <v>2.7</v>
      </c>
      <c r="N1172" s="32">
        <v>1.5</v>
      </c>
      <c r="O1172" s="31"/>
      <c r="P1172" s="32">
        <v>6.6</v>
      </c>
      <c r="Q1172" s="31"/>
      <c r="R1172" s="36">
        <v>0.02</v>
      </c>
      <c r="S1172" s="33">
        <v>0</v>
      </c>
      <c r="T1172" s="33">
        <v>93.7</v>
      </c>
      <c r="U1172" s="33">
        <v>5.3</v>
      </c>
      <c r="V1172" s="34"/>
      <c r="W1172" s="34"/>
      <c r="X1172" s="34"/>
      <c r="Y1172" s="32">
        <v>0.9</v>
      </c>
      <c r="Z1172" s="32">
        <v>0</v>
      </c>
      <c r="AA1172" s="34"/>
      <c r="AB1172" s="34"/>
      <c r="AC1172" s="34"/>
      <c r="AD1172" s="34"/>
      <c r="AE1172" s="34"/>
      <c r="AF1172" s="34"/>
      <c r="AG1172" s="34"/>
      <c r="AH1172" s="34"/>
      <c r="AI1172" s="32">
        <v>0</v>
      </c>
      <c r="AJ1172" s="34"/>
      <c r="AK1172" s="34"/>
      <c r="AL1172" s="32">
        <v>0</v>
      </c>
      <c r="AM1172" s="32">
        <v>0</v>
      </c>
      <c r="AN1172" s="34"/>
      <c r="AO1172" s="34"/>
      <c r="AP1172" s="34"/>
      <c r="AQ1172" s="34"/>
      <c r="AR1172" s="32">
        <v>0</v>
      </c>
      <c r="AS1172" s="34"/>
      <c r="AT1172" s="32">
        <v>0</v>
      </c>
      <c r="AU1172" s="33">
        <v>0.9</v>
      </c>
      <c r="AV1172" s="36">
        <v>0</v>
      </c>
      <c r="AW1172" s="33">
        <v>0</v>
      </c>
      <c r="AX1172" s="33">
        <v>0</v>
      </c>
      <c r="AY1172" s="33">
        <v>0</v>
      </c>
      <c r="AZ1172" s="36">
        <v>0</v>
      </c>
      <c r="BA1172" s="33">
        <v>0</v>
      </c>
      <c r="BB1172" s="34"/>
      <c r="BC1172" s="34"/>
      <c r="BD1172" s="34"/>
      <c r="BE1172" s="34"/>
      <c r="BF1172" s="34"/>
      <c r="BG1172" s="34"/>
      <c r="BH1172" s="34"/>
      <c r="BI1172" s="34"/>
      <c r="BJ1172" s="34"/>
      <c r="BK1172" s="34"/>
      <c r="BL1172" s="34"/>
      <c r="BM1172" s="34"/>
      <c r="BN1172" s="34"/>
      <c r="BO1172" s="34"/>
      <c r="BP1172" s="34"/>
      <c r="BQ1172" s="34"/>
      <c r="BR1172" s="34"/>
      <c r="BS1172" s="34"/>
      <c r="BT1172" s="34"/>
      <c r="BU1172" s="34"/>
      <c r="BV1172" s="34"/>
      <c r="BW1172" s="34"/>
      <c r="BX1172" s="34"/>
      <c r="BY1172" s="34"/>
      <c r="BZ1172" s="34"/>
      <c r="CA1172" s="34"/>
      <c r="CB1172" s="34"/>
      <c r="CC1172" s="34"/>
    </row>
    <row r="1173" spans="1:81" x14ac:dyDescent="0.35">
      <c r="A1173" s="37" t="s">
        <v>973</v>
      </c>
      <c r="B1173" s="34">
        <v>22203</v>
      </c>
      <c r="C1173" s="37" t="s">
        <v>972</v>
      </c>
      <c r="D1173" s="32">
        <v>6.9</v>
      </c>
      <c r="E1173" s="32">
        <v>65.400000000000006</v>
      </c>
      <c r="F1173" s="32">
        <v>6.6</v>
      </c>
      <c r="G1173" s="32">
        <v>7.3</v>
      </c>
      <c r="H1173" s="35">
        <v>2777</v>
      </c>
      <c r="I1173" s="35">
        <v>2655</v>
      </c>
      <c r="J1173" s="35">
        <v>634.54499999999996</v>
      </c>
      <c r="K1173" s="32">
        <v>15.4</v>
      </c>
      <c r="L1173" s="32">
        <v>0.5</v>
      </c>
      <c r="M1173" s="32">
        <v>0.6</v>
      </c>
      <c r="N1173" s="32">
        <v>5.5</v>
      </c>
      <c r="O1173" s="31"/>
      <c r="P1173" s="32">
        <v>7.3</v>
      </c>
      <c r="Q1173" s="31"/>
      <c r="R1173" s="36">
        <v>0</v>
      </c>
      <c r="S1173" s="33">
        <v>0</v>
      </c>
      <c r="T1173" s="33">
        <v>93.7</v>
      </c>
      <c r="U1173" s="33">
        <v>5.3</v>
      </c>
      <c r="V1173" s="34"/>
      <c r="W1173" s="34"/>
      <c r="X1173" s="34"/>
      <c r="Y1173" s="32">
        <v>0.9</v>
      </c>
      <c r="Z1173" s="32">
        <v>0</v>
      </c>
      <c r="AA1173" s="34"/>
      <c r="AB1173" s="34"/>
      <c r="AC1173" s="34"/>
      <c r="AD1173" s="34"/>
      <c r="AE1173" s="34"/>
      <c r="AF1173" s="34"/>
      <c r="AG1173" s="34"/>
      <c r="AH1173" s="34"/>
      <c r="AI1173" s="32">
        <v>0</v>
      </c>
      <c r="AJ1173" s="34"/>
      <c r="AK1173" s="34"/>
      <c r="AL1173" s="32">
        <v>0</v>
      </c>
      <c r="AM1173" s="32">
        <v>0</v>
      </c>
      <c r="AN1173" s="34"/>
      <c r="AO1173" s="34"/>
      <c r="AP1173" s="34"/>
      <c r="AQ1173" s="34"/>
      <c r="AR1173" s="32">
        <v>0</v>
      </c>
      <c r="AS1173" s="34"/>
      <c r="AT1173" s="32">
        <v>0</v>
      </c>
      <c r="AU1173" s="33">
        <v>0.9</v>
      </c>
      <c r="AV1173" s="36">
        <v>0</v>
      </c>
      <c r="AW1173" s="33">
        <v>57.72</v>
      </c>
      <c r="AX1173" s="33">
        <v>3.26</v>
      </c>
      <c r="AY1173" s="33">
        <v>0.55000000000000004</v>
      </c>
      <c r="AZ1173" s="36">
        <v>0</v>
      </c>
      <c r="BA1173" s="33">
        <v>0</v>
      </c>
      <c r="BB1173" s="38"/>
      <c r="BC1173" s="34"/>
      <c r="BD1173" s="34"/>
      <c r="BE1173" s="34"/>
      <c r="BF1173" s="32"/>
      <c r="BG1173" s="34"/>
      <c r="BH1173" s="34"/>
      <c r="BI1173" s="34"/>
      <c r="BJ1173" s="34"/>
      <c r="BK1173" s="34"/>
      <c r="BL1173" s="34"/>
      <c r="BM1173" s="34"/>
      <c r="BN1173" s="34"/>
      <c r="BO1173" s="34"/>
      <c r="BP1173" s="34"/>
      <c r="BQ1173" s="34"/>
      <c r="BR1173" s="34"/>
      <c r="BS1173" s="34"/>
      <c r="BT1173" s="32"/>
      <c r="BU1173" s="34"/>
      <c r="BV1173" s="34"/>
      <c r="BW1173" s="34"/>
      <c r="BX1173" s="34"/>
      <c r="BY1173" s="34"/>
      <c r="BZ1173" s="34"/>
      <c r="CA1173" s="34"/>
      <c r="CB1173" s="34"/>
      <c r="CC1173" s="32"/>
    </row>
    <row r="1174" spans="1:81" x14ac:dyDescent="0.35">
      <c r="A1174" s="37" t="s">
        <v>971</v>
      </c>
      <c r="B1174" s="34">
        <v>22203</v>
      </c>
      <c r="C1174" s="37" t="s">
        <v>970</v>
      </c>
      <c r="D1174" s="32">
        <v>1.6</v>
      </c>
      <c r="E1174" s="32">
        <v>23.2</v>
      </c>
      <c r="F1174" s="32">
        <v>1.4</v>
      </c>
      <c r="G1174" s="32">
        <v>1.4</v>
      </c>
      <c r="H1174" s="35">
        <v>908</v>
      </c>
      <c r="I1174" s="35">
        <v>908</v>
      </c>
      <c r="J1174" s="35">
        <v>217.012</v>
      </c>
      <c r="K1174" s="32">
        <v>0</v>
      </c>
      <c r="L1174" s="32">
        <v>0</v>
      </c>
      <c r="M1174" s="32">
        <v>0</v>
      </c>
      <c r="N1174" s="32">
        <v>1.4</v>
      </c>
      <c r="O1174" s="31"/>
      <c r="P1174" s="32">
        <v>1.4</v>
      </c>
      <c r="Q1174" s="31"/>
      <c r="R1174" s="36">
        <v>0</v>
      </c>
      <c r="S1174" s="33">
        <v>0</v>
      </c>
      <c r="T1174" s="33">
        <v>86.1</v>
      </c>
      <c r="U1174" s="33">
        <v>10.8</v>
      </c>
      <c r="V1174" s="34"/>
      <c r="W1174" s="34"/>
      <c r="X1174" s="34"/>
      <c r="Y1174" s="32">
        <v>2.2999999999999998</v>
      </c>
      <c r="Z1174" s="32">
        <v>0</v>
      </c>
      <c r="AA1174" s="34"/>
      <c r="AB1174" s="32">
        <v>0</v>
      </c>
      <c r="AC1174" s="34"/>
      <c r="AD1174" s="34"/>
      <c r="AE1174" s="34"/>
      <c r="AF1174" s="32">
        <v>0</v>
      </c>
      <c r="AG1174" s="34"/>
      <c r="AH1174" s="34"/>
      <c r="AI1174" s="32">
        <v>0</v>
      </c>
      <c r="AJ1174" s="32">
        <v>0</v>
      </c>
      <c r="AK1174" s="34"/>
      <c r="AL1174" s="32">
        <v>0</v>
      </c>
      <c r="AM1174" s="32">
        <v>0</v>
      </c>
      <c r="AN1174" s="34"/>
      <c r="AO1174" s="34"/>
      <c r="AP1174" s="32">
        <v>0</v>
      </c>
      <c r="AQ1174" s="32">
        <v>0</v>
      </c>
      <c r="AR1174" s="32">
        <v>0</v>
      </c>
      <c r="AS1174" s="34"/>
      <c r="AT1174" s="32">
        <v>0</v>
      </c>
      <c r="AU1174" s="33">
        <v>2.2999999999999998</v>
      </c>
      <c r="AV1174" s="36">
        <v>0</v>
      </c>
      <c r="AW1174" s="33">
        <v>18.82</v>
      </c>
      <c r="AX1174" s="33">
        <v>2.36</v>
      </c>
      <c r="AY1174" s="33">
        <v>0.5</v>
      </c>
      <c r="AZ1174" s="36">
        <v>0</v>
      </c>
      <c r="BA1174" s="33">
        <v>0</v>
      </c>
      <c r="BB1174" s="38"/>
      <c r="BC1174" s="34"/>
      <c r="BD1174" s="34"/>
      <c r="BE1174" s="34"/>
      <c r="BF1174" s="32"/>
      <c r="BG1174" s="34"/>
      <c r="BH1174" s="34"/>
      <c r="BI1174" s="34"/>
      <c r="BJ1174" s="34"/>
      <c r="BK1174" s="34"/>
      <c r="BL1174" s="34"/>
      <c r="BM1174" s="34"/>
      <c r="BN1174" s="34"/>
      <c r="BO1174" s="34"/>
      <c r="BP1174" s="34"/>
      <c r="BQ1174" s="34"/>
      <c r="BR1174" s="34"/>
      <c r="BS1174" s="34"/>
      <c r="BT1174" s="32"/>
      <c r="BU1174" s="34"/>
      <c r="BV1174" s="34"/>
      <c r="BW1174" s="34"/>
      <c r="BX1174" s="34"/>
      <c r="BY1174" s="34"/>
      <c r="BZ1174" s="34"/>
      <c r="CA1174" s="34"/>
      <c r="CB1174" s="34"/>
      <c r="CC1174" s="32"/>
    </row>
    <row r="1175" spans="1:81" x14ac:dyDescent="0.35">
      <c r="A1175" s="37" t="s">
        <v>969</v>
      </c>
      <c r="B1175" s="34">
        <v>22203</v>
      </c>
      <c r="C1175" s="37" t="s">
        <v>968</v>
      </c>
      <c r="D1175" s="32">
        <v>1.4</v>
      </c>
      <c r="E1175" s="32">
        <v>15.4</v>
      </c>
      <c r="F1175" s="32">
        <v>1.7</v>
      </c>
      <c r="G1175" s="32">
        <v>1.7</v>
      </c>
      <c r="H1175" s="35">
        <v>620</v>
      </c>
      <c r="I1175" s="35">
        <v>620</v>
      </c>
      <c r="J1175" s="35">
        <v>148.18</v>
      </c>
      <c r="K1175" s="32">
        <v>0</v>
      </c>
      <c r="L1175" s="32">
        <v>0</v>
      </c>
      <c r="M1175" s="32">
        <v>0</v>
      </c>
      <c r="N1175" s="32">
        <v>1.7</v>
      </c>
      <c r="O1175" s="31"/>
      <c r="P1175" s="32">
        <v>1.7</v>
      </c>
      <c r="Q1175" s="31"/>
      <c r="R1175" s="36">
        <v>0</v>
      </c>
      <c r="S1175" s="33">
        <v>0</v>
      </c>
      <c r="T1175" s="33">
        <v>86.1</v>
      </c>
      <c r="U1175" s="33">
        <v>10.8</v>
      </c>
      <c r="V1175" s="34"/>
      <c r="W1175" s="34"/>
      <c r="X1175" s="34"/>
      <c r="Y1175" s="32">
        <v>2.2999999999999998</v>
      </c>
      <c r="Z1175" s="32">
        <v>0</v>
      </c>
      <c r="AA1175" s="34"/>
      <c r="AB1175" s="32">
        <v>0</v>
      </c>
      <c r="AC1175" s="34"/>
      <c r="AD1175" s="34"/>
      <c r="AE1175" s="34"/>
      <c r="AF1175" s="32">
        <v>0</v>
      </c>
      <c r="AG1175" s="34"/>
      <c r="AH1175" s="34"/>
      <c r="AI1175" s="32">
        <v>0</v>
      </c>
      <c r="AJ1175" s="32">
        <v>0</v>
      </c>
      <c r="AK1175" s="34"/>
      <c r="AL1175" s="32">
        <v>0</v>
      </c>
      <c r="AM1175" s="32">
        <v>0</v>
      </c>
      <c r="AN1175" s="34"/>
      <c r="AO1175" s="34"/>
      <c r="AP1175" s="32">
        <v>0</v>
      </c>
      <c r="AQ1175" s="32">
        <v>0</v>
      </c>
      <c r="AR1175" s="32">
        <v>0</v>
      </c>
      <c r="AS1175" s="34"/>
      <c r="AT1175" s="32">
        <v>0</v>
      </c>
      <c r="AU1175" s="33">
        <v>2.2999999999999998</v>
      </c>
      <c r="AV1175" s="36">
        <v>0</v>
      </c>
      <c r="AW1175" s="33">
        <v>12.49</v>
      </c>
      <c r="AX1175" s="33">
        <v>1.57</v>
      </c>
      <c r="AY1175" s="33">
        <v>0.33</v>
      </c>
      <c r="AZ1175" s="36">
        <v>0</v>
      </c>
      <c r="BA1175" s="33">
        <v>0</v>
      </c>
      <c r="BB1175" s="38"/>
      <c r="BC1175" s="34"/>
      <c r="BD1175" s="34"/>
      <c r="BE1175" s="34"/>
      <c r="BF1175" s="32"/>
      <c r="BG1175" s="34"/>
      <c r="BH1175" s="34"/>
      <c r="BI1175" s="34"/>
      <c r="BJ1175" s="34"/>
      <c r="BK1175" s="34"/>
      <c r="BL1175" s="34"/>
      <c r="BM1175" s="34"/>
      <c r="BN1175" s="34"/>
      <c r="BO1175" s="34"/>
      <c r="BP1175" s="34"/>
      <c r="BQ1175" s="34"/>
      <c r="BR1175" s="34"/>
      <c r="BS1175" s="34"/>
      <c r="BT1175" s="32"/>
      <c r="BU1175" s="34"/>
      <c r="BV1175" s="34"/>
      <c r="BW1175" s="34"/>
      <c r="BX1175" s="34"/>
      <c r="BY1175" s="34"/>
      <c r="BZ1175" s="34"/>
      <c r="CA1175" s="34"/>
      <c r="CB1175" s="34"/>
      <c r="CC1175" s="32"/>
    </row>
    <row r="1176" spans="1:81" x14ac:dyDescent="0.35">
      <c r="A1176" s="37" t="s">
        <v>967</v>
      </c>
      <c r="B1176" s="34">
        <v>22203</v>
      </c>
      <c r="C1176" s="37" t="s">
        <v>966</v>
      </c>
      <c r="D1176" s="32">
        <v>0.6</v>
      </c>
      <c r="E1176" s="32">
        <v>7.1</v>
      </c>
      <c r="F1176" s="32">
        <v>0.9</v>
      </c>
      <c r="G1176" s="32">
        <v>0.9</v>
      </c>
      <c r="H1176" s="35">
        <v>288</v>
      </c>
      <c r="I1176" s="35">
        <v>287</v>
      </c>
      <c r="J1176" s="35">
        <v>68.593000000000004</v>
      </c>
      <c r="K1176" s="32">
        <v>0</v>
      </c>
      <c r="L1176" s="32">
        <v>0.1</v>
      </c>
      <c r="M1176" s="32">
        <v>0.1</v>
      </c>
      <c r="N1176" s="32">
        <v>0.7</v>
      </c>
      <c r="O1176" s="31"/>
      <c r="P1176" s="32">
        <v>0.9</v>
      </c>
      <c r="Q1176" s="31"/>
      <c r="R1176" s="36">
        <v>0</v>
      </c>
      <c r="S1176" s="33">
        <v>0</v>
      </c>
      <c r="T1176" s="33">
        <v>95.6</v>
      </c>
      <c r="U1176" s="33">
        <v>3.7</v>
      </c>
      <c r="V1176" s="34"/>
      <c r="W1176" s="34"/>
      <c r="X1176" s="34"/>
      <c r="Y1176" s="32">
        <v>0.7</v>
      </c>
      <c r="Z1176" s="32">
        <v>0</v>
      </c>
      <c r="AA1176" s="34"/>
      <c r="AB1176" s="34"/>
      <c r="AC1176" s="34"/>
      <c r="AD1176" s="34"/>
      <c r="AE1176" s="34"/>
      <c r="AF1176" s="34"/>
      <c r="AG1176" s="34"/>
      <c r="AH1176" s="34"/>
      <c r="AI1176" s="32">
        <v>0</v>
      </c>
      <c r="AJ1176" s="34"/>
      <c r="AK1176" s="34"/>
      <c r="AL1176" s="32">
        <v>0</v>
      </c>
      <c r="AM1176" s="32">
        <v>0</v>
      </c>
      <c r="AN1176" s="34"/>
      <c r="AO1176" s="34"/>
      <c r="AP1176" s="34"/>
      <c r="AQ1176" s="34"/>
      <c r="AR1176" s="32">
        <v>0</v>
      </c>
      <c r="AS1176" s="34"/>
      <c r="AT1176" s="32">
        <v>0</v>
      </c>
      <c r="AU1176" s="33">
        <v>0.7</v>
      </c>
      <c r="AV1176" s="36">
        <v>0</v>
      </c>
      <c r="AW1176" s="33">
        <v>6.39</v>
      </c>
      <c r="AX1176" s="33">
        <v>0.25</v>
      </c>
      <c r="AY1176" s="33">
        <v>0.05</v>
      </c>
      <c r="AZ1176" s="36">
        <v>0</v>
      </c>
      <c r="BA1176" s="33">
        <v>0</v>
      </c>
      <c r="BB1176" s="34"/>
      <c r="BC1176" s="34"/>
      <c r="BD1176" s="34"/>
      <c r="BE1176" s="34"/>
      <c r="BF1176" s="34"/>
      <c r="BG1176" s="34"/>
      <c r="BH1176" s="34"/>
      <c r="BI1176" s="34"/>
      <c r="BJ1176" s="34"/>
      <c r="BK1176" s="34"/>
      <c r="BL1176" s="34"/>
      <c r="BM1176" s="34"/>
      <c r="BN1176" s="34"/>
      <c r="BO1176" s="34"/>
      <c r="BP1176" s="34"/>
      <c r="BQ1176" s="34"/>
      <c r="BR1176" s="34"/>
      <c r="BS1176" s="34"/>
      <c r="BT1176" s="32"/>
      <c r="BU1176" s="34"/>
      <c r="BV1176" s="34"/>
      <c r="BW1176" s="34"/>
      <c r="BX1176" s="34"/>
      <c r="BY1176" s="34"/>
      <c r="BZ1176" s="34"/>
      <c r="CA1176" s="34"/>
      <c r="CB1176" s="34"/>
      <c r="CC1176" s="32"/>
    </row>
    <row r="1177" spans="1:81" x14ac:dyDescent="0.35">
      <c r="A1177" s="37" t="s">
        <v>965</v>
      </c>
      <c r="B1177" s="34">
        <v>22204</v>
      </c>
      <c r="C1177" s="37" t="s">
        <v>964</v>
      </c>
      <c r="D1177" s="32">
        <v>19.7</v>
      </c>
      <c r="E1177" s="32">
        <v>50.5</v>
      </c>
      <c r="F1177" s="32">
        <v>5.2</v>
      </c>
      <c r="G1177" s="32">
        <v>5.4</v>
      </c>
      <c r="H1177" s="35">
        <v>2385</v>
      </c>
      <c r="I1177" s="35">
        <v>2298</v>
      </c>
      <c r="J1177" s="35">
        <v>549.22199999999998</v>
      </c>
      <c r="K1177" s="32">
        <v>10.9</v>
      </c>
      <c r="L1177" s="32">
        <v>0.3</v>
      </c>
      <c r="M1177" s="32">
        <v>0.3</v>
      </c>
      <c r="N1177" s="32">
        <v>4.5999999999999996</v>
      </c>
      <c r="O1177" s="31"/>
      <c r="P1177" s="32">
        <v>5.4</v>
      </c>
      <c r="Q1177" s="31"/>
      <c r="R1177" s="36">
        <v>7.0000000000000007E-2</v>
      </c>
      <c r="S1177" s="33">
        <v>0</v>
      </c>
      <c r="T1177" s="33">
        <v>7.9</v>
      </c>
      <c r="U1177" s="33">
        <v>63.5</v>
      </c>
      <c r="V1177" s="34"/>
      <c r="W1177" s="34"/>
      <c r="X1177" s="34"/>
      <c r="Y1177" s="32">
        <v>26.6</v>
      </c>
      <c r="Z1177" s="32">
        <v>0</v>
      </c>
      <c r="AA1177" s="34"/>
      <c r="AB1177" s="32">
        <v>0</v>
      </c>
      <c r="AC1177" s="34"/>
      <c r="AD1177" s="34"/>
      <c r="AE1177" s="34"/>
      <c r="AF1177" s="32">
        <v>0</v>
      </c>
      <c r="AG1177" s="34"/>
      <c r="AH1177" s="34"/>
      <c r="AI1177" s="34"/>
      <c r="AJ1177" s="32">
        <v>0</v>
      </c>
      <c r="AK1177" s="34"/>
      <c r="AL1177" s="32">
        <v>0</v>
      </c>
      <c r="AM1177" s="32">
        <v>0</v>
      </c>
      <c r="AN1177" s="34"/>
      <c r="AO1177" s="34"/>
      <c r="AP1177" s="32">
        <v>0</v>
      </c>
      <c r="AQ1177" s="32">
        <v>0</v>
      </c>
      <c r="AR1177" s="32">
        <v>0</v>
      </c>
      <c r="AS1177" s="34"/>
      <c r="AT1177" s="32">
        <v>0</v>
      </c>
      <c r="AU1177" s="33">
        <v>26.6</v>
      </c>
      <c r="AV1177" s="36">
        <v>0</v>
      </c>
      <c r="AW1177" s="33">
        <v>3.81</v>
      </c>
      <c r="AX1177" s="33">
        <v>30.66</v>
      </c>
      <c r="AY1177" s="33">
        <v>12.84</v>
      </c>
      <c r="AZ1177" s="36">
        <v>0</v>
      </c>
      <c r="BA1177" s="33">
        <v>0</v>
      </c>
      <c r="BB1177" s="38"/>
      <c r="BC1177" s="34"/>
      <c r="BD1177" s="34"/>
      <c r="BE1177" s="34"/>
      <c r="BF1177" s="32"/>
      <c r="BG1177" s="34"/>
      <c r="BH1177" s="34"/>
      <c r="BI1177" s="34"/>
      <c r="BJ1177" s="34"/>
      <c r="BK1177" s="34"/>
      <c r="BL1177" s="34"/>
      <c r="BM1177" s="34"/>
      <c r="BN1177" s="34"/>
      <c r="BO1177" s="34"/>
      <c r="BP1177" s="34"/>
      <c r="BQ1177" s="34"/>
      <c r="BR1177" s="34"/>
      <c r="BS1177" s="34"/>
      <c r="BT1177" s="32"/>
      <c r="BU1177" s="34"/>
      <c r="BV1177" s="34"/>
      <c r="BW1177" s="34"/>
      <c r="BX1177" s="34"/>
      <c r="BY1177" s="34"/>
      <c r="BZ1177" s="34"/>
      <c r="CA1177" s="34"/>
      <c r="CB1177" s="34"/>
      <c r="CC1177" s="32"/>
    </row>
    <row r="1178" spans="1:81" x14ac:dyDescent="0.35">
      <c r="A1178" s="37" t="s">
        <v>963</v>
      </c>
      <c r="B1178" s="34">
        <v>22204</v>
      </c>
      <c r="C1178" s="37" t="s">
        <v>962</v>
      </c>
      <c r="D1178" s="32">
        <v>19.7</v>
      </c>
      <c r="E1178" s="32">
        <v>52.5</v>
      </c>
      <c r="F1178" s="32">
        <v>5.2</v>
      </c>
      <c r="G1178" s="32">
        <v>5.4</v>
      </c>
      <c r="H1178" s="35">
        <v>2461</v>
      </c>
      <c r="I1178" s="35">
        <v>2373</v>
      </c>
      <c r="J1178" s="35">
        <v>567.14699999999993</v>
      </c>
      <c r="K1178" s="32">
        <v>10.9</v>
      </c>
      <c r="L1178" s="32">
        <v>0.3</v>
      </c>
      <c r="M1178" s="32">
        <v>0.3</v>
      </c>
      <c r="N1178" s="32">
        <v>4.5999999999999996</v>
      </c>
      <c r="O1178" s="31"/>
      <c r="P1178" s="32">
        <v>5.4</v>
      </c>
      <c r="Q1178" s="31"/>
      <c r="R1178" s="36">
        <v>6.6000000000000003E-2</v>
      </c>
      <c r="S1178" s="33">
        <v>0</v>
      </c>
      <c r="T1178" s="34"/>
      <c r="U1178" s="34"/>
      <c r="V1178" s="34"/>
      <c r="W1178" s="34"/>
      <c r="X1178" s="34"/>
      <c r="Y1178" s="34"/>
      <c r="Z1178" s="34"/>
      <c r="AA1178" s="34"/>
      <c r="AB1178" s="34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  <c r="AO1178" s="34"/>
      <c r="AP1178" s="34"/>
      <c r="AQ1178" s="34"/>
      <c r="AR1178" s="34"/>
      <c r="AS1178" s="34"/>
      <c r="AT1178" s="34"/>
      <c r="AU1178" s="34"/>
      <c r="AV1178" s="34"/>
      <c r="AW1178" s="33">
        <v>4.03</v>
      </c>
      <c r="AX1178" s="33">
        <v>31.52</v>
      </c>
      <c r="AY1178" s="33">
        <v>13.68</v>
      </c>
      <c r="AZ1178" s="36">
        <v>0</v>
      </c>
      <c r="BA1178" s="33">
        <v>43.9</v>
      </c>
      <c r="BB1178" s="38"/>
      <c r="BC1178" s="34"/>
      <c r="BD1178" s="34"/>
      <c r="BE1178" s="34"/>
      <c r="BF1178" s="32"/>
      <c r="BG1178" s="34"/>
      <c r="BH1178" s="34"/>
      <c r="BI1178" s="34"/>
      <c r="BJ1178" s="34"/>
      <c r="BK1178" s="34"/>
      <c r="BL1178" s="34"/>
      <c r="BM1178" s="34"/>
      <c r="BN1178" s="34"/>
      <c r="BO1178" s="34"/>
      <c r="BP1178" s="34"/>
      <c r="BQ1178" s="34"/>
      <c r="BR1178" s="34"/>
      <c r="BS1178" s="34"/>
      <c r="BT1178" s="32"/>
      <c r="BU1178" s="34"/>
      <c r="BV1178" s="34"/>
      <c r="BW1178" s="34"/>
      <c r="BX1178" s="34"/>
      <c r="BY1178" s="34"/>
      <c r="BZ1178" s="34"/>
      <c r="CA1178" s="34"/>
      <c r="CB1178" s="34"/>
      <c r="CC1178" s="32"/>
    </row>
    <row r="1179" spans="1:81" x14ac:dyDescent="0.35">
      <c r="A1179" s="37" t="s">
        <v>961</v>
      </c>
      <c r="B1179" s="34">
        <v>22204</v>
      </c>
      <c r="C1179" s="37" t="s">
        <v>960</v>
      </c>
      <c r="D1179" s="32">
        <v>20.5</v>
      </c>
      <c r="E1179" s="32">
        <v>55.8</v>
      </c>
      <c r="F1179" s="32">
        <v>3.9</v>
      </c>
      <c r="G1179" s="32">
        <v>5.0999999999999996</v>
      </c>
      <c r="H1179" s="35">
        <v>2568</v>
      </c>
      <c r="I1179" s="35">
        <v>2497</v>
      </c>
      <c r="J1179" s="35">
        <v>596.78300000000002</v>
      </c>
      <c r="K1179" s="32">
        <v>8.9</v>
      </c>
      <c r="L1179" s="32">
        <v>0</v>
      </c>
      <c r="M1179" s="32">
        <v>0</v>
      </c>
      <c r="N1179" s="32">
        <v>3.9</v>
      </c>
      <c r="O1179" s="31"/>
      <c r="P1179" s="32">
        <v>5.0999999999999996</v>
      </c>
      <c r="Q1179" s="31"/>
      <c r="R1179" s="36">
        <v>0.9</v>
      </c>
      <c r="S1179" s="33">
        <v>0</v>
      </c>
      <c r="T1179" s="33">
        <v>6.3</v>
      </c>
      <c r="U1179" s="33">
        <v>68.2</v>
      </c>
      <c r="V1179" s="34"/>
      <c r="W1179" s="34"/>
      <c r="X1179" s="34"/>
      <c r="Y1179" s="32">
        <v>25.4</v>
      </c>
      <c r="Z1179" s="32">
        <v>0</v>
      </c>
      <c r="AA1179" s="34"/>
      <c r="AB1179" s="34"/>
      <c r="AC1179" s="34"/>
      <c r="AD1179" s="34"/>
      <c r="AE1179" s="34"/>
      <c r="AF1179" s="34"/>
      <c r="AG1179" s="34"/>
      <c r="AH1179" s="34"/>
      <c r="AI1179" s="32">
        <v>0</v>
      </c>
      <c r="AJ1179" s="34"/>
      <c r="AK1179" s="34"/>
      <c r="AL1179" s="32">
        <v>0</v>
      </c>
      <c r="AM1179" s="32">
        <v>0</v>
      </c>
      <c r="AN1179" s="34"/>
      <c r="AO1179" s="34"/>
      <c r="AP1179" s="34"/>
      <c r="AQ1179" s="34"/>
      <c r="AR1179" s="32">
        <v>0</v>
      </c>
      <c r="AS1179" s="34"/>
      <c r="AT1179" s="32">
        <v>0</v>
      </c>
      <c r="AU1179" s="33">
        <v>25.41</v>
      </c>
      <c r="AV1179" s="36">
        <v>0</v>
      </c>
      <c r="AW1179" s="33">
        <v>3.36</v>
      </c>
      <c r="AX1179" s="33">
        <v>36.380000000000003</v>
      </c>
      <c r="AY1179" s="33">
        <v>13.55</v>
      </c>
      <c r="AZ1179" s="36">
        <v>0</v>
      </c>
      <c r="BA1179" s="33">
        <v>19.2</v>
      </c>
      <c r="BB1179" s="38"/>
      <c r="BC1179" s="34"/>
      <c r="BD1179" s="34"/>
      <c r="BE1179" s="34"/>
      <c r="BF1179" s="32"/>
      <c r="BG1179" s="34"/>
      <c r="BH1179" s="34"/>
      <c r="BI1179" s="34"/>
      <c r="BJ1179" s="34"/>
      <c r="BK1179" s="34"/>
      <c r="BL1179" s="34"/>
      <c r="BM1179" s="34"/>
      <c r="BN1179" s="34"/>
      <c r="BO1179" s="34"/>
      <c r="BP1179" s="34"/>
      <c r="BQ1179" s="34"/>
      <c r="BR1179" s="34"/>
      <c r="BS1179" s="34"/>
      <c r="BT1179" s="32"/>
      <c r="BU1179" s="34"/>
      <c r="BV1179" s="34"/>
      <c r="BW1179" s="34"/>
      <c r="BX1179" s="34"/>
      <c r="BY1179" s="34"/>
      <c r="BZ1179" s="34"/>
      <c r="CA1179" s="34"/>
      <c r="CB1179" s="34"/>
      <c r="CC1179" s="32"/>
    </row>
    <row r="1180" spans="1:81" x14ac:dyDescent="0.35">
      <c r="A1180" s="37" t="s">
        <v>959</v>
      </c>
      <c r="B1180" s="34">
        <v>22204</v>
      </c>
      <c r="C1180" s="37" t="s">
        <v>958</v>
      </c>
      <c r="D1180" s="32">
        <v>14.4</v>
      </c>
      <c r="E1180" s="32">
        <v>68.5</v>
      </c>
      <c r="F1180" s="32">
        <v>2.1</v>
      </c>
      <c r="G1180" s="32">
        <v>2.4</v>
      </c>
      <c r="H1180" s="35">
        <v>2886</v>
      </c>
      <c r="I1180" s="35">
        <v>2818</v>
      </c>
      <c r="J1180" s="35">
        <v>673.50199999999995</v>
      </c>
      <c r="K1180" s="32">
        <v>8.5</v>
      </c>
      <c r="L1180" s="32">
        <v>0</v>
      </c>
      <c r="M1180" s="32">
        <v>0</v>
      </c>
      <c r="N1180" s="32">
        <v>2.1</v>
      </c>
      <c r="O1180" s="31"/>
      <c r="P1180" s="32">
        <v>2.4</v>
      </c>
      <c r="Q1180" s="31"/>
      <c r="R1180" s="36">
        <v>0.43</v>
      </c>
      <c r="S1180" s="33">
        <v>0</v>
      </c>
      <c r="T1180" s="33">
        <v>22.6</v>
      </c>
      <c r="U1180" s="33">
        <v>33.299999999999997</v>
      </c>
      <c r="V1180" s="34"/>
      <c r="W1180" s="34"/>
      <c r="X1180" s="34"/>
      <c r="Y1180" s="32">
        <v>44.3</v>
      </c>
      <c r="Z1180" s="32">
        <v>0</v>
      </c>
      <c r="AA1180" s="34"/>
      <c r="AB1180" s="34"/>
      <c r="AC1180" s="34"/>
      <c r="AD1180" s="34"/>
      <c r="AE1180" s="34"/>
      <c r="AF1180" s="34"/>
      <c r="AG1180" s="34"/>
      <c r="AH1180" s="34"/>
      <c r="AI1180" s="32">
        <v>0</v>
      </c>
      <c r="AJ1180" s="34"/>
      <c r="AK1180" s="34"/>
      <c r="AL1180" s="32">
        <v>0</v>
      </c>
      <c r="AM1180" s="32">
        <v>0</v>
      </c>
      <c r="AN1180" s="34"/>
      <c r="AO1180" s="34"/>
      <c r="AP1180" s="34"/>
      <c r="AQ1180" s="34"/>
      <c r="AR1180" s="32">
        <v>0</v>
      </c>
      <c r="AS1180" s="34"/>
      <c r="AT1180" s="32">
        <v>0</v>
      </c>
      <c r="AU1180" s="33">
        <v>44.33</v>
      </c>
      <c r="AV1180" s="36">
        <v>0</v>
      </c>
      <c r="AW1180" s="33">
        <v>14.8</v>
      </c>
      <c r="AX1180" s="33">
        <v>21.81</v>
      </c>
      <c r="AY1180" s="33">
        <v>29.03</v>
      </c>
      <c r="AZ1180" s="36">
        <v>0</v>
      </c>
      <c r="BA1180" s="33">
        <v>23.57</v>
      </c>
      <c r="BB1180" s="38"/>
      <c r="BC1180" s="34"/>
      <c r="BD1180" s="34"/>
      <c r="BE1180" s="34"/>
      <c r="BF1180" s="32"/>
      <c r="BG1180" s="34"/>
      <c r="BH1180" s="34"/>
      <c r="BI1180" s="34"/>
      <c r="BJ1180" s="34"/>
      <c r="BK1180" s="34"/>
      <c r="BL1180" s="34"/>
      <c r="BM1180" s="34"/>
      <c r="BN1180" s="34"/>
      <c r="BO1180" s="34"/>
      <c r="BP1180" s="34"/>
      <c r="BQ1180" s="34"/>
      <c r="BR1180" s="34"/>
      <c r="BS1180" s="34"/>
      <c r="BT1180" s="32"/>
      <c r="BU1180" s="34"/>
      <c r="BV1180" s="34"/>
      <c r="BW1180" s="34"/>
      <c r="BX1180" s="34"/>
      <c r="BY1180" s="34"/>
      <c r="BZ1180" s="34"/>
      <c r="CA1180" s="34"/>
      <c r="CB1180" s="34"/>
      <c r="CC1180" s="32"/>
    </row>
    <row r="1181" spans="1:81" x14ac:dyDescent="0.35">
      <c r="A1181" s="37" t="s">
        <v>957</v>
      </c>
      <c r="B1181" s="34">
        <v>22204</v>
      </c>
      <c r="C1181" s="37" t="s">
        <v>956</v>
      </c>
      <c r="D1181" s="32">
        <v>17</v>
      </c>
      <c r="E1181" s="32">
        <v>49.2</v>
      </c>
      <c r="F1181" s="32">
        <v>5.5</v>
      </c>
      <c r="G1181" s="32">
        <v>22.9</v>
      </c>
      <c r="H1181" s="35">
        <v>2540</v>
      </c>
      <c r="I1181" s="35">
        <v>2493</v>
      </c>
      <c r="J1181" s="35">
        <v>595.827</v>
      </c>
      <c r="K1181" s="32">
        <v>5.9</v>
      </c>
      <c r="L1181" s="32">
        <v>0</v>
      </c>
      <c r="M1181" s="32">
        <v>0</v>
      </c>
      <c r="N1181" s="32">
        <v>5.5</v>
      </c>
      <c r="O1181" s="31"/>
      <c r="P1181" s="32">
        <v>22.9</v>
      </c>
      <c r="Q1181" s="31"/>
      <c r="R1181" s="36">
        <v>0.19</v>
      </c>
      <c r="S1181" s="33">
        <v>0</v>
      </c>
      <c r="T1181" s="33">
        <v>17.8</v>
      </c>
      <c r="U1181" s="33">
        <v>66.2</v>
      </c>
      <c r="V1181" s="34"/>
      <c r="W1181" s="34"/>
      <c r="X1181" s="34"/>
      <c r="Y1181" s="32">
        <v>15.9</v>
      </c>
      <c r="Z1181" s="32">
        <v>0.2</v>
      </c>
      <c r="AA1181" s="34"/>
      <c r="AB1181" s="34"/>
      <c r="AC1181" s="34"/>
      <c r="AD1181" s="34"/>
      <c r="AE1181" s="34"/>
      <c r="AF1181" s="34"/>
      <c r="AG1181" s="34"/>
      <c r="AH1181" s="34"/>
      <c r="AI1181" s="32">
        <v>0</v>
      </c>
      <c r="AJ1181" s="34"/>
      <c r="AK1181" s="34"/>
      <c r="AL1181" s="32">
        <v>0</v>
      </c>
      <c r="AM1181" s="32">
        <v>0</v>
      </c>
      <c r="AN1181" s="34"/>
      <c r="AO1181" s="34"/>
      <c r="AP1181" s="34"/>
      <c r="AQ1181" s="34"/>
      <c r="AR1181" s="32">
        <v>0</v>
      </c>
      <c r="AS1181" s="34"/>
      <c r="AT1181" s="32">
        <v>0</v>
      </c>
      <c r="AU1181" s="33">
        <v>16.059999999999999</v>
      </c>
      <c r="AV1181" s="36">
        <v>0</v>
      </c>
      <c r="AW1181" s="33">
        <v>8.3699999999999992</v>
      </c>
      <c r="AX1181" s="33">
        <v>31.14</v>
      </c>
      <c r="AY1181" s="33">
        <v>7.55</v>
      </c>
      <c r="AZ1181" s="36">
        <v>0</v>
      </c>
      <c r="BA1181" s="33">
        <v>14.58</v>
      </c>
      <c r="BB1181" s="38"/>
      <c r="BC1181" s="34"/>
      <c r="BD1181" s="34"/>
      <c r="BE1181" s="34"/>
      <c r="BF1181" s="32"/>
      <c r="BG1181" s="34"/>
      <c r="BH1181" s="34"/>
      <c r="BI1181" s="34"/>
      <c r="BJ1181" s="34"/>
      <c r="BK1181" s="34"/>
      <c r="BL1181" s="34"/>
      <c r="BM1181" s="34"/>
      <c r="BN1181" s="34"/>
      <c r="BO1181" s="34"/>
      <c r="BP1181" s="34"/>
      <c r="BQ1181" s="34"/>
      <c r="BR1181" s="34"/>
      <c r="BS1181" s="34"/>
      <c r="BT1181" s="32"/>
      <c r="BU1181" s="34"/>
      <c r="BV1181" s="34"/>
      <c r="BW1181" s="34"/>
      <c r="BX1181" s="34"/>
      <c r="BY1181" s="34"/>
      <c r="BZ1181" s="34"/>
      <c r="CA1181" s="34"/>
      <c r="CB1181" s="34"/>
      <c r="CC1181" s="32"/>
    </row>
    <row r="1182" spans="1:81" x14ac:dyDescent="0.35">
      <c r="A1182" s="37" t="s">
        <v>955</v>
      </c>
      <c r="B1182" s="34" t="s">
        <v>954</v>
      </c>
      <c r="C1182" s="37" t="s">
        <v>953</v>
      </c>
      <c r="D1182" s="32">
        <v>17</v>
      </c>
      <c r="E1182" s="32">
        <v>47.7</v>
      </c>
      <c r="F1182" s="32">
        <v>6.5</v>
      </c>
      <c r="G1182" s="32">
        <v>26.8</v>
      </c>
      <c r="H1182" s="35">
        <v>2530</v>
      </c>
      <c r="I1182" s="35">
        <v>2502</v>
      </c>
      <c r="J1182" s="35">
        <v>597.97799999999995</v>
      </c>
      <c r="K1182" s="32">
        <v>3.4</v>
      </c>
      <c r="L1182" s="32">
        <v>0</v>
      </c>
      <c r="M1182" s="32">
        <v>0</v>
      </c>
      <c r="N1182" s="32">
        <v>6.5</v>
      </c>
      <c r="O1182" s="31"/>
      <c r="P1182" s="32">
        <v>26.8</v>
      </c>
      <c r="Q1182" s="31"/>
      <c r="R1182" s="36">
        <v>0.05</v>
      </c>
      <c r="S1182" s="33">
        <v>0</v>
      </c>
      <c r="T1182" s="33">
        <v>17.899999999999999</v>
      </c>
      <c r="U1182" s="33">
        <v>60.8</v>
      </c>
      <c r="V1182" s="34"/>
      <c r="W1182" s="34"/>
      <c r="X1182" s="34"/>
      <c r="Y1182" s="32">
        <v>20.6</v>
      </c>
      <c r="Z1182" s="32">
        <v>0.2</v>
      </c>
      <c r="AA1182" s="34"/>
      <c r="AB1182" s="32">
        <v>0</v>
      </c>
      <c r="AC1182" s="34"/>
      <c r="AD1182" s="32">
        <v>0</v>
      </c>
      <c r="AE1182" s="34"/>
      <c r="AF1182" s="32">
        <v>0</v>
      </c>
      <c r="AG1182" s="34"/>
      <c r="AH1182" s="34"/>
      <c r="AI1182" s="32">
        <v>0</v>
      </c>
      <c r="AJ1182" s="32">
        <v>0</v>
      </c>
      <c r="AK1182" s="34"/>
      <c r="AL1182" s="32">
        <v>0</v>
      </c>
      <c r="AM1182" s="32">
        <v>0</v>
      </c>
      <c r="AN1182" s="34"/>
      <c r="AO1182" s="34"/>
      <c r="AP1182" s="32">
        <v>0</v>
      </c>
      <c r="AQ1182" s="32">
        <v>0</v>
      </c>
      <c r="AR1182" s="32">
        <v>0</v>
      </c>
      <c r="AS1182" s="34"/>
      <c r="AT1182" s="32">
        <v>0</v>
      </c>
      <c r="AU1182" s="33">
        <v>20.8</v>
      </c>
      <c r="AV1182" s="36">
        <v>0</v>
      </c>
      <c r="AW1182" s="33">
        <v>8.16</v>
      </c>
      <c r="AX1182" s="33">
        <v>27.72</v>
      </c>
      <c r="AY1182" s="33">
        <v>9.48</v>
      </c>
      <c r="AZ1182" s="36">
        <v>0</v>
      </c>
      <c r="BA1182" s="33">
        <v>0</v>
      </c>
      <c r="BB1182" s="38"/>
      <c r="BC1182" s="34"/>
      <c r="BD1182" s="34"/>
      <c r="BE1182" s="34"/>
      <c r="BF1182" s="32"/>
      <c r="BG1182" s="34"/>
      <c r="BH1182" s="34"/>
      <c r="BI1182" s="34"/>
      <c r="BJ1182" s="34"/>
      <c r="BK1182" s="34"/>
      <c r="BL1182" s="34"/>
      <c r="BM1182" s="34"/>
      <c r="BN1182" s="34"/>
      <c r="BO1182" s="34"/>
      <c r="BP1182" s="34"/>
      <c r="BQ1182" s="34"/>
      <c r="BR1182" s="34"/>
      <c r="BS1182" s="34"/>
      <c r="BT1182" s="32"/>
      <c r="BU1182" s="34"/>
      <c r="BV1182" s="34"/>
      <c r="BW1182" s="34"/>
      <c r="BX1182" s="34"/>
      <c r="BY1182" s="34"/>
      <c r="BZ1182" s="34"/>
      <c r="CA1182" s="34"/>
      <c r="CB1182" s="34"/>
      <c r="CC1182" s="32"/>
    </row>
    <row r="1183" spans="1:81" x14ac:dyDescent="0.35">
      <c r="A1183" s="37" t="s">
        <v>952</v>
      </c>
      <c r="B1183" s="34">
        <v>22204</v>
      </c>
      <c r="C1183" s="37" t="s">
        <v>951</v>
      </c>
      <c r="D1183" s="32">
        <v>17</v>
      </c>
      <c r="E1183" s="32">
        <v>48.5</v>
      </c>
      <c r="F1183" s="32">
        <v>6.4</v>
      </c>
      <c r="G1183" s="32">
        <v>26.7</v>
      </c>
      <c r="H1183" s="35">
        <v>2554</v>
      </c>
      <c r="I1183" s="35">
        <v>2530</v>
      </c>
      <c r="J1183" s="35">
        <v>604.66999999999996</v>
      </c>
      <c r="K1183" s="32">
        <v>3</v>
      </c>
      <c r="L1183" s="32">
        <v>0</v>
      </c>
      <c r="M1183" s="32">
        <v>0</v>
      </c>
      <c r="N1183" s="32">
        <v>6.4</v>
      </c>
      <c r="O1183" s="31"/>
      <c r="P1183" s="32">
        <v>26.7</v>
      </c>
      <c r="Q1183" s="31"/>
      <c r="R1183" s="36">
        <v>0.05</v>
      </c>
      <c r="S1183" s="33">
        <v>0</v>
      </c>
      <c r="T1183" s="33">
        <v>19.399999999999999</v>
      </c>
      <c r="U1183" s="33">
        <v>58.9</v>
      </c>
      <c r="V1183" s="34"/>
      <c r="W1183" s="34"/>
      <c r="X1183" s="34"/>
      <c r="Y1183" s="32">
        <v>20.5</v>
      </c>
      <c r="Z1183" s="32">
        <v>0.2</v>
      </c>
      <c r="AA1183" s="34"/>
      <c r="AB1183" s="32">
        <v>0</v>
      </c>
      <c r="AC1183" s="34"/>
      <c r="AD1183" s="32">
        <v>0</v>
      </c>
      <c r="AE1183" s="34"/>
      <c r="AF1183" s="32">
        <v>0</v>
      </c>
      <c r="AG1183" s="34"/>
      <c r="AH1183" s="34"/>
      <c r="AI1183" s="32">
        <v>0</v>
      </c>
      <c r="AJ1183" s="32">
        <v>0</v>
      </c>
      <c r="AK1183" s="34"/>
      <c r="AL1183" s="32">
        <v>0</v>
      </c>
      <c r="AM1183" s="32">
        <v>0</v>
      </c>
      <c r="AN1183" s="34"/>
      <c r="AO1183" s="34"/>
      <c r="AP1183" s="32">
        <v>0</v>
      </c>
      <c r="AQ1183" s="32">
        <v>0</v>
      </c>
      <c r="AR1183" s="32">
        <v>0</v>
      </c>
      <c r="AS1183" s="34"/>
      <c r="AT1183" s="32">
        <v>0</v>
      </c>
      <c r="AU1183" s="33">
        <v>20.7</v>
      </c>
      <c r="AV1183" s="36">
        <v>0</v>
      </c>
      <c r="AW1183" s="33">
        <v>9</v>
      </c>
      <c r="AX1183" s="33">
        <v>27.31</v>
      </c>
      <c r="AY1183" s="33">
        <v>9.6</v>
      </c>
      <c r="AZ1183" s="36">
        <v>0</v>
      </c>
      <c r="BA1183" s="33">
        <v>0</v>
      </c>
      <c r="BB1183" s="38"/>
      <c r="BC1183" s="34"/>
      <c r="BD1183" s="34"/>
      <c r="BE1183" s="34"/>
      <c r="BF1183" s="32"/>
      <c r="BG1183" s="34"/>
      <c r="BH1183" s="34"/>
      <c r="BI1183" s="34"/>
      <c r="BJ1183" s="34"/>
      <c r="BK1183" s="34"/>
      <c r="BL1183" s="34"/>
      <c r="BM1183" s="34"/>
      <c r="BN1183" s="34"/>
      <c r="BO1183" s="34"/>
      <c r="BP1183" s="34"/>
      <c r="BQ1183" s="34"/>
      <c r="BR1183" s="34"/>
      <c r="BS1183" s="34"/>
      <c r="BT1183" s="32"/>
      <c r="BU1183" s="34"/>
      <c r="BV1183" s="34"/>
      <c r="BW1183" s="34"/>
      <c r="BX1183" s="34"/>
      <c r="BY1183" s="34"/>
      <c r="BZ1183" s="34"/>
      <c r="CA1183" s="34"/>
      <c r="CB1183" s="34"/>
      <c r="CC1183" s="32"/>
    </row>
    <row r="1184" spans="1:81" x14ac:dyDescent="0.35">
      <c r="A1184" s="37" t="s">
        <v>950</v>
      </c>
      <c r="B1184" s="34">
        <v>22204</v>
      </c>
      <c r="C1184" s="37" t="s">
        <v>949</v>
      </c>
      <c r="D1184" s="32">
        <v>3.4</v>
      </c>
      <c r="E1184" s="32">
        <v>0.2</v>
      </c>
      <c r="F1184" s="32">
        <v>3.3</v>
      </c>
      <c r="G1184" s="32">
        <v>32.1</v>
      </c>
      <c r="H1184" s="35">
        <v>727</v>
      </c>
      <c r="I1184" s="35">
        <v>608</v>
      </c>
      <c r="J1184" s="35">
        <v>145.31199999999998</v>
      </c>
      <c r="K1184" s="32">
        <v>14.9</v>
      </c>
      <c r="L1184" s="34"/>
      <c r="M1184" s="34"/>
      <c r="N1184" s="34"/>
      <c r="O1184" s="31"/>
      <c r="P1184" s="32">
        <v>32.1</v>
      </c>
      <c r="Q1184" s="31"/>
      <c r="R1184" s="36">
        <v>1.6E-2</v>
      </c>
      <c r="S1184" s="33">
        <v>0</v>
      </c>
      <c r="T1184" s="33">
        <v>20.36</v>
      </c>
      <c r="U1184" s="33">
        <v>37.229999999999997</v>
      </c>
      <c r="V1184" s="34"/>
      <c r="W1184" s="34"/>
      <c r="X1184" s="34"/>
      <c r="Y1184" s="32">
        <v>38.1</v>
      </c>
      <c r="Z1184" s="32">
        <v>4.5999999999999996</v>
      </c>
      <c r="AA1184" s="34"/>
      <c r="AB1184" s="34"/>
      <c r="AC1184" s="34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2">
        <v>0</v>
      </c>
      <c r="AN1184" s="34"/>
      <c r="AO1184" s="34"/>
      <c r="AP1184" s="34"/>
      <c r="AQ1184" s="34"/>
      <c r="AR1184" s="32">
        <v>0</v>
      </c>
      <c r="AS1184" s="34"/>
      <c r="AT1184" s="32">
        <v>0</v>
      </c>
      <c r="AU1184" s="33">
        <v>42.68</v>
      </c>
      <c r="AV1184" s="36">
        <v>0</v>
      </c>
      <c r="AW1184" s="33">
        <v>0.04</v>
      </c>
      <c r="AX1184" s="33">
        <v>7.0000000000000007E-2</v>
      </c>
      <c r="AY1184" s="33">
        <v>0.08</v>
      </c>
      <c r="AZ1184" s="36">
        <v>0</v>
      </c>
      <c r="BA1184" s="33">
        <v>0</v>
      </c>
      <c r="BB1184" s="34"/>
      <c r="BC1184" s="34"/>
      <c r="BD1184" s="34"/>
      <c r="BE1184" s="34"/>
      <c r="BF1184" s="34"/>
      <c r="BG1184" s="34"/>
      <c r="BH1184" s="34"/>
      <c r="BI1184" s="34"/>
      <c r="BJ1184" s="34"/>
      <c r="BK1184" s="34"/>
      <c r="BL1184" s="34"/>
      <c r="BM1184" s="34"/>
      <c r="BN1184" s="34"/>
      <c r="BO1184" s="34"/>
      <c r="BP1184" s="34"/>
      <c r="BQ1184" s="34"/>
      <c r="BR1184" s="34"/>
      <c r="BS1184" s="34"/>
      <c r="BT1184" s="32"/>
      <c r="BU1184" s="34"/>
      <c r="BV1184" s="34"/>
      <c r="BW1184" s="34"/>
      <c r="BX1184" s="34"/>
      <c r="BY1184" s="34"/>
      <c r="BZ1184" s="34"/>
      <c r="CA1184" s="34"/>
      <c r="CB1184" s="34"/>
      <c r="CC1184" s="32"/>
    </row>
    <row r="1185" spans="1:81" x14ac:dyDescent="0.35">
      <c r="A1185" s="37" t="s">
        <v>948</v>
      </c>
      <c r="B1185" s="34">
        <v>22204</v>
      </c>
      <c r="C1185" s="37" t="s">
        <v>947</v>
      </c>
      <c r="D1185" s="32">
        <v>3.4</v>
      </c>
      <c r="E1185" s="32">
        <v>0.6</v>
      </c>
      <c r="F1185" s="32">
        <v>3.8</v>
      </c>
      <c r="G1185" s="32">
        <v>34.299999999999997</v>
      </c>
      <c r="H1185" s="35">
        <v>724</v>
      </c>
      <c r="I1185" s="35">
        <v>659</v>
      </c>
      <c r="J1185" s="35">
        <v>157.501</v>
      </c>
      <c r="K1185" s="32">
        <v>8.1</v>
      </c>
      <c r="L1185" s="34"/>
      <c r="M1185" s="34"/>
      <c r="N1185" s="34"/>
      <c r="O1185" s="31"/>
      <c r="P1185" s="32">
        <v>34.299999999999997</v>
      </c>
      <c r="Q1185" s="31"/>
      <c r="R1185" s="36">
        <v>0.09</v>
      </c>
      <c r="S1185" s="33">
        <v>0</v>
      </c>
      <c r="T1185" s="33">
        <v>20.27</v>
      </c>
      <c r="U1185" s="33">
        <v>37.17</v>
      </c>
      <c r="V1185" s="34"/>
      <c r="W1185" s="34"/>
      <c r="X1185" s="34"/>
      <c r="Y1185" s="32">
        <v>38</v>
      </c>
      <c r="Z1185" s="32">
        <v>4.5999999999999996</v>
      </c>
      <c r="AA1185" s="34"/>
      <c r="AB1185" s="34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2">
        <v>0</v>
      </c>
      <c r="AN1185" s="34"/>
      <c r="AO1185" s="34"/>
      <c r="AP1185" s="34"/>
      <c r="AQ1185" s="34"/>
      <c r="AR1185" s="32">
        <v>0</v>
      </c>
      <c r="AS1185" s="34"/>
      <c r="AT1185" s="32">
        <v>0</v>
      </c>
      <c r="AU1185" s="33">
        <v>42.56</v>
      </c>
      <c r="AV1185" s="36">
        <v>0</v>
      </c>
      <c r="AW1185" s="33">
        <v>0.12</v>
      </c>
      <c r="AX1185" s="33">
        <v>0.21</v>
      </c>
      <c r="AY1185" s="33">
        <v>0.24</v>
      </c>
      <c r="AZ1185" s="36">
        <v>0</v>
      </c>
      <c r="BA1185" s="33">
        <v>0</v>
      </c>
      <c r="BB1185" s="34"/>
      <c r="BC1185" s="34"/>
      <c r="BD1185" s="34"/>
      <c r="BE1185" s="34"/>
      <c r="BF1185" s="34"/>
      <c r="BG1185" s="34"/>
      <c r="BH1185" s="34"/>
      <c r="BI1185" s="34"/>
      <c r="BJ1185" s="34"/>
      <c r="BK1185" s="34"/>
      <c r="BL1185" s="34"/>
      <c r="BM1185" s="34"/>
      <c r="BN1185" s="34"/>
      <c r="BO1185" s="34"/>
      <c r="BP1185" s="34"/>
      <c r="BQ1185" s="34"/>
      <c r="BR1185" s="34"/>
      <c r="BS1185" s="34"/>
      <c r="BT1185" s="32"/>
      <c r="BU1185" s="34"/>
      <c r="BV1185" s="34"/>
      <c r="BW1185" s="34"/>
      <c r="BX1185" s="34"/>
      <c r="BY1185" s="34"/>
      <c r="BZ1185" s="34"/>
      <c r="CA1185" s="34"/>
      <c r="CB1185" s="34"/>
      <c r="CC1185" s="32"/>
    </row>
    <row r="1186" spans="1:81" x14ac:dyDescent="0.35">
      <c r="A1186" s="37" t="s">
        <v>946</v>
      </c>
      <c r="B1186" s="34">
        <v>22204</v>
      </c>
      <c r="C1186" s="37" t="s">
        <v>945</v>
      </c>
      <c r="D1186" s="32">
        <v>14.8</v>
      </c>
      <c r="E1186" s="32">
        <v>61.4</v>
      </c>
      <c r="F1186" s="32">
        <v>4.4000000000000004</v>
      </c>
      <c r="G1186" s="32">
        <v>5.0999999999999996</v>
      </c>
      <c r="H1186" s="35">
        <v>2689</v>
      </c>
      <c r="I1186" s="35">
        <v>2605</v>
      </c>
      <c r="J1186" s="35">
        <v>622.59500000000003</v>
      </c>
      <c r="K1186" s="32">
        <v>10.4</v>
      </c>
      <c r="L1186" s="32">
        <v>0</v>
      </c>
      <c r="M1186" s="32">
        <v>0</v>
      </c>
      <c r="N1186" s="32">
        <v>4.4000000000000004</v>
      </c>
      <c r="O1186" s="31"/>
      <c r="P1186" s="32">
        <v>5.0999999999999996</v>
      </c>
      <c r="Q1186" s="31"/>
      <c r="R1186" s="36">
        <v>0.17</v>
      </c>
      <c r="S1186" s="33">
        <v>0</v>
      </c>
      <c r="T1186" s="33">
        <v>4.5999999999999996</v>
      </c>
      <c r="U1186" s="33">
        <v>83.1</v>
      </c>
      <c r="V1186" s="34"/>
      <c r="W1186" s="34"/>
      <c r="X1186" s="34"/>
      <c r="Y1186" s="32">
        <v>12</v>
      </c>
      <c r="Z1186" s="32">
        <v>0.2</v>
      </c>
      <c r="AA1186" s="34"/>
      <c r="AB1186" s="34"/>
      <c r="AC1186" s="34"/>
      <c r="AD1186" s="34"/>
      <c r="AE1186" s="34"/>
      <c r="AF1186" s="34"/>
      <c r="AG1186" s="34"/>
      <c r="AH1186" s="34"/>
      <c r="AI1186" s="32">
        <v>0</v>
      </c>
      <c r="AJ1186" s="34"/>
      <c r="AK1186" s="34"/>
      <c r="AL1186" s="32">
        <v>0</v>
      </c>
      <c r="AM1186" s="32">
        <v>0</v>
      </c>
      <c r="AN1186" s="34"/>
      <c r="AO1186" s="34"/>
      <c r="AP1186" s="34"/>
      <c r="AQ1186" s="34"/>
      <c r="AR1186" s="32">
        <v>0</v>
      </c>
      <c r="AS1186" s="34"/>
      <c r="AT1186" s="32">
        <v>0</v>
      </c>
      <c r="AU1186" s="33">
        <v>12.2</v>
      </c>
      <c r="AV1186" s="36">
        <v>0</v>
      </c>
      <c r="AW1186" s="33">
        <v>2.7</v>
      </c>
      <c r="AX1186" s="33">
        <v>48.78</v>
      </c>
      <c r="AY1186" s="33">
        <v>7.16</v>
      </c>
      <c r="AZ1186" s="36">
        <v>0</v>
      </c>
      <c r="BA1186" s="33">
        <v>18.2</v>
      </c>
      <c r="BB1186" s="34"/>
      <c r="BC1186" s="34"/>
      <c r="BD1186" s="34"/>
      <c r="BE1186" s="34"/>
      <c r="BF1186" s="34"/>
      <c r="BG1186" s="34"/>
      <c r="BH1186" s="34"/>
      <c r="BI1186" s="34"/>
      <c r="BJ1186" s="34"/>
      <c r="BK1186" s="34"/>
      <c r="BL1186" s="34"/>
      <c r="BM1186" s="34"/>
      <c r="BN1186" s="34"/>
      <c r="BO1186" s="34"/>
      <c r="BP1186" s="34"/>
      <c r="BQ1186" s="34"/>
      <c r="BR1186" s="34"/>
      <c r="BS1186" s="34"/>
      <c r="BT1186" s="34"/>
      <c r="BU1186" s="34"/>
      <c r="BV1186" s="34"/>
      <c r="BW1186" s="34"/>
      <c r="BX1186" s="34"/>
      <c r="BY1186" s="34"/>
      <c r="BZ1186" s="34"/>
      <c r="CA1186" s="34"/>
      <c r="CB1186" s="34"/>
      <c r="CC1186" s="34"/>
    </row>
    <row r="1187" spans="1:81" x14ac:dyDescent="0.35">
      <c r="A1187" s="37" t="s">
        <v>944</v>
      </c>
      <c r="B1187" s="34">
        <v>22204</v>
      </c>
      <c r="C1187" s="37" t="s">
        <v>943</v>
      </c>
      <c r="D1187" s="32">
        <v>9.1999999999999993</v>
      </c>
      <c r="E1187" s="32">
        <v>74</v>
      </c>
      <c r="F1187" s="32">
        <v>4.5</v>
      </c>
      <c r="G1187" s="32">
        <v>4.5</v>
      </c>
      <c r="H1187" s="35">
        <v>3018</v>
      </c>
      <c r="I1187" s="35">
        <v>2966</v>
      </c>
      <c r="J1187" s="35">
        <v>708.87400000000002</v>
      </c>
      <c r="K1187" s="32">
        <v>6.4</v>
      </c>
      <c r="L1187" s="32">
        <v>0</v>
      </c>
      <c r="M1187" s="32">
        <v>0</v>
      </c>
      <c r="N1187" s="32">
        <v>4.5</v>
      </c>
      <c r="O1187" s="31"/>
      <c r="P1187" s="32">
        <v>4.5</v>
      </c>
      <c r="Q1187" s="31"/>
      <c r="R1187" s="36">
        <v>0.1</v>
      </c>
      <c r="S1187" s="33">
        <v>0</v>
      </c>
      <c r="T1187" s="33">
        <v>14.2</v>
      </c>
      <c r="U1187" s="33">
        <v>84.3</v>
      </c>
      <c r="V1187" s="34"/>
      <c r="W1187" s="34"/>
      <c r="X1187" s="34"/>
      <c r="Y1187" s="32">
        <v>1.3</v>
      </c>
      <c r="Z1187" s="32">
        <v>0.3</v>
      </c>
      <c r="AA1187" s="34"/>
      <c r="AB1187" s="34"/>
      <c r="AC1187" s="34"/>
      <c r="AD1187" s="34"/>
      <c r="AE1187" s="34"/>
      <c r="AF1187" s="34"/>
      <c r="AG1187" s="34"/>
      <c r="AH1187" s="34"/>
      <c r="AI1187" s="32">
        <v>0</v>
      </c>
      <c r="AJ1187" s="34"/>
      <c r="AK1187" s="34"/>
      <c r="AL1187" s="32">
        <v>0</v>
      </c>
      <c r="AM1187" s="32">
        <v>0</v>
      </c>
      <c r="AN1187" s="34"/>
      <c r="AO1187" s="34"/>
      <c r="AP1187" s="34"/>
      <c r="AQ1187" s="34"/>
      <c r="AR1187" s="32">
        <v>0</v>
      </c>
      <c r="AS1187" s="34"/>
      <c r="AT1187" s="32">
        <v>0</v>
      </c>
      <c r="AU1187" s="33">
        <v>1.58</v>
      </c>
      <c r="AV1187" s="36">
        <v>0</v>
      </c>
      <c r="AW1187" s="33">
        <v>10.039999999999999</v>
      </c>
      <c r="AX1187" s="33">
        <v>59.64</v>
      </c>
      <c r="AY1187" s="33">
        <v>1.1200000000000001</v>
      </c>
      <c r="AZ1187" s="36">
        <v>0</v>
      </c>
      <c r="BA1187" s="33">
        <v>21.93</v>
      </c>
      <c r="BB1187" s="34"/>
      <c r="BC1187" s="34"/>
      <c r="BD1187" s="34"/>
      <c r="BE1187" s="34"/>
      <c r="BF1187" s="34"/>
      <c r="BG1187" s="34"/>
      <c r="BH1187" s="34"/>
      <c r="BI1187" s="34"/>
      <c r="BJ1187" s="34"/>
      <c r="BK1187" s="34"/>
      <c r="BL1187" s="34"/>
      <c r="BM1187" s="34"/>
      <c r="BN1187" s="34"/>
      <c r="BO1187" s="34"/>
      <c r="BP1187" s="34"/>
      <c r="BQ1187" s="34"/>
      <c r="BR1187" s="34"/>
      <c r="BS1187" s="34"/>
      <c r="BT1187" s="34"/>
      <c r="BU1187" s="34"/>
      <c r="BV1187" s="34"/>
      <c r="BW1187" s="34"/>
      <c r="BX1187" s="34"/>
      <c r="BY1187" s="34"/>
      <c r="BZ1187" s="34"/>
      <c r="CA1187" s="34"/>
      <c r="CB1187" s="34"/>
      <c r="CC1187" s="34"/>
    </row>
    <row r="1188" spans="1:81" x14ac:dyDescent="0.35">
      <c r="A1188" s="37" t="s">
        <v>942</v>
      </c>
      <c r="B1188" s="34">
        <v>22201</v>
      </c>
      <c r="C1188" s="37" t="s">
        <v>941</v>
      </c>
      <c r="D1188" s="32">
        <v>24.7</v>
      </c>
      <c r="E1188" s="32">
        <v>47.1</v>
      </c>
      <c r="F1188" s="32">
        <v>5.0999999999999996</v>
      </c>
      <c r="G1188" s="32">
        <v>8.9</v>
      </c>
      <c r="H1188" s="35">
        <v>2376</v>
      </c>
      <c r="I1188" s="35">
        <v>2311</v>
      </c>
      <c r="J1188" s="35">
        <v>552.32899999999995</v>
      </c>
      <c r="K1188" s="32">
        <v>8.1999999999999993</v>
      </c>
      <c r="L1188" s="32">
        <v>0</v>
      </c>
      <c r="M1188" s="32">
        <v>0</v>
      </c>
      <c r="N1188" s="32">
        <v>5.0999999999999996</v>
      </c>
      <c r="O1188" s="31"/>
      <c r="P1188" s="32">
        <v>8.9</v>
      </c>
      <c r="Q1188" s="31"/>
      <c r="R1188" s="36">
        <v>0.12</v>
      </c>
      <c r="S1188" s="33">
        <v>0</v>
      </c>
      <c r="T1188" s="33">
        <v>18.190000000000001</v>
      </c>
      <c r="U1188" s="33">
        <v>72.56</v>
      </c>
      <c r="V1188" s="34"/>
      <c r="W1188" s="34"/>
      <c r="X1188" s="34"/>
      <c r="Y1188" s="32">
        <v>8.5</v>
      </c>
      <c r="Z1188" s="32">
        <v>0</v>
      </c>
      <c r="AA1188" s="34"/>
      <c r="AB1188" s="34"/>
      <c r="AC1188" s="34"/>
      <c r="AD1188" s="34"/>
      <c r="AE1188" s="34"/>
      <c r="AF1188" s="34"/>
      <c r="AG1188" s="34"/>
      <c r="AH1188" s="34"/>
      <c r="AI1188" s="32">
        <v>0</v>
      </c>
      <c r="AJ1188" s="34"/>
      <c r="AK1188" s="34"/>
      <c r="AL1188" s="32">
        <v>0.1</v>
      </c>
      <c r="AM1188" s="32">
        <v>0</v>
      </c>
      <c r="AN1188" s="34"/>
      <c r="AO1188" s="34"/>
      <c r="AP1188" s="34"/>
      <c r="AQ1188" s="34"/>
      <c r="AR1188" s="32">
        <v>0</v>
      </c>
      <c r="AS1188" s="34"/>
      <c r="AT1188" s="32">
        <v>0</v>
      </c>
      <c r="AU1188" s="33">
        <v>8.59</v>
      </c>
      <c r="AV1188" s="36">
        <v>0</v>
      </c>
      <c r="AW1188" s="33">
        <v>8.19</v>
      </c>
      <c r="AX1188" s="33">
        <v>32.67</v>
      </c>
      <c r="AY1188" s="33">
        <v>3.87</v>
      </c>
      <c r="AZ1188" s="36">
        <v>0</v>
      </c>
      <c r="BA1188" s="33">
        <v>153.09</v>
      </c>
      <c r="BB1188" s="34"/>
      <c r="BC1188" s="34"/>
      <c r="BD1188" s="34"/>
      <c r="BE1188" s="34"/>
      <c r="BF1188" s="34"/>
      <c r="BG1188" s="34"/>
      <c r="BH1188" s="34"/>
      <c r="BI1188" s="34"/>
      <c r="BJ1188" s="34"/>
      <c r="BK1188" s="34"/>
      <c r="BL1188" s="34"/>
      <c r="BM1188" s="34"/>
      <c r="BN1188" s="34"/>
      <c r="BO1188" s="34"/>
      <c r="BP1188" s="34"/>
      <c r="BQ1188" s="34"/>
      <c r="BR1188" s="34"/>
      <c r="BS1188" s="34"/>
      <c r="BT1188" s="34"/>
      <c r="BU1188" s="34"/>
      <c r="BV1188" s="34"/>
      <c r="BW1188" s="34"/>
      <c r="BX1188" s="34"/>
      <c r="BY1188" s="34"/>
      <c r="BZ1188" s="34"/>
      <c r="CA1188" s="34"/>
      <c r="CB1188" s="34"/>
      <c r="CC1188" s="34"/>
    </row>
    <row r="1189" spans="1:81" ht="25" x14ac:dyDescent="0.35">
      <c r="A1189" s="37" t="s">
        <v>940</v>
      </c>
      <c r="B1189" s="34">
        <v>22201</v>
      </c>
      <c r="C1189" s="37" t="s">
        <v>939</v>
      </c>
      <c r="D1189" s="32">
        <v>24.4</v>
      </c>
      <c r="E1189" s="32">
        <v>51.7</v>
      </c>
      <c r="F1189" s="32">
        <v>4.7</v>
      </c>
      <c r="G1189" s="32">
        <v>14.4</v>
      </c>
      <c r="H1189" s="35">
        <v>2635</v>
      </c>
      <c r="I1189" s="35">
        <v>2568</v>
      </c>
      <c r="J1189" s="35">
        <v>613.75199999999995</v>
      </c>
      <c r="K1189" s="32">
        <v>8.3000000000000007</v>
      </c>
      <c r="L1189" s="32">
        <v>0</v>
      </c>
      <c r="M1189" s="32">
        <v>0</v>
      </c>
      <c r="N1189" s="32">
        <v>4.7</v>
      </c>
      <c r="O1189" s="31"/>
      <c r="P1189" s="32">
        <v>14.4</v>
      </c>
      <c r="Q1189" s="31"/>
      <c r="R1189" s="36">
        <v>0.15</v>
      </c>
      <c r="S1189" s="33">
        <v>0</v>
      </c>
      <c r="T1189" s="33">
        <v>18.190000000000001</v>
      </c>
      <c r="U1189" s="33">
        <v>72.56</v>
      </c>
      <c r="V1189" s="34"/>
      <c r="W1189" s="34"/>
      <c r="X1189" s="34"/>
      <c r="Y1189" s="32">
        <v>8.5</v>
      </c>
      <c r="Z1189" s="32">
        <v>0</v>
      </c>
      <c r="AA1189" s="34"/>
      <c r="AB1189" s="34"/>
      <c r="AC1189" s="34"/>
      <c r="AD1189" s="34"/>
      <c r="AE1189" s="34"/>
      <c r="AF1189" s="34"/>
      <c r="AG1189" s="34"/>
      <c r="AH1189" s="34"/>
      <c r="AI1189" s="32">
        <v>0</v>
      </c>
      <c r="AJ1189" s="34"/>
      <c r="AK1189" s="34"/>
      <c r="AL1189" s="32">
        <v>0.1</v>
      </c>
      <c r="AM1189" s="32">
        <v>0</v>
      </c>
      <c r="AN1189" s="34"/>
      <c r="AO1189" s="34"/>
      <c r="AP1189" s="34"/>
      <c r="AQ1189" s="34"/>
      <c r="AR1189" s="32">
        <v>0</v>
      </c>
      <c r="AS1189" s="34"/>
      <c r="AT1189" s="32">
        <v>0</v>
      </c>
      <c r="AU1189" s="33">
        <v>8.59</v>
      </c>
      <c r="AV1189" s="36">
        <v>0</v>
      </c>
      <c r="AW1189" s="33">
        <v>8.98</v>
      </c>
      <c r="AX1189" s="33">
        <v>35.83</v>
      </c>
      <c r="AY1189" s="33">
        <v>4.24</v>
      </c>
      <c r="AZ1189" s="36">
        <v>0</v>
      </c>
      <c r="BA1189" s="33">
        <v>167.92</v>
      </c>
      <c r="BB1189" s="34"/>
      <c r="BC1189" s="34"/>
      <c r="BD1189" s="34"/>
      <c r="BE1189" s="34"/>
      <c r="BF1189" s="34"/>
      <c r="BG1189" s="34"/>
      <c r="BH1189" s="34"/>
      <c r="BI1189" s="34"/>
      <c r="BJ1189" s="34"/>
      <c r="BK1189" s="34"/>
      <c r="BL1189" s="34"/>
      <c r="BM1189" s="34"/>
      <c r="BN1189" s="34"/>
      <c r="BO1189" s="34"/>
      <c r="BP1189" s="34"/>
      <c r="BQ1189" s="34"/>
      <c r="BR1189" s="34"/>
      <c r="BS1189" s="34"/>
      <c r="BT1189" s="34"/>
      <c r="BU1189" s="34"/>
      <c r="BV1189" s="34"/>
      <c r="BW1189" s="34"/>
      <c r="BX1189" s="34"/>
      <c r="BY1189" s="34"/>
      <c r="BZ1189" s="34"/>
      <c r="CA1189" s="34"/>
      <c r="CB1189" s="34"/>
      <c r="CC1189" s="34"/>
    </row>
    <row r="1190" spans="1:81" ht="25" x14ac:dyDescent="0.35">
      <c r="A1190" s="37" t="s">
        <v>938</v>
      </c>
      <c r="B1190" s="34">
        <v>22201</v>
      </c>
      <c r="C1190" s="37" t="s">
        <v>937</v>
      </c>
      <c r="D1190" s="32">
        <v>25.1</v>
      </c>
      <c r="E1190" s="32">
        <v>52.8</v>
      </c>
      <c r="F1190" s="32">
        <v>4.4000000000000004</v>
      </c>
      <c r="G1190" s="32">
        <v>14.1</v>
      </c>
      <c r="H1190" s="35">
        <v>2667</v>
      </c>
      <c r="I1190" s="35">
        <v>2617</v>
      </c>
      <c r="J1190" s="35">
        <v>625.46299999999997</v>
      </c>
      <c r="K1190" s="32">
        <v>6.2</v>
      </c>
      <c r="L1190" s="32">
        <v>0</v>
      </c>
      <c r="M1190" s="32">
        <v>0</v>
      </c>
      <c r="N1190" s="32">
        <v>4.4000000000000004</v>
      </c>
      <c r="O1190" s="31"/>
      <c r="P1190" s="32">
        <v>14.1</v>
      </c>
      <c r="Q1190" s="31"/>
      <c r="R1190" s="36">
        <v>0.15</v>
      </c>
      <c r="S1190" s="33">
        <v>0</v>
      </c>
      <c r="T1190" s="33">
        <v>18.190000000000001</v>
      </c>
      <c r="U1190" s="33">
        <v>72.56</v>
      </c>
      <c r="V1190" s="34"/>
      <c r="W1190" s="34"/>
      <c r="X1190" s="34"/>
      <c r="Y1190" s="32">
        <v>8.5</v>
      </c>
      <c r="Z1190" s="32">
        <v>0</v>
      </c>
      <c r="AA1190" s="34"/>
      <c r="AB1190" s="34"/>
      <c r="AC1190" s="34"/>
      <c r="AD1190" s="34"/>
      <c r="AE1190" s="34"/>
      <c r="AF1190" s="34"/>
      <c r="AG1190" s="34"/>
      <c r="AH1190" s="34"/>
      <c r="AI1190" s="32">
        <v>0</v>
      </c>
      <c r="AJ1190" s="34"/>
      <c r="AK1190" s="34"/>
      <c r="AL1190" s="32">
        <v>0.1</v>
      </c>
      <c r="AM1190" s="32">
        <v>0</v>
      </c>
      <c r="AN1190" s="34"/>
      <c r="AO1190" s="34"/>
      <c r="AP1190" s="34"/>
      <c r="AQ1190" s="34"/>
      <c r="AR1190" s="32">
        <v>0</v>
      </c>
      <c r="AS1190" s="34"/>
      <c r="AT1190" s="32">
        <v>0</v>
      </c>
      <c r="AU1190" s="33">
        <v>8.59</v>
      </c>
      <c r="AV1190" s="36">
        <v>0</v>
      </c>
      <c r="AW1190" s="33">
        <v>9.18</v>
      </c>
      <c r="AX1190" s="33">
        <v>36.619999999999997</v>
      </c>
      <c r="AY1190" s="33">
        <v>4.34</v>
      </c>
      <c r="AZ1190" s="36">
        <v>0</v>
      </c>
      <c r="BA1190" s="33">
        <v>171.62</v>
      </c>
      <c r="BB1190" s="34"/>
      <c r="BC1190" s="34"/>
      <c r="BD1190" s="34"/>
      <c r="BE1190" s="34"/>
      <c r="BF1190" s="34"/>
      <c r="BG1190" s="34"/>
      <c r="BH1190" s="34"/>
      <c r="BI1190" s="34"/>
      <c r="BJ1190" s="34"/>
      <c r="BK1190" s="34"/>
      <c r="BL1190" s="34"/>
      <c r="BM1190" s="34"/>
      <c r="BN1190" s="34"/>
      <c r="BO1190" s="34"/>
      <c r="BP1190" s="34"/>
      <c r="BQ1190" s="34"/>
      <c r="BR1190" s="34"/>
      <c r="BS1190" s="34"/>
      <c r="BT1190" s="34"/>
      <c r="BU1190" s="34"/>
      <c r="BV1190" s="34"/>
      <c r="BW1190" s="34"/>
      <c r="BX1190" s="34"/>
      <c r="BY1190" s="34"/>
      <c r="BZ1190" s="34"/>
      <c r="CA1190" s="34"/>
      <c r="CB1190" s="34"/>
      <c r="CC1190" s="34"/>
    </row>
    <row r="1191" spans="1:81" ht="25" x14ac:dyDescent="0.35">
      <c r="A1191" s="37" t="s">
        <v>936</v>
      </c>
      <c r="B1191" s="34">
        <v>22201</v>
      </c>
      <c r="C1191" s="37" t="s">
        <v>935</v>
      </c>
      <c r="D1191" s="32">
        <v>25.1</v>
      </c>
      <c r="E1191" s="32">
        <v>52.8</v>
      </c>
      <c r="F1191" s="32">
        <v>4.4000000000000004</v>
      </c>
      <c r="G1191" s="32">
        <v>14.1</v>
      </c>
      <c r="H1191" s="35">
        <v>2667</v>
      </c>
      <c r="I1191" s="35">
        <v>2617</v>
      </c>
      <c r="J1191" s="35">
        <v>625.46299999999997</v>
      </c>
      <c r="K1191" s="32">
        <v>6.2</v>
      </c>
      <c r="L1191" s="32">
        <v>0</v>
      </c>
      <c r="M1191" s="32">
        <v>0</v>
      </c>
      <c r="N1191" s="32">
        <v>4.4000000000000004</v>
      </c>
      <c r="O1191" s="31"/>
      <c r="P1191" s="32">
        <v>14.1</v>
      </c>
      <c r="Q1191" s="31"/>
      <c r="R1191" s="36">
        <v>0.15</v>
      </c>
      <c r="S1191" s="33">
        <v>0</v>
      </c>
      <c r="T1191" s="33">
        <v>18.190000000000001</v>
      </c>
      <c r="U1191" s="33">
        <v>72.56</v>
      </c>
      <c r="V1191" s="34"/>
      <c r="W1191" s="34"/>
      <c r="X1191" s="34"/>
      <c r="Y1191" s="32">
        <v>8.5</v>
      </c>
      <c r="Z1191" s="32">
        <v>0</v>
      </c>
      <c r="AA1191" s="34"/>
      <c r="AB1191" s="34"/>
      <c r="AC1191" s="34"/>
      <c r="AD1191" s="34"/>
      <c r="AE1191" s="34"/>
      <c r="AF1191" s="34"/>
      <c r="AG1191" s="34"/>
      <c r="AH1191" s="34"/>
      <c r="AI1191" s="32">
        <v>0</v>
      </c>
      <c r="AJ1191" s="34"/>
      <c r="AK1191" s="34"/>
      <c r="AL1191" s="32">
        <v>0.1</v>
      </c>
      <c r="AM1191" s="32">
        <v>0</v>
      </c>
      <c r="AN1191" s="34"/>
      <c r="AO1191" s="34"/>
      <c r="AP1191" s="34"/>
      <c r="AQ1191" s="34"/>
      <c r="AR1191" s="32">
        <v>0</v>
      </c>
      <c r="AS1191" s="34"/>
      <c r="AT1191" s="32">
        <v>0</v>
      </c>
      <c r="AU1191" s="33">
        <v>8.59</v>
      </c>
      <c r="AV1191" s="36">
        <v>0</v>
      </c>
      <c r="AW1191" s="33">
        <v>9.18</v>
      </c>
      <c r="AX1191" s="33">
        <v>36.619999999999997</v>
      </c>
      <c r="AY1191" s="33">
        <v>4.34</v>
      </c>
      <c r="AZ1191" s="36">
        <v>0</v>
      </c>
      <c r="BA1191" s="33">
        <v>171.62</v>
      </c>
      <c r="BB1191" s="34"/>
      <c r="BC1191" s="34"/>
      <c r="BD1191" s="34"/>
      <c r="BE1191" s="34"/>
      <c r="BF1191" s="34"/>
      <c r="BG1191" s="34"/>
      <c r="BH1191" s="34"/>
      <c r="BI1191" s="34"/>
      <c r="BJ1191" s="34"/>
      <c r="BK1191" s="34"/>
      <c r="BL1191" s="34"/>
      <c r="BM1191" s="34"/>
      <c r="BN1191" s="34"/>
      <c r="BO1191" s="34"/>
      <c r="BP1191" s="34"/>
      <c r="BQ1191" s="34"/>
      <c r="BR1191" s="34"/>
      <c r="BS1191" s="34"/>
      <c r="BT1191" s="34"/>
      <c r="BU1191" s="34"/>
      <c r="BV1191" s="34"/>
      <c r="BW1191" s="34"/>
      <c r="BX1191" s="34"/>
      <c r="BY1191" s="34"/>
      <c r="BZ1191" s="34"/>
      <c r="CA1191" s="34"/>
      <c r="CB1191" s="34"/>
      <c r="CC1191" s="34"/>
    </row>
    <row r="1192" spans="1:81" x14ac:dyDescent="0.35">
      <c r="A1192" s="37" t="s">
        <v>934</v>
      </c>
      <c r="B1192" s="34">
        <v>22204</v>
      </c>
      <c r="C1192" s="37" t="s">
        <v>933</v>
      </c>
      <c r="D1192" s="32">
        <v>9.8000000000000007</v>
      </c>
      <c r="E1192" s="32">
        <v>71.900000000000006</v>
      </c>
      <c r="F1192" s="32">
        <v>4.3</v>
      </c>
      <c r="G1192" s="32">
        <v>4.9000000000000004</v>
      </c>
      <c r="H1192" s="35">
        <v>2973</v>
      </c>
      <c r="I1192" s="35">
        <v>2906</v>
      </c>
      <c r="J1192" s="35">
        <v>694.53399999999999</v>
      </c>
      <c r="K1192" s="32">
        <v>8.4</v>
      </c>
      <c r="L1192" s="32">
        <v>0</v>
      </c>
      <c r="M1192" s="32">
        <v>0</v>
      </c>
      <c r="N1192" s="32">
        <v>4.3</v>
      </c>
      <c r="O1192" s="31"/>
      <c r="P1192" s="32">
        <v>4.9000000000000004</v>
      </c>
      <c r="Q1192" s="31"/>
      <c r="R1192" s="36">
        <v>0.18</v>
      </c>
      <c r="S1192" s="33">
        <v>0</v>
      </c>
      <c r="T1192" s="33">
        <v>6.6</v>
      </c>
      <c r="U1192" s="33">
        <v>57.2</v>
      </c>
      <c r="V1192" s="34"/>
      <c r="W1192" s="34"/>
      <c r="X1192" s="34"/>
      <c r="Y1192" s="32">
        <v>35.4</v>
      </c>
      <c r="Z1192" s="32">
        <v>0.9</v>
      </c>
      <c r="AA1192" s="34"/>
      <c r="AB1192" s="34"/>
      <c r="AC1192" s="34"/>
      <c r="AD1192" s="34"/>
      <c r="AE1192" s="34"/>
      <c r="AF1192" s="34"/>
      <c r="AG1192" s="34"/>
      <c r="AH1192" s="34"/>
      <c r="AI1192" s="32">
        <v>0</v>
      </c>
      <c r="AJ1192" s="34"/>
      <c r="AK1192" s="34"/>
      <c r="AL1192" s="32">
        <v>0</v>
      </c>
      <c r="AM1192" s="32">
        <v>0</v>
      </c>
      <c r="AN1192" s="34"/>
      <c r="AO1192" s="34"/>
      <c r="AP1192" s="34"/>
      <c r="AQ1192" s="34"/>
      <c r="AR1192" s="32">
        <v>0</v>
      </c>
      <c r="AS1192" s="34"/>
      <c r="AT1192" s="32">
        <v>0</v>
      </c>
      <c r="AU1192" s="33">
        <v>36.299999999999997</v>
      </c>
      <c r="AV1192" s="36">
        <v>0</v>
      </c>
      <c r="AW1192" s="33">
        <v>4.54</v>
      </c>
      <c r="AX1192" s="33">
        <v>39.32</v>
      </c>
      <c r="AY1192" s="33">
        <v>24.95</v>
      </c>
      <c r="AZ1192" s="36">
        <v>0</v>
      </c>
      <c r="BA1192" s="33">
        <v>21.31</v>
      </c>
      <c r="BB1192" s="34"/>
      <c r="BC1192" s="34"/>
      <c r="BD1192" s="34"/>
      <c r="BE1192" s="34"/>
      <c r="BF1192" s="34"/>
      <c r="BG1192" s="34"/>
      <c r="BH1192" s="34"/>
      <c r="BI1192" s="34"/>
      <c r="BJ1192" s="34"/>
      <c r="BK1192" s="34"/>
      <c r="BL1192" s="34"/>
      <c r="BM1192" s="34"/>
      <c r="BN1192" s="34"/>
      <c r="BO1192" s="34"/>
      <c r="BP1192" s="34"/>
      <c r="BQ1192" s="34"/>
      <c r="BR1192" s="34"/>
      <c r="BS1192" s="34"/>
      <c r="BT1192" s="34"/>
      <c r="BU1192" s="34"/>
      <c r="BV1192" s="34"/>
      <c r="BW1192" s="34"/>
      <c r="BX1192" s="34"/>
      <c r="BY1192" s="34"/>
      <c r="BZ1192" s="34"/>
      <c r="CA1192" s="34"/>
      <c r="CB1192" s="34"/>
      <c r="CC1192" s="34"/>
    </row>
    <row r="1193" spans="1:81" x14ac:dyDescent="0.35">
      <c r="A1193" s="37" t="s">
        <v>932</v>
      </c>
      <c r="B1193" s="34">
        <v>22204</v>
      </c>
      <c r="C1193" s="37" t="s">
        <v>931</v>
      </c>
      <c r="D1193" s="32">
        <v>13</v>
      </c>
      <c r="E1193" s="32">
        <v>70</v>
      </c>
      <c r="F1193" s="32">
        <v>3.4</v>
      </c>
      <c r="G1193" s="32">
        <v>4.5</v>
      </c>
      <c r="H1193" s="35">
        <v>2925</v>
      </c>
      <c r="I1193" s="35">
        <v>2884</v>
      </c>
      <c r="J1193" s="35">
        <v>689.27599999999995</v>
      </c>
      <c r="K1193" s="32">
        <v>5.0999999999999996</v>
      </c>
      <c r="L1193" s="32">
        <v>0</v>
      </c>
      <c r="M1193" s="32">
        <v>0</v>
      </c>
      <c r="N1193" s="32">
        <v>3.4</v>
      </c>
      <c r="O1193" s="31"/>
      <c r="P1193" s="32">
        <v>4.5</v>
      </c>
      <c r="Q1193" s="31"/>
      <c r="R1193" s="36">
        <v>0.19</v>
      </c>
      <c r="S1193" s="33">
        <v>0</v>
      </c>
      <c r="T1193" s="33">
        <v>6.3</v>
      </c>
      <c r="U1193" s="33">
        <v>34.299999999999997</v>
      </c>
      <c r="V1193" s="34"/>
      <c r="W1193" s="34"/>
      <c r="X1193" s="34"/>
      <c r="Y1193" s="32">
        <v>59.4</v>
      </c>
      <c r="Z1193" s="32">
        <v>0.3</v>
      </c>
      <c r="AA1193" s="34"/>
      <c r="AB1193" s="34"/>
      <c r="AC1193" s="34"/>
      <c r="AD1193" s="34"/>
      <c r="AE1193" s="34"/>
      <c r="AF1193" s="34"/>
      <c r="AG1193" s="34"/>
      <c r="AH1193" s="34"/>
      <c r="AI1193" s="32">
        <v>0</v>
      </c>
      <c r="AJ1193" s="34"/>
      <c r="AK1193" s="34"/>
      <c r="AL1193" s="32">
        <v>0</v>
      </c>
      <c r="AM1193" s="32">
        <v>0</v>
      </c>
      <c r="AN1193" s="34"/>
      <c r="AO1193" s="34"/>
      <c r="AP1193" s="34"/>
      <c r="AQ1193" s="34"/>
      <c r="AR1193" s="32">
        <v>0</v>
      </c>
      <c r="AS1193" s="34"/>
      <c r="AT1193" s="32">
        <v>0</v>
      </c>
      <c r="AU1193" s="33">
        <v>59.68</v>
      </c>
      <c r="AV1193" s="36">
        <v>0</v>
      </c>
      <c r="AW1193" s="33">
        <v>4.22</v>
      </c>
      <c r="AX1193" s="33">
        <v>22.95</v>
      </c>
      <c r="AY1193" s="33">
        <v>39.94</v>
      </c>
      <c r="AZ1193" s="36">
        <v>0</v>
      </c>
      <c r="BA1193" s="33">
        <v>20.74</v>
      </c>
      <c r="BB1193" s="34"/>
      <c r="BC1193" s="34"/>
      <c r="BD1193" s="34"/>
      <c r="BE1193" s="33"/>
      <c r="BF1193" s="34"/>
      <c r="BG1193" s="33"/>
      <c r="BH1193" s="34"/>
      <c r="BI1193" s="34"/>
      <c r="BJ1193" s="34"/>
      <c r="BK1193" s="34"/>
      <c r="BL1193" s="33"/>
      <c r="BM1193" s="33"/>
      <c r="BN1193" s="33"/>
      <c r="BO1193" s="34"/>
      <c r="BP1193" s="33"/>
      <c r="BQ1193" s="33"/>
      <c r="BR1193" s="34"/>
      <c r="BS1193" s="34"/>
      <c r="BT1193" s="34"/>
      <c r="BU1193" s="34"/>
      <c r="BV1193" s="33"/>
      <c r="BW1193" s="34"/>
      <c r="BX1193" s="34"/>
      <c r="BY1193" s="34"/>
      <c r="BZ1193" s="34"/>
      <c r="CA1193" s="34"/>
      <c r="CB1193" s="33"/>
      <c r="CC1193" s="32"/>
    </row>
    <row r="1194" spans="1:81" x14ac:dyDescent="0.35">
      <c r="A1194" s="37" t="s">
        <v>930</v>
      </c>
      <c r="B1194" s="34">
        <v>22204</v>
      </c>
      <c r="C1194" s="37" t="s">
        <v>929</v>
      </c>
      <c r="D1194" s="32">
        <v>19.7</v>
      </c>
      <c r="E1194" s="32">
        <v>50.6</v>
      </c>
      <c r="F1194" s="32">
        <v>5.9</v>
      </c>
      <c r="G1194" s="32">
        <v>15.8</v>
      </c>
      <c r="H1194" s="35">
        <v>2542</v>
      </c>
      <c r="I1194" s="35">
        <v>2470</v>
      </c>
      <c r="J1194" s="35">
        <v>590.32999999999993</v>
      </c>
      <c r="K1194" s="32">
        <v>9</v>
      </c>
      <c r="L1194" s="32">
        <v>0</v>
      </c>
      <c r="M1194" s="32">
        <v>0</v>
      </c>
      <c r="N1194" s="32">
        <v>5.9</v>
      </c>
      <c r="O1194" s="31"/>
      <c r="P1194" s="32">
        <v>15.8</v>
      </c>
      <c r="Q1194" s="31"/>
      <c r="R1194" s="36">
        <v>0.28999999999999998</v>
      </c>
      <c r="S1194" s="33">
        <v>0</v>
      </c>
      <c r="T1194" s="33">
        <v>12</v>
      </c>
      <c r="U1194" s="33">
        <v>55.2</v>
      </c>
      <c r="V1194" s="34"/>
      <c r="W1194" s="34"/>
      <c r="X1194" s="34"/>
      <c r="Y1194" s="32">
        <v>32.700000000000003</v>
      </c>
      <c r="Z1194" s="32">
        <v>0.7</v>
      </c>
      <c r="AA1194" s="34"/>
      <c r="AB1194" s="34"/>
      <c r="AC1194" s="34"/>
      <c r="AD1194" s="34"/>
      <c r="AE1194" s="34"/>
      <c r="AF1194" s="34"/>
      <c r="AG1194" s="34"/>
      <c r="AH1194" s="34"/>
      <c r="AI1194" s="32">
        <v>0</v>
      </c>
      <c r="AJ1194" s="34"/>
      <c r="AK1194" s="34"/>
      <c r="AL1194" s="32">
        <v>0</v>
      </c>
      <c r="AM1194" s="32">
        <v>0</v>
      </c>
      <c r="AN1194" s="34"/>
      <c r="AO1194" s="34"/>
      <c r="AP1194" s="34"/>
      <c r="AQ1194" s="34"/>
      <c r="AR1194" s="32">
        <v>0</v>
      </c>
      <c r="AS1194" s="34"/>
      <c r="AT1194" s="32">
        <v>0</v>
      </c>
      <c r="AU1194" s="33">
        <v>33.36</v>
      </c>
      <c r="AV1194" s="36">
        <v>0</v>
      </c>
      <c r="AW1194" s="33">
        <v>5.8</v>
      </c>
      <c r="AX1194" s="33">
        <v>26.7</v>
      </c>
      <c r="AY1194" s="33">
        <v>16.14</v>
      </c>
      <c r="AZ1194" s="36">
        <v>0</v>
      </c>
      <c r="BA1194" s="33">
        <v>0</v>
      </c>
      <c r="BB1194" s="34"/>
      <c r="BC1194" s="34"/>
      <c r="BD1194" s="34"/>
      <c r="BE1194" s="34"/>
      <c r="BF1194" s="34"/>
      <c r="BG1194" s="34"/>
      <c r="BH1194" s="34"/>
      <c r="BI1194" s="34"/>
      <c r="BJ1194" s="34"/>
      <c r="BK1194" s="34"/>
      <c r="BL1194" s="34"/>
      <c r="BM1194" s="34"/>
      <c r="BN1194" s="34"/>
      <c r="BO1194" s="34"/>
      <c r="BP1194" s="34"/>
      <c r="BQ1194" s="34"/>
      <c r="BR1194" s="34"/>
      <c r="BS1194" s="34"/>
      <c r="BT1194" s="34"/>
      <c r="BU1194" s="34"/>
      <c r="BV1194" s="33"/>
      <c r="BW1194" s="34"/>
      <c r="BX1194" s="34"/>
      <c r="BY1194" s="34"/>
      <c r="BZ1194" s="34"/>
      <c r="CA1194" s="34"/>
      <c r="CB1194" s="33"/>
      <c r="CC1194" s="32"/>
    </row>
    <row r="1195" spans="1:81" x14ac:dyDescent="0.35">
      <c r="A1195" s="37" t="s">
        <v>928</v>
      </c>
      <c r="B1195" s="34">
        <v>22204</v>
      </c>
      <c r="C1195" s="37" t="s">
        <v>927</v>
      </c>
      <c r="D1195" s="32">
        <v>14.4</v>
      </c>
      <c r="E1195" s="32">
        <v>69.2</v>
      </c>
      <c r="F1195" s="32">
        <v>2.7</v>
      </c>
      <c r="G1195" s="32">
        <v>3</v>
      </c>
      <c r="H1195" s="35">
        <v>2904</v>
      </c>
      <c r="I1195" s="35">
        <v>2853</v>
      </c>
      <c r="J1195" s="35">
        <v>681.86699999999996</v>
      </c>
      <c r="K1195" s="32">
        <v>6.4</v>
      </c>
      <c r="L1195" s="32">
        <v>0</v>
      </c>
      <c r="M1195" s="32">
        <v>0</v>
      </c>
      <c r="N1195" s="32">
        <v>2.7</v>
      </c>
      <c r="O1195" s="31"/>
      <c r="P1195" s="32">
        <v>3</v>
      </c>
      <c r="Q1195" s="31"/>
      <c r="R1195" s="36">
        <v>0.18</v>
      </c>
      <c r="S1195" s="33">
        <v>0</v>
      </c>
      <c r="T1195" s="33">
        <v>6.7</v>
      </c>
      <c r="U1195" s="33">
        <v>18.3</v>
      </c>
      <c r="V1195" s="34"/>
      <c r="W1195" s="34"/>
      <c r="X1195" s="34"/>
      <c r="Y1195" s="32">
        <v>65.5</v>
      </c>
      <c r="Z1195" s="32">
        <v>9.5</v>
      </c>
      <c r="AA1195" s="34"/>
      <c r="AB1195" s="34"/>
      <c r="AC1195" s="34"/>
      <c r="AD1195" s="34"/>
      <c r="AE1195" s="34"/>
      <c r="AF1195" s="34"/>
      <c r="AG1195" s="34"/>
      <c r="AH1195" s="34"/>
      <c r="AI1195" s="32">
        <v>0</v>
      </c>
      <c r="AJ1195" s="34"/>
      <c r="AK1195" s="34"/>
      <c r="AL1195" s="32">
        <v>0</v>
      </c>
      <c r="AM1195" s="32">
        <v>0</v>
      </c>
      <c r="AN1195" s="34"/>
      <c r="AO1195" s="34"/>
      <c r="AP1195" s="34"/>
      <c r="AQ1195" s="34"/>
      <c r="AR1195" s="32">
        <v>0</v>
      </c>
      <c r="AS1195" s="34"/>
      <c r="AT1195" s="32">
        <v>0</v>
      </c>
      <c r="AU1195" s="33">
        <v>75</v>
      </c>
      <c r="AV1195" s="36">
        <v>0</v>
      </c>
      <c r="AW1195" s="33">
        <v>4.43</v>
      </c>
      <c r="AX1195" s="33">
        <v>12.11</v>
      </c>
      <c r="AY1195" s="33">
        <v>49.62</v>
      </c>
      <c r="AZ1195" s="36">
        <v>0</v>
      </c>
      <c r="BA1195" s="33">
        <v>20.51</v>
      </c>
      <c r="BB1195" s="34"/>
      <c r="BC1195" s="33"/>
      <c r="BD1195" s="34"/>
      <c r="BE1195" s="33"/>
      <c r="BF1195" s="34"/>
      <c r="BG1195" s="34"/>
      <c r="BH1195" s="34"/>
      <c r="BI1195" s="34"/>
      <c r="BJ1195" s="33"/>
      <c r="BK1195" s="34"/>
      <c r="BL1195" s="34"/>
      <c r="BM1195" s="34"/>
      <c r="BN1195" s="34"/>
      <c r="BO1195" s="34"/>
      <c r="BP1195" s="33"/>
      <c r="BQ1195" s="34"/>
      <c r="BR1195" s="34"/>
      <c r="BS1195" s="33"/>
      <c r="BT1195" s="34"/>
      <c r="BU1195" s="34"/>
      <c r="BV1195" s="33"/>
      <c r="BW1195" s="34"/>
      <c r="BX1195" s="34"/>
      <c r="BY1195" s="38"/>
      <c r="BZ1195" s="34"/>
      <c r="CA1195" s="34"/>
      <c r="CB1195" s="33"/>
      <c r="CC1195" s="32"/>
    </row>
    <row r="1196" spans="1:81" x14ac:dyDescent="0.35">
      <c r="A1196" s="37" t="s">
        <v>926</v>
      </c>
      <c r="B1196" s="34">
        <v>22102</v>
      </c>
      <c r="C1196" s="37" t="s">
        <v>925</v>
      </c>
      <c r="D1196" s="32">
        <v>3</v>
      </c>
      <c r="E1196" s="32">
        <v>1.3</v>
      </c>
      <c r="F1196" s="32">
        <v>0</v>
      </c>
      <c r="G1196" s="32">
        <v>1</v>
      </c>
      <c r="H1196" s="35">
        <v>826</v>
      </c>
      <c r="I1196" s="35">
        <v>116</v>
      </c>
      <c r="J1196" s="35">
        <v>27.724</v>
      </c>
      <c r="K1196" s="32">
        <v>88.7</v>
      </c>
      <c r="L1196" s="32">
        <v>0</v>
      </c>
      <c r="M1196" s="32">
        <v>0</v>
      </c>
      <c r="N1196" s="32">
        <v>0</v>
      </c>
      <c r="O1196" s="31"/>
      <c r="P1196" s="32">
        <v>1</v>
      </c>
      <c r="Q1196" s="31"/>
      <c r="R1196" s="36">
        <v>0</v>
      </c>
      <c r="S1196" s="33">
        <v>0</v>
      </c>
      <c r="T1196" s="33">
        <v>20.6</v>
      </c>
      <c r="U1196" s="33">
        <v>30.5</v>
      </c>
      <c r="V1196" s="34"/>
      <c r="W1196" s="34"/>
      <c r="X1196" s="34"/>
      <c r="Y1196" s="32">
        <v>43</v>
      </c>
      <c r="Z1196" s="32">
        <v>3.6</v>
      </c>
      <c r="AA1196" s="34"/>
      <c r="AB1196" s="32">
        <v>0</v>
      </c>
      <c r="AC1196" s="34"/>
      <c r="AD1196" s="34"/>
      <c r="AE1196" s="34"/>
      <c r="AF1196" s="32">
        <v>0.4</v>
      </c>
      <c r="AG1196" s="34"/>
      <c r="AH1196" s="34"/>
      <c r="AI1196" s="32">
        <v>0</v>
      </c>
      <c r="AJ1196" s="32">
        <v>0</v>
      </c>
      <c r="AK1196" s="34"/>
      <c r="AL1196" s="32">
        <v>0</v>
      </c>
      <c r="AM1196" s="32">
        <v>0</v>
      </c>
      <c r="AN1196" s="34"/>
      <c r="AO1196" s="34"/>
      <c r="AP1196" s="32">
        <v>0</v>
      </c>
      <c r="AQ1196" s="32">
        <v>0</v>
      </c>
      <c r="AR1196" s="32">
        <v>0</v>
      </c>
      <c r="AS1196" s="34"/>
      <c r="AT1196" s="32">
        <v>0</v>
      </c>
      <c r="AU1196" s="33">
        <v>47</v>
      </c>
      <c r="AV1196" s="36">
        <v>0</v>
      </c>
      <c r="AW1196" s="33">
        <v>0.26</v>
      </c>
      <c r="AX1196" s="33">
        <v>0.38</v>
      </c>
      <c r="AY1196" s="33">
        <v>0.57999999999999996</v>
      </c>
      <c r="AZ1196" s="36">
        <v>0</v>
      </c>
      <c r="BA1196" s="33">
        <v>0</v>
      </c>
      <c r="BB1196" s="34"/>
      <c r="BC1196" s="34"/>
      <c r="BD1196" s="34"/>
      <c r="BE1196" s="33"/>
      <c r="BF1196" s="34"/>
      <c r="BG1196" s="33"/>
      <c r="BH1196" s="34"/>
      <c r="BI1196" s="34"/>
      <c r="BJ1196" s="34"/>
      <c r="BK1196" s="34"/>
      <c r="BL1196" s="33"/>
      <c r="BM1196" s="33"/>
      <c r="BN1196" s="33"/>
      <c r="BO1196" s="34"/>
      <c r="BP1196" s="33"/>
      <c r="BQ1196" s="33"/>
      <c r="BR1196" s="33"/>
      <c r="BS1196" s="34"/>
      <c r="BT1196" s="34"/>
      <c r="BU1196" s="34"/>
      <c r="BV1196" s="33"/>
      <c r="BW1196" s="34"/>
      <c r="BX1196" s="34"/>
      <c r="BY1196" s="34"/>
      <c r="BZ1196" s="34"/>
      <c r="CA1196" s="34"/>
      <c r="CB1196" s="33"/>
      <c r="CC1196" s="32"/>
    </row>
    <row r="1197" spans="1:81" x14ac:dyDescent="0.35">
      <c r="A1197" s="37" t="s">
        <v>924</v>
      </c>
      <c r="B1197" s="34">
        <v>22101</v>
      </c>
      <c r="C1197" s="37" t="s">
        <v>923</v>
      </c>
      <c r="D1197" s="32">
        <v>23.8</v>
      </c>
      <c r="E1197" s="32">
        <v>29.8</v>
      </c>
      <c r="F1197" s="32">
        <v>0.7</v>
      </c>
      <c r="G1197" s="32">
        <v>3.1</v>
      </c>
      <c r="H1197" s="35">
        <v>1825</v>
      </c>
      <c r="I1197" s="35">
        <v>1559</v>
      </c>
      <c r="J1197" s="35">
        <v>372.601</v>
      </c>
      <c r="K1197" s="32">
        <v>33.200000000000003</v>
      </c>
      <c r="L1197" s="32">
        <v>0</v>
      </c>
      <c r="M1197" s="32">
        <v>0</v>
      </c>
      <c r="N1197" s="32">
        <v>0.7</v>
      </c>
      <c r="O1197" s="31"/>
      <c r="P1197" s="32">
        <v>3.1</v>
      </c>
      <c r="Q1197" s="31"/>
      <c r="R1197" s="36">
        <v>0.04</v>
      </c>
      <c r="S1197" s="33">
        <v>0</v>
      </c>
      <c r="T1197" s="33">
        <v>8.9</v>
      </c>
      <c r="U1197" s="33">
        <v>5.7</v>
      </c>
      <c r="V1197" s="34"/>
      <c r="W1197" s="34"/>
      <c r="X1197" s="34"/>
      <c r="Y1197" s="32">
        <v>17.899999999999999</v>
      </c>
      <c r="Z1197" s="32">
        <v>65.900000000000006</v>
      </c>
      <c r="AA1197" s="34"/>
      <c r="AB1197" s="32">
        <v>0</v>
      </c>
      <c r="AC1197" s="34"/>
      <c r="AD1197" s="34"/>
      <c r="AE1197" s="34"/>
      <c r="AF1197" s="32">
        <v>0</v>
      </c>
      <c r="AG1197" s="34"/>
      <c r="AH1197" s="34"/>
      <c r="AI1197" s="32">
        <v>0</v>
      </c>
      <c r="AJ1197" s="32">
        <v>0</v>
      </c>
      <c r="AK1197" s="34"/>
      <c r="AL1197" s="32">
        <v>0</v>
      </c>
      <c r="AM1197" s="32">
        <v>0</v>
      </c>
      <c r="AN1197" s="34"/>
      <c r="AO1197" s="34"/>
      <c r="AP1197" s="32">
        <v>0</v>
      </c>
      <c r="AQ1197" s="32">
        <v>0</v>
      </c>
      <c r="AR1197" s="32">
        <v>0</v>
      </c>
      <c r="AS1197" s="34"/>
      <c r="AT1197" s="32">
        <v>0</v>
      </c>
      <c r="AU1197" s="33">
        <v>83.8</v>
      </c>
      <c r="AV1197" s="36">
        <v>0</v>
      </c>
      <c r="AW1197" s="33">
        <v>2.54</v>
      </c>
      <c r="AX1197" s="33">
        <v>1.62</v>
      </c>
      <c r="AY1197" s="33">
        <v>23.87</v>
      </c>
      <c r="AZ1197" s="36">
        <v>0</v>
      </c>
      <c r="BA1197" s="33">
        <v>0</v>
      </c>
      <c r="BB1197" s="34"/>
      <c r="BC1197" s="34"/>
      <c r="BD1197" s="34"/>
      <c r="BE1197" s="33"/>
      <c r="BF1197" s="34"/>
      <c r="BG1197" s="33"/>
      <c r="BH1197" s="34"/>
      <c r="BI1197" s="34"/>
      <c r="BJ1197" s="34"/>
      <c r="BK1197" s="34"/>
      <c r="BL1197" s="33"/>
      <c r="BM1197" s="33"/>
      <c r="BN1197" s="33"/>
      <c r="BO1197" s="34"/>
      <c r="BP1197" s="33"/>
      <c r="BQ1197" s="33"/>
      <c r="BR1197" s="34"/>
      <c r="BS1197" s="34"/>
      <c r="BT1197" s="34"/>
      <c r="BU1197" s="34"/>
      <c r="BV1197" s="33"/>
      <c r="BW1197" s="34"/>
      <c r="BX1197" s="34"/>
      <c r="BY1197" s="34"/>
      <c r="BZ1197" s="34"/>
      <c r="CA1197" s="34"/>
      <c r="CB1197" s="33"/>
      <c r="CC1197" s="32"/>
    </row>
    <row r="1198" spans="1:81" x14ac:dyDescent="0.35">
      <c r="A1198" s="37" t="s">
        <v>922</v>
      </c>
      <c r="B1198" s="34">
        <v>22101</v>
      </c>
      <c r="C1198" s="37" t="s">
        <v>921</v>
      </c>
      <c r="D1198" s="32">
        <v>21.6</v>
      </c>
      <c r="E1198" s="32">
        <v>32.6</v>
      </c>
      <c r="F1198" s="32">
        <v>1.5</v>
      </c>
      <c r="G1198" s="32">
        <v>2.8</v>
      </c>
      <c r="H1198" s="35">
        <v>1883</v>
      </c>
      <c r="I1198" s="35">
        <v>1620</v>
      </c>
      <c r="J1198" s="35">
        <v>387.18</v>
      </c>
      <c r="K1198" s="32">
        <v>32.9</v>
      </c>
      <c r="L1198" s="32">
        <v>0</v>
      </c>
      <c r="M1198" s="32">
        <v>0</v>
      </c>
      <c r="N1198" s="32">
        <v>1.5</v>
      </c>
      <c r="O1198" s="31"/>
      <c r="P1198" s="32">
        <v>2.8</v>
      </c>
      <c r="Q1198" s="31"/>
      <c r="R1198" s="36">
        <v>0.03</v>
      </c>
      <c r="S1198" s="33">
        <v>0</v>
      </c>
      <c r="T1198" s="33">
        <v>10.7</v>
      </c>
      <c r="U1198" s="33">
        <v>19.600000000000001</v>
      </c>
      <c r="V1198" s="34"/>
      <c r="W1198" s="34"/>
      <c r="X1198" s="34"/>
      <c r="Y1198" s="32">
        <v>18.399999999999999</v>
      </c>
      <c r="Z1198" s="32">
        <v>49.5</v>
      </c>
      <c r="AA1198" s="34"/>
      <c r="AB1198" s="32">
        <v>0</v>
      </c>
      <c r="AC1198" s="34"/>
      <c r="AD1198" s="34"/>
      <c r="AE1198" s="34"/>
      <c r="AF1198" s="32">
        <v>0</v>
      </c>
      <c r="AG1198" s="34"/>
      <c r="AH1198" s="34"/>
      <c r="AI1198" s="32">
        <v>0</v>
      </c>
      <c r="AJ1198" s="32">
        <v>0</v>
      </c>
      <c r="AK1198" s="34"/>
      <c r="AL1198" s="32">
        <v>0</v>
      </c>
      <c r="AM1198" s="32">
        <v>0</v>
      </c>
      <c r="AN1198" s="34"/>
      <c r="AO1198" s="34"/>
      <c r="AP1198" s="32">
        <v>0</v>
      </c>
      <c r="AQ1198" s="32">
        <v>0</v>
      </c>
      <c r="AR1198" s="32">
        <v>0</v>
      </c>
      <c r="AS1198" s="34"/>
      <c r="AT1198" s="32">
        <v>0</v>
      </c>
      <c r="AU1198" s="33">
        <v>67.900000000000006</v>
      </c>
      <c r="AV1198" s="36">
        <v>0</v>
      </c>
      <c r="AW1198" s="33">
        <v>3.33</v>
      </c>
      <c r="AX1198" s="33">
        <v>6.11</v>
      </c>
      <c r="AY1198" s="33">
        <v>21.16</v>
      </c>
      <c r="AZ1198" s="36">
        <v>0</v>
      </c>
      <c r="BA1198" s="33">
        <v>0</v>
      </c>
      <c r="BB1198" s="34"/>
      <c r="BC1198" s="34"/>
      <c r="BD1198" s="34"/>
      <c r="BE1198" s="33"/>
      <c r="BF1198" s="34"/>
      <c r="BG1198" s="33"/>
      <c r="BH1198" s="34"/>
      <c r="BI1198" s="34"/>
      <c r="BJ1198" s="34"/>
      <c r="BK1198" s="34"/>
      <c r="BL1198" s="33"/>
      <c r="BM1198" s="33"/>
      <c r="BN1198" s="33"/>
      <c r="BO1198" s="34"/>
      <c r="BP1198" s="33"/>
      <c r="BQ1198" s="33"/>
      <c r="BR1198" s="33"/>
      <c r="BS1198" s="34"/>
      <c r="BT1198" s="34"/>
      <c r="BU1198" s="34"/>
      <c r="BV1198" s="33"/>
      <c r="BW1198" s="34"/>
      <c r="BX1198" s="34"/>
      <c r="BY1198" s="34"/>
      <c r="BZ1198" s="34"/>
      <c r="CA1198" s="34"/>
      <c r="CB1198" s="33"/>
      <c r="CC1198" s="32"/>
    </row>
    <row r="1199" spans="1:81" x14ac:dyDescent="0.35">
      <c r="A1199" s="37" t="s">
        <v>920</v>
      </c>
      <c r="B1199" s="34">
        <v>22101</v>
      </c>
      <c r="C1199" s="37" t="s">
        <v>919</v>
      </c>
      <c r="D1199" s="32">
        <v>18</v>
      </c>
      <c r="E1199" s="32">
        <v>41.6</v>
      </c>
      <c r="F1199" s="32">
        <v>3</v>
      </c>
      <c r="G1199" s="32">
        <v>8.6</v>
      </c>
      <c r="H1199" s="35">
        <v>2143</v>
      </c>
      <c r="I1199" s="35">
        <v>1987</v>
      </c>
      <c r="J1199" s="35">
        <v>474.89299999999997</v>
      </c>
      <c r="K1199" s="32">
        <v>19.5</v>
      </c>
      <c r="L1199" s="34"/>
      <c r="M1199" s="34"/>
      <c r="N1199" s="34"/>
      <c r="O1199" s="31"/>
      <c r="P1199" s="32">
        <v>8.6</v>
      </c>
      <c r="Q1199" s="31"/>
      <c r="R1199" s="36">
        <v>0.1</v>
      </c>
      <c r="S1199" s="33">
        <v>0</v>
      </c>
      <c r="T1199" s="33">
        <v>11.56</v>
      </c>
      <c r="U1199" s="33">
        <v>15.31</v>
      </c>
      <c r="V1199" s="34"/>
      <c r="W1199" s="34"/>
      <c r="X1199" s="34"/>
      <c r="Y1199" s="32">
        <v>72.400000000000006</v>
      </c>
      <c r="Z1199" s="32">
        <v>0.7</v>
      </c>
      <c r="AA1199" s="34"/>
      <c r="AB1199" s="34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2">
        <v>0</v>
      </c>
      <c r="AN1199" s="34"/>
      <c r="AO1199" s="34"/>
      <c r="AP1199" s="34"/>
      <c r="AQ1199" s="34"/>
      <c r="AR1199" s="32">
        <v>0</v>
      </c>
      <c r="AS1199" s="34"/>
      <c r="AT1199" s="32">
        <v>0</v>
      </c>
      <c r="AU1199" s="33">
        <v>73.12</v>
      </c>
      <c r="AV1199" s="36">
        <v>0</v>
      </c>
      <c r="AW1199" s="33">
        <v>4.59</v>
      </c>
      <c r="AX1199" s="33">
        <v>6.08</v>
      </c>
      <c r="AY1199" s="33">
        <v>29.05</v>
      </c>
      <c r="AZ1199" s="36">
        <v>0</v>
      </c>
      <c r="BA1199" s="33">
        <v>0</v>
      </c>
      <c r="BB1199" s="34"/>
      <c r="BC1199" s="33"/>
      <c r="BD1199" s="34"/>
      <c r="BE1199" s="33"/>
      <c r="BF1199" s="34"/>
      <c r="BG1199" s="34"/>
      <c r="BH1199" s="34"/>
      <c r="BI1199" s="34"/>
      <c r="BJ1199" s="33"/>
      <c r="BK1199" s="34"/>
      <c r="BL1199" s="34"/>
      <c r="BM1199" s="34"/>
      <c r="BN1199" s="34"/>
      <c r="BO1199" s="34"/>
      <c r="BP1199" s="34"/>
      <c r="BQ1199" s="34"/>
      <c r="BR1199" s="34"/>
      <c r="BS1199" s="33"/>
      <c r="BT1199" s="34"/>
      <c r="BU1199" s="34"/>
      <c r="BV1199" s="33"/>
      <c r="BW1199" s="34"/>
      <c r="BX1199" s="34"/>
      <c r="BY1199" s="38"/>
      <c r="BZ1199" s="34"/>
      <c r="CA1199" s="34"/>
      <c r="CB1199" s="34"/>
      <c r="CC1199" s="32"/>
    </row>
    <row r="1200" spans="1:81" x14ac:dyDescent="0.35">
      <c r="A1200" s="37" t="s">
        <v>918</v>
      </c>
      <c r="B1200" s="34">
        <v>22101</v>
      </c>
      <c r="C1200" s="37" t="s">
        <v>917</v>
      </c>
      <c r="D1200" s="32">
        <v>30.2</v>
      </c>
      <c r="E1200" s="32">
        <v>45</v>
      </c>
      <c r="F1200" s="32">
        <v>1.3</v>
      </c>
      <c r="G1200" s="32">
        <v>2.1</v>
      </c>
      <c r="H1200" s="35">
        <v>2249</v>
      </c>
      <c r="I1200" s="35">
        <v>2213</v>
      </c>
      <c r="J1200" s="35">
        <v>528.90699999999993</v>
      </c>
      <c r="K1200" s="32">
        <v>4.5999999999999996</v>
      </c>
      <c r="L1200" s="32">
        <v>0</v>
      </c>
      <c r="M1200" s="32">
        <v>0</v>
      </c>
      <c r="N1200" s="32">
        <v>1.3</v>
      </c>
      <c r="O1200" s="31"/>
      <c r="P1200" s="32">
        <v>2.1</v>
      </c>
      <c r="Q1200" s="31"/>
      <c r="R1200" s="36">
        <v>0.06</v>
      </c>
      <c r="S1200" s="33">
        <v>0</v>
      </c>
      <c r="T1200" s="33">
        <v>17</v>
      </c>
      <c r="U1200" s="33">
        <v>31.4</v>
      </c>
      <c r="V1200" s="34"/>
      <c r="W1200" s="34"/>
      <c r="X1200" s="34"/>
      <c r="Y1200" s="32">
        <v>50.1</v>
      </c>
      <c r="Z1200" s="32">
        <v>0.3</v>
      </c>
      <c r="AA1200" s="34"/>
      <c r="AB1200" s="32">
        <v>0</v>
      </c>
      <c r="AC1200" s="34"/>
      <c r="AD1200" s="34"/>
      <c r="AE1200" s="34"/>
      <c r="AF1200" s="32">
        <v>0</v>
      </c>
      <c r="AG1200" s="34"/>
      <c r="AH1200" s="34"/>
      <c r="AI1200" s="32">
        <v>0</v>
      </c>
      <c r="AJ1200" s="32">
        <v>0</v>
      </c>
      <c r="AK1200" s="34"/>
      <c r="AL1200" s="32">
        <v>0</v>
      </c>
      <c r="AM1200" s="32">
        <v>0</v>
      </c>
      <c r="AN1200" s="34"/>
      <c r="AO1200" s="34"/>
      <c r="AP1200" s="32">
        <v>0</v>
      </c>
      <c r="AQ1200" s="32">
        <v>0</v>
      </c>
      <c r="AR1200" s="32">
        <v>0</v>
      </c>
      <c r="AS1200" s="34"/>
      <c r="AT1200" s="32">
        <v>0</v>
      </c>
      <c r="AU1200" s="33">
        <v>50.4</v>
      </c>
      <c r="AV1200" s="36">
        <v>0</v>
      </c>
      <c r="AW1200" s="33">
        <v>7.31</v>
      </c>
      <c r="AX1200" s="33">
        <v>13.51</v>
      </c>
      <c r="AY1200" s="33">
        <v>21.68</v>
      </c>
      <c r="AZ1200" s="36">
        <v>0</v>
      </c>
      <c r="BA1200" s="33">
        <v>0</v>
      </c>
      <c r="BB1200" s="34"/>
      <c r="BC1200" s="34"/>
      <c r="BD1200" s="34"/>
      <c r="BE1200" s="33"/>
      <c r="BF1200" s="34"/>
      <c r="BG1200" s="33"/>
      <c r="BH1200" s="34"/>
      <c r="BI1200" s="34"/>
      <c r="BJ1200" s="34"/>
      <c r="BK1200" s="34"/>
      <c r="BL1200" s="33"/>
      <c r="BM1200" s="33"/>
      <c r="BN1200" s="33"/>
      <c r="BO1200" s="34"/>
      <c r="BP1200" s="33"/>
      <c r="BQ1200" s="33"/>
      <c r="BR1200" s="33"/>
      <c r="BS1200" s="34"/>
      <c r="BT1200" s="34"/>
      <c r="BU1200" s="34"/>
      <c r="BV1200" s="33"/>
      <c r="BW1200" s="34"/>
      <c r="BX1200" s="34"/>
      <c r="BY1200" s="34"/>
      <c r="BZ1200" s="34"/>
      <c r="CA1200" s="34"/>
      <c r="CB1200" s="33"/>
      <c r="CC1200" s="32"/>
    </row>
    <row r="1201" spans="1:81" x14ac:dyDescent="0.35">
      <c r="A1201" s="37" t="s">
        <v>916</v>
      </c>
      <c r="B1201" s="39" t="s">
        <v>915</v>
      </c>
      <c r="C1201" s="37" t="s">
        <v>914</v>
      </c>
      <c r="D1201" s="32">
        <v>24.7</v>
      </c>
      <c r="E1201" s="32">
        <v>48.3</v>
      </c>
      <c r="F1201" s="32">
        <v>2.1</v>
      </c>
      <c r="G1201" s="32">
        <v>3.1</v>
      </c>
      <c r="H1201" s="35">
        <v>2362</v>
      </c>
      <c r="I1201" s="35">
        <v>2258</v>
      </c>
      <c r="J1201" s="35">
        <v>539.66200000000003</v>
      </c>
      <c r="K1201" s="32">
        <v>13</v>
      </c>
      <c r="L1201" s="32">
        <v>0</v>
      </c>
      <c r="M1201" s="32">
        <v>0</v>
      </c>
      <c r="N1201" s="32">
        <v>2.1</v>
      </c>
      <c r="O1201" s="31"/>
      <c r="P1201" s="32">
        <v>3.1</v>
      </c>
      <c r="Q1201" s="31"/>
      <c r="R1201" s="36">
        <v>0.16</v>
      </c>
      <c r="S1201" s="33">
        <v>0</v>
      </c>
      <c r="T1201" s="33">
        <v>9.5</v>
      </c>
      <c r="U1201" s="33">
        <v>27.65</v>
      </c>
      <c r="V1201" s="34"/>
      <c r="W1201" s="34"/>
      <c r="X1201" s="34"/>
      <c r="Y1201" s="32">
        <v>62.2</v>
      </c>
      <c r="Z1201" s="32">
        <v>0</v>
      </c>
      <c r="AA1201" s="34"/>
      <c r="AB1201" s="32">
        <v>0</v>
      </c>
      <c r="AC1201" s="34"/>
      <c r="AD1201" s="34"/>
      <c r="AE1201" s="34"/>
      <c r="AF1201" s="32">
        <v>0</v>
      </c>
      <c r="AG1201" s="34"/>
      <c r="AH1201" s="34"/>
      <c r="AI1201" s="32">
        <v>0</v>
      </c>
      <c r="AJ1201" s="32">
        <v>0</v>
      </c>
      <c r="AK1201" s="34"/>
      <c r="AL1201" s="32">
        <v>0</v>
      </c>
      <c r="AM1201" s="32">
        <v>0</v>
      </c>
      <c r="AN1201" s="34"/>
      <c r="AO1201" s="34"/>
      <c r="AP1201" s="32">
        <v>0</v>
      </c>
      <c r="AQ1201" s="32">
        <v>0</v>
      </c>
      <c r="AR1201" s="32">
        <v>0</v>
      </c>
      <c r="AS1201" s="34"/>
      <c r="AT1201" s="32">
        <v>0</v>
      </c>
      <c r="AU1201" s="33">
        <v>62.15</v>
      </c>
      <c r="AV1201" s="36">
        <v>0</v>
      </c>
      <c r="AW1201" s="33">
        <v>4.3899999999999997</v>
      </c>
      <c r="AX1201" s="33">
        <v>12.77</v>
      </c>
      <c r="AY1201" s="33">
        <v>28.7</v>
      </c>
      <c r="AZ1201" s="36">
        <v>0</v>
      </c>
      <c r="BA1201" s="33">
        <v>0</v>
      </c>
      <c r="BB1201" s="34"/>
      <c r="BC1201" s="34"/>
      <c r="BD1201" s="34"/>
      <c r="BE1201" s="34"/>
      <c r="BF1201" s="34"/>
      <c r="BG1201" s="34"/>
      <c r="BH1201" s="34"/>
      <c r="BI1201" s="34"/>
      <c r="BJ1201" s="34"/>
      <c r="BK1201" s="34"/>
      <c r="BL1201" s="34"/>
      <c r="BM1201" s="34"/>
      <c r="BN1201" s="34"/>
      <c r="BO1201" s="34"/>
      <c r="BP1201" s="34"/>
      <c r="BQ1201" s="34"/>
      <c r="BR1201" s="34"/>
      <c r="BS1201" s="34"/>
      <c r="BT1201" s="34"/>
      <c r="BU1201" s="34"/>
      <c r="BV1201" s="34"/>
      <c r="BW1201" s="34"/>
      <c r="BX1201" s="34"/>
      <c r="BY1201" s="34"/>
      <c r="BZ1201" s="34"/>
      <c r="CA1201" s="34"/>
      <c r="CB1201" s="34"/>
      <c r="CC1201" s="34"/>
    </row>
    <row r="1202" spans="1:81" x14ac:dyDescent="0.35">
      <c r="A1202" s="37" t="s">
        <v>913</v>
      </c>
      <c r="B1202" s="34">
        <v>22102</v>
      </c>
      <c r="C1202" s="37" t="s">
        <v>912</v>
      </c>
      <c r="D1202" s="32">
        <v>20.399999999999999</v>
      </c>
      <c r="E1202" s="32">
        <v>60.7</v>
      </c>
      <c r="F1202" s="32">
        <v>0.7</v>
      </c>
      <c r="G1202" s="32">
        <v>1</v>
      </c>
      <c r="H1202" s="35">
        <v>2717</v>
      </c>
      <c r="I1202" s="35">
        <v>2609</v>
      </c>
      <c r="J1202" s="35">
        <v>623.55099999999993</v>
      </c>
      <c r="K1202" s="32">
        <v>13.5</v>
      </c>
      <c r="L1202" s="32">
        <v>0</v>
      </c>
      <c r="M1202" s="32">
        <v>0</v>
      </c>
      <c r="N1202" s="32">
        <v>0.7</v>
      </c>
      <c r="O1202" s="31"/>
      <c r="P1202" s="32">
        <v>1</v>
      </c>
      <c r="Q1202" s="31"/>
      <c r="R1202" s="36">
        <v>0.25</v>
      </c>
      <c r="S1202" s="33">
        <v>0</v>
      </c>
      <c r="T1202" s="33">
        <v>13</v>
      </c>
      <c r="U1202" s="33">
        <v>38.700000000000003</v>
      </c>
      <c r="V1202" s="34"/>
      <c r="W1202" s="34"/>
      <c r="X1202" s="34"/>
      <c r="Y1202" s="32">
        <v>48.1</v>
      </c>
      <c r="Z1202" s="32">
        <v>0.2</v>
      </c>
      <c r="AA1202" s="34"/>
      <c r="AB1202" s="34"/>
      <c r="AC1202" s="34"/>
      <c r="AD1202" s="34"/>
      <c r="AE1202" s="34"/>
      <c r="AF1202" s="34"/>
      <c r="AG1202" s="34"/>
      <c r="AH1202" s="34"/>
      <c r="AI1202" s="32">
        <v>0</v>
      </c>
      <c r="AJ1202" s="34"/>
      <c r="AK1202" s="34"/>
      <c r="AL1202" s="32">
        <v>0</v>
      </c>
      <c r="AM1202" s="32">
        <v>0</v>
      </c>
      <c r="AN1202" s="34"/>
      <c r="AO1202" s="34"/>
      <c r="AP1202" s="34"/>
      <c r="AQ1202" s="34"/>
      <c r="AR1202" s="32">
        <v>0</v>
      </c>
      <c r="AS1202" s="34"/>
      <c r="AT1202" s="32">
        <v>0</v>
      </c>
      <c r="AU1202" s="33">
        <v>48.3</v>
      </c>
      <c r="AV1202" s="36">
        <v>0</v>
      </c>
      <c r="AW1202" s="33">
        <v>7.54</v>
      </c>
      <c r="AX1202" s="33">
        <v>22.46</v>
      </c>
      <c r="AY1202" s="33">
        <v>28.03</v>
      </c>
      <c r="AZ1202" s="36">
        <v>0</v>
      </c>
      <c r="BA1202" s="33">
        <v>1305.6600000000001</v>
      </c>
      <c r="BB1202" s="34"/>
      <c r="BC1202" s="33"/>
      <c r="BD1202" s="33"/>
      <c r="BE1202" s="33"/>
      <c r="BF1202" s="34"/>
      <c r="BG1202" s="33"/>
      <c r="BH1202" s="33"/>
      <c r="BI1202" s="34"/>
      <c r="BJ1202" s="33"/>
      <c r="BK1202" s="34"/>
      <c r="BL1202" s="33"/>
      <c r="BM1202" s="33"/>
      <c r="BN1202" s="33"/>
      <c r="BO1202" s="33"/>
      <c r="BP1202" s="33"/>
      <c r="BQ1202" s="33"/>
      <c r="BR1202" s="33"/>
      <c r="BS1202" s="33"/>
      <c r="BT1202" s="34"/>
      <c r="BU1202" s="33"/>
      <c r="BV1202" s="33"/>
      <c r="BW1202" s="33"/>
      <c r="BX1202" s="34"/>
      <c r="BY1202" s="38"/>
      <c r="BZ1202" s="34"/>
      <c r="CA1202" s="33"/>
      <c r="CB1202" s="33"/>
      <c r="CC1202" s="32"/>
    </row>
    <row r="1203" spans="1:81" x14ac:dyDescent="0.35">
      <c r="A1203" s="37" t="s">
        <v>911</v>
      </c>
      <c r="B1203" s="34">
        <v>22101</v>
      </c>
      <c r="C1203" s="37" t="s">
        <v>910</v>
      </c>
      <c r="D1203" s="32">
        <v>20.3</v>
      </c>
      <c r="E1203" s="32">
        <v>6.1</v>
      </c>
      <c r="F1203" s="32">
        <v>0</v>
      </c>
      <c r="G1203" s="32">
        <v>10.5</v>
      </c>
      <c r="H1203" s="35">
        <v>1183</v>
      </c>
      <c r="I1203" s="35">
        <v>749</v>
      </c>
      <c r="J1203" s="35">
        <v>179.011</v>
      </c>
      <c r="K1203" s="32">
        <v>54.2</v>
      </c>
      <c r="L1203" s="32">
        <v>0</v>
      </c>
      <c r="M1203" s="32">
        <v>0</v>
      </c>
      <c r="N1203" s="32">
        <v>0</v>
      </c>
      <c r="O1203" s="31"/>
      <c r="P1203" s="32">
        <v>10.5</v>
      </c>
      <c r="Q1203" s="31"/>
      <c r="R1203" s="36">
        <v>0</v>
      </c>
      <c r="S1203" s="33">
        <v>0</v>
      </c>
      <c r="T1203" s="33">
        <v>14.5</v>
      </c>
      <c r="U1203" s="33">
        <v>25.7</v>
      </c>
      <c r="V1203" s="34"/>
      <c r="W1203" s="34"/>
      <c r="X1203" s="34"/>
      <c r="Y1203" s="32">
        <v>56.1</v>
      </c>
      <c r="Z1203" s="32">
        <v>0</v>
      </c>
      <c r="AA1203" s="34"/>
      <c r="AB1203" s="34"/>
      <c r="AC1203" s="34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2">
        <v>0</v>
      </c>
      <c r="AN1203" s="34"/>
      <c r="AO1203" s="34"/>
      <c r="AP1203" s="34"/>
      <c r="AQ1203" s="34"/>
      <c r="AR1203" s="32">
        <v>0</v>
      </c>
      <c r="AS1203" s="34"/>
      <c r="AT1203" s="32">
        <v>0</v>
      </c>
      <c r="AU1203" s="33">
        <v>56.1</v>
      </c>
      <c r="AV1203" s="36">
        <v>0</v>
      </c>
      <c r="AW1203" s="33">
        <v>0.84</v>
      </c>
      <c r="AX1203" s="33">
        <v>1.5</v>
      </c>
      <c r="AY1203" s="33">
        <v>3.27</v>
      </c>
      <c r="AZ1203" s="36">
        <v>0</v>
      </c>
      <c r="BA1203" s="33">
        <v>0</v>
      </c>
      <c r="BB1203" s="34"/>
      <c r="BC1203" s="33"/>
      <c r="BD1203" s="33"/>
      <c r="BE1203" s="34"/>
      <c r="BF1203" s="34"/>
      <c r="BG1203" s="34"/>
      <c r="BH1203" s="33"/>
      <c r="BI1203" s="33"/>
      <c r="BJ1203" s="34"/>
      <c r="BK1203" s="34"/>
      <c r="BL1203" s="34"/>
      <c r="BM1203" s="34"/>
      <c r="BN1203" s="34"/>
      <c r="BO1203" s="33"/>
      <c r="BP1203" s="34"/>
      <c r="BQ1203" s="34"/>
      <c r="BR1203" s="34"/>
      <c r="BS1203" s="33"/>
      <c r="BT1203" s="34"/>
      <c r="BU1203" s="33"/>
      <c r="BV1203" s="34"/>
      <c r="BW1203" s="33"/>
      <c r="BX1203" s="33"/>
      <c r="BY1203" s="34"/>
      <c r="BZ1203" s="34"/>
      <c r="CA1203" s="33"/>
      <c r="CB1203" s="34"/>
      <c r="CC1203" s="32"/>
    </row>
    <row r="1204" spans="1:81" x14ac:dyDescent="0.35">
      <c r="A1204" s="37" t="s">
        <v>909</v>
      </c>
      <c r="B1204" s="34">
        <v>15101</v>
      </c>
      <c r="C1204" s="37" t="s">
        <v>908</v>
      </c>
      <c r="D1204" s="32">
        <v>19.2</v>
      </c>
      <c r="E1204" s="32">
        <v>5.3</v>
      </c>
      <c r="F1204" s="32">
        <v>0</v>
      </c>
      <c r="G1204" s="32">
        <v>0</v>
      </c>
      <c r="H1204" s="35">
        <v>523</v>
      </c>
      <c r="I1204" s="35">
        <v>523</v>
      </c>
      <c r="J1204" s="35">
        <v>124.997</v>
      </c>
      <c r="K1204" s="32">
        <v>0</v>
      </c>
      <c r="L1204" s="32">
        <v>0</v>
      </c>
      <c r="M1204" s="32">
        <v>0</v>
      </c>
      <c r="N1204" s="32">
        <v>0</v>
      </c>
      <c r="O1204" s="31"/>
      <c r="P1204" s="32">
        <v>0</v>
      </c>
      <c r="Q1204" s="31"/>
      <c r="R1204" s="36">
        <v>0.12</v>
      </c>
      <c r="S1204" s="33">
        <v>10.7</v>
      </c>
      <c r="T1204" s="33">
        <v>32.21</v>
      </c>
      <c r="U1204" s="33">
        <v>38.590000000000003</v>
      </c>
      <c r="V1204" s="34"/>
      <c r="W1204" s="32">
        <v>0.1</v>
      </c>
      <c r="X1204" s="32">
        <v>0</v>
      </c>
      <c r="Y1204" s="32">
        <v>8.9</v>
      </c>
      <c r="Z1204" s="32">
        <v>1.3</v>
      </c>
      <c r="AA1204" s="32">
        <v>0.1</v>
      </c>
      <c r="AB1204" s="32">
        <v>0.4</v>
      </c>
      <c r="AC1204" s="32">
        <v>0.1</v>
      </c>
      <c r="AD1204" s="32">
        <v>1</v>
      </c>
      <c r="AE1204" s="32">
        <v>0.1</v>
      </c>
      <c r="AF1204" s="32">
        <v>0</v>
      </c>
      <c r="AG1204" s="32">
        <v>0</v>
      </c>
      <c r="AH1204" s="34"/>
      <c r="AI1204" s="32">
        <v>0</v>
      </c>
      <c r="AJ1204" s="32">
        <v>0.2</v>
      </c>
      <c r="AK1204" s="32">
        <v>0.4</v>
      </c>
      <c r="AL1204" s="32">
        <v>1.4</v>
      </c>
      <c r="AM1204" s="32">
        <v>5.8</v>
      </c>
      <c r="AN1204" s="32">
        <v>0</v>
      </c>
      <c r="AO1204" s="32">
        <v>0</v>
      </c>
      <c r="AP1204" s="32">
        <v>0</v>
      </c>
      <c r="AQ1204" s="32">
        <v>0.2</v>
      </c>
      <c r="AR1204" s="32">
        <v>2.1</v>
      </c>
      <c r="AS1204" s="32">
        <v>0.3</v>
      </c>
      <c r="AT1204" s="32">
        <v>6.8</v>
      </c>
      <c r="AU1204" s="33">
        <v>29.25</v>
      </c>
      <c r="AV1204" s="36">
        <v>14.637</v>
      </c>
      <c r="AW1204" s="33">
        <v>1.19</v>
      </c>
      <c r="AX1204" s="33">
        <v>1.43</v>
      </c>
      <c r="AY1204" s="33">
        <v>1.08</v>
      </c>
      <c r="AZ1204" s="36">
        <v>543.02800000000002</v>
      </c>
      <c r="BA1204" s="33">
        <v>115.01</v>
      </c>
      <c r="BB1204" s="34"/>
      <c r="BC1204" s="34"/>
      <c r="BD1204" s="34"/>
      <c r="BE1204" s="33"/>
      <c r="BF1204" s="34"/>
      <c r="BG1204" s="33"/>
      <c r="BH1204" s="34"/>
      <c r="BI1204" s="34"/>
      <c r="BJ1204" s="34"/>
      <c r="BK1204" s="34"/>
      <c r="BL1204" s="33"/>
      <c r="BM1204" s="33"/>
      <c r="BN1204" s="33"/>
      <c r="BO1204" s="34"/>
      <c r="BP1204" s="33"/>
      <c r="BQ1204" s="33"/>
      <c r="BR1204" s="33"/>
      <c r="BS1204" s="34"/>
      <c r="BT1204" s="34"/>
      <c r="BU1204" s="34"/>
      <c r="BV1204" s="33"/>
      <c r="BW1204" s="34"/>
      <c r="BX1204" s="34"/>
      <c r="BY1204" s="34"/>
      <c r="BZ1204" s="34"/>
      <c r="CA1204" s="34"/>
      <c r="CB1204" s="33"/>
      <c r="CC1204" s="32"/>
    </row>
    <row r="1205" spans="1:81" ht="25" x14ac:dyDescent="0.35">
      <c r="A1205" s="37" t="s">
        <v>907</v>
      </c>
      <c r="B1205" s="34">
        <v>15101</v>
      </c>
      <c r="C1205" s="37" t="s">
        <v>906</v>
      </c>
      <c r="D1205" s="32">
        <v>26.4</v>
      </c>
      <c r="E1205" s="32">
        <v>7.3</v>
      </c>
      <c r="F1205" s="32">
        <v>0</v>
      </c>
      <c r="G1205" s="32">
        <v>0</v>
      </c>
      <c r="H1205" s="35">
        <v>717</v>
      </c>
      <c r="I1205" s="35">
        <v>717</v>
      </c>
      <c r="J1205" s="35">
        <v>171.363</v>
      </c>
      <c r="K1205" s="32">
        <v>0</v>
      </c>
      <c r="L1205" s="32">
        <v>0</v>
      </c>
      <c r="M1205" s="32">
        <v>0</v>
      </c>
      <c r="N1205" s="32">
        <v>0</v>
      </c>
      <c r="O1205" s="31"/>
      <c r="P1205" s="32">
        <v>0</v>
      </c>
      <c r="Q1205" s="31"/>
      <c r="R1205" s="36">
        <v>0.156</v>
      </c>
      <c r="S1205" s="33">
        <v>13.19</v>
      </c>
      <c r="T1205" s="34"/>
      <c r="U1205" s="34"/>
      <c r="V1205" s="34"/>
      <c r="W1205" s="34"/>
      <c r="X1205" s="34"/>
      <c r="Y1205" s="34"/>
      <c r="Z1205" s="34"/>
      <c r="AA1205" s="34"/>
      <c r="AB1205" s="34"/>
      <c r="AC1205" s="34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  <c r="AO1205" s="34"/>
      <c r="AP1205" s="34"/>
      <c r="AQ1205" s="34"/>
      <c r="AR1205" s="34"/>
      <c r="AS1205" s="34"/>
      <c r="AT1205" s="34"/>
      <c r="AU1205" s="34"/>
      <c r="AV1205" s="34"/>
      <c r="AW1205" s="33">
        <v>1.64</v>
      </c>
      <c r="AX1205" s="33">
        <v>1.96</v>
      </c>
      <c r="AY1205" s="33">
        <v>1.49</v>
      </c>
      <c r="AZ1205" s="36">
        <v>743.87400000000002</v>
      </c>
      <c r="BA1205" s="33">
        <v>157.55000000000001</v>
      </c>
      <c r="BB1205" s="34"/>
      <c r="BC1205" s="34"/>
      <c r="BD1205" s="33"/>
      <c r="BE1205" s="34"/>
      <c r="BF1205" s="34"/>
      <c r="BG1205" s="34"/>
      <c r="BH1205" s="33"/>
      <c r="BI1205" s="34"/>
      <c r="BJ1205" s="34"/>
      <c r="BK1205" s="34"/>
      <c r="BL1205" s="34"/>
      <c r="BM1205" s="34"/>
      <c r="BN1205" s="34"/>
      <c r="BO1205" s="33"/>
      <c r="BP1205" s="34"/>
      <c r="BQ1205" s="34"/>
      <c r="BR1205" s="34"/>
      <c r="BS1205" s="34"/>
      <c r="BT1205" s="34"/>
      <c r="BU1205" s="33"/>
      <c r="BV1205" s="34"/>
      <c r="BW1205" s="33"/>
      <c r="BX1205" s="34"/>
      <c r="BY1205" s="34"/>
      <c r="BZ1205" s="34"/>
      <c r="CA1205" s="33"/>
      <c r="CB1205" s="34"/>
      <c r="CC1205" s="32"/>
    </row>
    <row r="1206" spans="1:81" ht="25" x14ac:dyDescent="0.35">
      <c r="A1206" s="37" t="s">
        <v>905</v>
      </c>
      <c r="B1206" s="34">
        <v>15101</v>
      </c>
      <c r="C1206" s="37" t="s">
        <v>904</v>
      </c>
      <c r="D1206" s="32">
        <v>22.9</v>
      </c>
      <c r="E1206" s="32">
        <v>6.3</v>
      </c>
      <c r="F1206" s="32">
        <v>0</v>
      </c>
      <c r="G1206" s="32">
        <v>0</v>
      </c>
      <c r="H1206" s="35">
        <v>623</v>
      </c>
      <c r="I1206" s="35">
        <v>623</v>
      </c>
      <c r="J1206" s="35">
        <v>148.89699999999999</v>
      </c>
      <c r="K1206" s="32">
        <v>0</v>
      </c>
      <c r="L1206" s="32">
        <v>0</v>
      </c>
      <c r="M1206" s="32">
        <v>0</v>
      </c>
      <c r="N1206" s="32">
        <v>0</v>
      </c>
      <c r="O1206" s="31"/>
      <c r="P1206" s="32">
        <v>0</v>
      </c>
      <c r="Q1206" s="31"/>
      <c r="R1206" s="36">
        <v>0.128</v>
      </c>
      <c r="S1206" s="33">
        <v>10.19</v>
      </c>
      <c r="T1206" s="34"/>
      <c r="U1206" s="34"/>
      <c r="V1206" s="34"/>
      <c r="W1206" s="34"/>
      <c r="X1206" s="34"/>
      <c r="Y1206" s="34"/>
      <c r="Z1206" s="34"/>
      <c r="AA1206" s="34"/>
      <c r="AB1206" s="34"/>
      <c r="AC1206" s="34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  <c r="AO1206" s="34"/>
      <c r="AP1206" s="34"/>
      <c r="AQ1206" s="34"/>
      <c r="AR1206" s="34"/>
      <c r="AS1206" s="34"/>
      <c r="AT1206" s="34"/>
      <c r="AU1206" s="34"/>
      <c r="AV1206" s="34"/>
      <c r="AW1206" s="33">
        <v>1.42</v>
      </c>
      <c r="AX1206" s="33">
        <v>1.7</v>
      </c>
      <c r="AY1206" s="33">
        <v>1.29</v>
      </c>
      <c r="AZ1206" s="36">
        <v>646.46199999999999</v>
      </c>
      <c r="BA1206" s="33">
        <v>136.91999999999999</v>
      </c>
      <c r="BB1206" s="34"/>
      <c r="BC1206" s="33"/>
      <c r="BD1206" s="33"/>
      <c r="BE1206" s="33"/>
      <c r="BF1206" s="34"/>
      <c r="BG1206" s="33"/>
      <c r="BH1206" s="33"/>
      <c r="BI1206" s="33"/>
      <c r="BJ1206" s="34"/>
      <c r="BK1206" s="34"/>
      <c r="BL1206" s="33"/>
      <c r="BM1206" s="33"/>
      <c r="BN1206" s="33"/>
      <c r="BO1206" s="33"/>
      <c r="BP1206" s="33"/>
      <c r="BQ1206" s="33"/>
      <c r="BR1206" s="33"/>
      <c r="BS1206" s="33"/>
      <c r="BT1206" s="34"/>
      <c r="BU1206" s="33"/>
      <c r="BV1206" s="33"/>
      <c r="BW1206" s="33"/>
      <c r="BX1206" s="33"/>
      <c r="BY1206" s="34"/>
      <c r="BZ1206" s="34"/>
      <c r="CA1206" s="33"/>
      <c r="CB1206" s="33"/>
      <c r="CC1206" s="32"/>
    </row>
    <row r="1207" spans="1:81" x14ac:dyDescent="0.35">
      <c r="A1207" s="37" t="s">
        <v>903</v>
      </c>
      <c r="B1207" s="34">
        <v>15101</v>
      </c>
      <c r="C1207" s="37" t="s">
        <v>902</v>
      </c>
      <c r="D1207" s="32">
        <v>15.7</v>
      </c>
      <c r="E1207" s="32">
        <v>1.8</v>
      </c>
      <c r="F1207" s="32">
        <v>0</v>
      </c>
      <c r="G1207" s="32">
        <v>0</v>
      </c>
      <c r="H1207" s="35">
        <v>332</v>
      </c>
      <c r="I1207" s="35">
        <v>332</v>
      </c>
      <c r="J1207" s="35">
        <v>79.347999999999999</v>
      </c>
      <c r="K1207" s="32">
        <v>0</v>
      </c>
      <c r="L1207" s="32">
        <v>0</v>
      </c>
      <c r="M1207" s="32">
        <v>0</v>
      </c>
      <c r="N1207" s="32">
        <v>0</v>
      </c>
      <c r="O1207" s="31"/>
      <c r="P1207" s="32">
        <v>0</v>
      </c>
      <c r="Q1207" s="31"/>
      <c r="R1207" s="36">
        <v>0.13</v>
      </c>
      <c r="S1207" s="33">
        <v>2.1</v>
      </c>
      <c r="T1207" s="33">
        <v>40.76</v>
      </c>
      <c r="U1207" s="33">
        <v>40.909999999999997</v>
      </c>
      <c r="V1207" s="34"/>
      <c r="W1207" s="34"/>
      <c r="X1207" s="34"/>
      <c r="Y1207" s="32">
        <v>9.3000000000000007</v>
      </c>
      <c r="Z1207" s="32">
        <v>0.5</v>
      </c>
      <c r="AA1207" s="34"/>
      <c r="AB1207" s="32">
        <v>0.2</v>
      </c>
      <c r="AC1207" s="34"/>
      <c r="AD1207" s="32">
        <v>0</v>
      </c>
      <c r="AE1207" s="34"/>
      <c r="AF1207" s="34"/>
      <c r="AG1207" s="34"/>
      <c r="AH1207" s="34"/>
      <c r="AI1207" s="34"/>
      <c r="AJ1207" s="34"/>
      <c r="AK1207" s="34"/>
      <c r="AL1207" s="32">
        <v>1.7</v>
      </c>
      <c r="AM1207" s="32">
        <v>0.6</v>
      </c>
      <c r="AN1207" s="34"/>
      <c r="AO1207" s="34"/>
      <c r="AP1207" s="34"/>
      <c r="AQ1207" s="32">
        <v>0.1</v>
      </c>
      <c r="AR1207" s="32">
        <v>0.7</v>
      </c>
      <c r="AS1207" s="34"/>
      <c r="AT1207" s="32">
        <v>3.5</v>
      </c>
      <c r="AU1207" s="33">
        <v>16.59</v>
      </c>
      <c r="AV1207" s="36">
        <v>4.7130000000000001</v>
      </c>
      <c r="AW1207" s="33">
        <v>0.5</v>
      </c>
      <c r="AX1207" s="33">
        <v>0.5</v>
      </c>
      <c r="AY1207" s="33">
        <v>0.2</v>
      </c>
      <c r="AZ1207" s="36">
        <v>58.287999999999997</v>
      </c>
      <c r="BA1207" s="33">
        <v>19.79</v>
      </c>
      <c r="BB1207" s="34"/>
      <c r="BC1207" s="33"/>
      <c r="BD1207" s="33"/>
      <c r="BE1207" s="34"/>
      <c r="BF1207" s="34"/>
      <c r="BG1207" s="34"/>
      <c r="BH1207" s="33"/>
      <c r="BI1207" s="33"/>
      <c r="BJ1207" s="34"/>
      <c r="BK1207" s="34"/>
      <c r="BL1207" s="34"/>
      <c r="BM1207" s="34"/>
      <c r="BN1207" s="34"/>
      <c r="BO1207" s="33"/>
      <c r="BP1207" s="34"/>
      <c r="BQ1207" s="34"/>
      <c r="BR1207" s="34"/>
      <c r="BS1207" s="33"/>
      <c r="BT1207" s="34"/>
      <c r="BU1207" s="33"/>
      <c r="BV1207" s="34"/>
      <c r="BW1207" s="33"/>
      <c r="BX1207" s="33"/>
      <c r="BY1207" s="34"/>
      <c r="BZ1207" s="34"/>
      <c r="CA1207" s="33"/>
      <c r="CB1207" s="34"/>
      <c r="CC1207" s="32"/>
    </row>
    <row r="1208" spans="1:81" x14ac:dyDescent="0.35">
      <c r="A1208" s="37" t="s">
        <v>901</v>
      </c>
      <c r="B1208" s="34">
        <v>15101</v>
      </c>
      <c r="C1208" s="37" t="s">
        <v>900</v>
      </c>
      <c r="D1208" s="32">
        <v>21.5</v>
      </c>
      <c r="E1208" s="32">
        <v>2.4</v>
      </c>
      <c r="F1208" s="32">
        <v>0</v>
      </c>
      <c r="G1208" s="32">
        <v>0</v>
      </c>
      <c r="H1208" s="35">
        <v>455</v>
      </c>
      <c r="I1208" s="35">
        <v>455</v>
      </c>
      <c r="J1208" s="35">
        <v>108.74499999999999</v>
      </c>
      <c r="K1208" s="32">
        <v>0</v>
      </c>
      <c r="L1208" s="32">
        <v>0</v>
      </c>
      <c r="M1208" s="32">
        <v>0</v>
      </c>
      <c r="N1208" s="32">
        <v>0</v>
      </c>
      <c r="O1208" s="31"/>
      <c r="P1208" s="32">
        <v>0</v>
      </c>
      <c r="Q1208" s="31"/>
      <c r="R1208" s="36">
        <v>0.16900000000000001</v>
      </c>
      <c r="S1208" s="33">
        <v>2.59</v>
      </c>
      <c r="T1208" s="34"/>
      <c r="U1208" s="34"/>
      <c r="V1208" s="34"/>
      <c r="W1208" s="34"/>
      <c r="X1208" s="34"/>
      <c r="Y1208" s="34"/>
      <c r="Z1208" s="34"/>
      <c r="AA1208" s="34"/>
      <c r="AB1208" s="34"/>
      <c r="AC1208" s="34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  <c r="AO1208" s="34"/>
      <c r="AP1208" s="34"/>
      <c r="AQ1208" s="34"/>
      <c r="AR1208" s="34"/>
      <c r="AS1208" s="34"/>
      <c r="AT1208" s="34"/>
      <c r="AU1208" s="34"/>
      <c r="AV1208" s="34"/>
      <c r="AW1208" s="33">
        <v>0.69</v>
      </c>
      <c r="AX1208" s="33">
        <v>0.69</v>
      </c>
      <c r="AY1208" s="33">
        <v>0.28000000000000003</v>
      </c>
      <c r="AZ1208" s="36">
        <v>79.846999999999994</v>
      </c>
      <c r="BA1208" s="33">
        <v>27.1</v>
      </c>
      <c r="BB1208" s="34"/>
      <c r="BC1208" s="33"/>
      <c r="BD1208" s="33"/>
      <c r="BE1208" s="33"/>
      <c r="BF1208" s="34"/>
      <c r="BG1208" s="34"/>
      <c r="BH1208" s="33"/>
      <c r="BI1208" s="33"/>
      <c r="BJ1208" s="34"/>
      <c r="BK1208" s="36"/>
      <c r="BL1208" s="34"/>
      <c r="BM1208" s="34"/>
      <c r="BN1208" s="34"/>
      <c r="BO1208" s="33"/>
      <c r="BP1208" s="34"/>
      <c r="BQ1208" s="34"/>
      <c r="BR1208" s="34"/>
      <c r="BS1208" s="33"/>
      <c r="BT1208" s="34"/>
      <c r="BU1208" s="33"/>
      <c r="BV1208" s="33"/>
      <c r="BW1208" s="33"/>
      <c r="BX1208" s="33"/>
      <c r="BY1208" s="34"/>
      <c r="BZ1208" s="36"/>
      <c r="CA1208" s="33"/>
      <c r="CB1208" s="34"/>
      <c r="CC1208" s="32"/>
    </row>
    <row r="1209" spans="1:81" ht="25" x14ac:dyDescent="0.35">
      <c r="A1209" s="37" t="s">
        <v>899</v>
      </c>
      <c r="B1209" s="34">
        <v>15101</v>
      </c>
      <c r="C1209" s="37" t="s">
        <v>898</v>
      </c>
      <c r="D1209" s="32">
        <v>18.7</v>
      </c>
      <c r="E1209" s="32">
        <v>2.1</v>
      </c>
      <c r="F1209" s="32">
        <v>0</v>
      </c>
      <c r="G1209" s="32">
        <v>0</v>
      </c>
      <c r="H1209" s="35">
        <v>396</v>
      </c>
      <c r="I1209" s="35">
        <v>396</v>
      </c>
      <c r="J1209" s="35">
        <v>94.643999999999991</v>
      </c>
      <c r="K1209" s="32">
        <v>0</v>
      </c>
      <c r="L1209" s="32">
        <v>0</v>
      </c>
      <c r="M1209" s="32">
        <v>0</v>
      </c>
      <c r="N1209" s="32">
        <v>0</v>
      </c>
      <c r="O1209" s="31"/>
      <c r="P1209" s="32">
        <v>0</v>
      </c>
      <c r="Q1209" s="31"/>
      <c r="R1209" s="36">
        <v>0.13900000000000001</v>
      </c>
      <c r="S1209" s="33">
        <v>2.25</v>
      </c>
      <c r="T1209" s="34"/>
      <c r="U1209" s="34"/>
      <c r="V1209" s="34"/>
      <c r="W1209" s="34"/>
      <c r="X1209" s="34"/>
      <c r="Y1209" s="34"/>
      <c r="Z1209" s="34"/>
      <c r="AA1209" s="34"/>
      <c r="AB1209" s="34"/>
      <c r="AC1209" s="34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  <c r="AO1209" s="34"/>
      <c r="AP1209" s="34"/>
      <c r="AQ1209" s="34"/>
      <c r="AR1209" s="34"/>
      <c r="AS1209" s="34"/>
      <c r="AT1209" s="34"/>
      <c r="AU1209" s="34"/>
      <c r="AV1209" s="34"/>
      <c r="AW1209" s="33">
        <v>0.6</v>
      </c>
      <c r="AX1209" s="33">
        <v>0.6</v>
      </c>
      <c r="AY1209" s="33">
        <v>0.24</v>
      </c>
      <c r="AZ1209" s="36">
        <v>69.391000000000005</v>
      </c>
      <c r="BA1209" s="33">
        <v>23.56</v>
      </c>
      <c r="BB1209" s="34"/>
      <c r="BC1209" s="34"/>
      <c r="BD1209" s="34"/>
      <c r="BE1209" s="33"/>
      <c r="BF1209" s="34"/>
      <c r="BG1209" s="34"/>
      <c r="BH1209" s="34"/>
      <c r="BI1209" s="34"/>
      <c r="BJ1209" s="34"/>
      <c r="BK1209" s="36"/>
      <c r="BL1209" s="34"/>
      <c r="BM1209" s="34"/>
      <c r="BN1209" s="34"/>
      <c r="BO1209" s="33"/>
      <c r="BP1209" s="34"/>
      <c r="BQ1209" s="34"/>
      <c r="BR1209" s="34"/>
      <c r="BS1209" s="34"/>
      <c r="BT1209" s="34"/>
      <c r="BU1209" s="34"/>
      <c r="BV1209" s="33"/>
      <c r="BW1209" s="34"/>
      <c r="BX1209" s="34"/>
      <c r="BY1209" s="34"/>
      <c r="BZ1209" s="36"/>
      <c r="CA1209" s="33"/>
      <c r="CB1209" s="34"/>
      <c r="CC1209" s="32"/>
    </row>
    <row r="1210" spans="1:81" x14ac:dyDescent="0.35">
      <c r="A1210" s="37" t="s">
        <v>897</v>
      </c>
      <c r="B1210" s="34">
        <v>15101</v>
      </c>
      <c r="C1210" s="37" t="s">
        <v>896</v>
      </c>
      <c r="D1210" s="32">
        <v>15.2</v>
      </c>
      <c r="E1210" s="32">
        <v>1.2</v>
      </c>
      <c r="F1210" s="32">
        <v>0.2</v>
      </c>
      <c r="G1210" s="32">
        <v>0.2</v>
      </c>
      <c r="H1210" s="35">
        <v>307</v>
      </c>
      <c r="I1210" s="35">
        <v>307</v>
      </c>
      <c r="J1210" s="35">
        <v>73.37299999999999</v>
      </c>
      <c r="K1210" s="32">
        <v>0</v>
      </c>
      <c r="L1210" s="34"/>
      <c r="M1210" s="34"/>
      <c r="N1210" s="34"/>
      <c r="O1210" s="31"/>
      <c r="P1210" s="32">
        <v>0.2</v>
      </c>
      <c r="Q1210" s="31"/>
      <c r="R1210" s="36">
        <v>0</v>
      </c>
      <c r="S1210" s="33">
        <v>2.1</v>
      </c>
      <c r="T1210" s="33">
        <v>32.89</v>
      </c>
      <c r="U1210" s="33">
        <v>35.119999999999997</v>
      </c>
      <c r="V1210" s="34"/>
      <c r="W1210" s="34"/>
      <c r="X1210" s="34"/>
      <c r="Y1210" s="32">
        <v>1</v>
      </c>
      <c r="Z1210" s="32">
        <v>0</v>
      </c>
      <c r="AA1210" s="34"/>
      <c r="AB1210" s="34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2">
        <v>5.0999999999999996</v>
      </c>
      <c r="AN1210" s="34"/>
      <c r="AO1210" s="34"/>
      <c r="AP1210" s="34"/>
      <c r="AQ1210" s="34"/>
      <c r="AR1210" s="32">
        <v>2.4</v>
      </c>
      <c r="AS1210" s="34"/>
      <c r="AT1210" s="32">
        <v>29.7</v>
      </c>
      <c r="AU1210" s="33">
        <v>46.38</v>
      </c>
      <c r="AV1210" s="36">
        <v>37.305</v>
      </c>
      <c r="AW1210" s="33">
        <v>0.28000000000000003</v>
      </c>
      <c r="AX1210" s="33">
        <v>0.3</v>
      </c>
      <c r="AY1210" s="33">
        <v>0.39</v>
      </c>
      <c r="AZ1210" s="36">
        <v>313.36200000000002</v>
      </c>
      <c r="BA1210" s="33">
        <v>16.72</v>
      </c>
      <c r="BB1210" s="34"/>
      <c r="BC1210" s="33"/>
      <c r="BD1210" s="33"/>
      <c r="BE1210" s="34"/>
      <c r="BF1210" s="34"/>
      <c r="BG1210" s="34"/>
      <c r="BH1210" s="33"/>
      <c r="BI1210" s="33"/>
      <c r="BJ1210" s="34"/>
      <c r="BK1210" s="34"/>
      <c r="BL1210" s="34"/>
      <c r="BM1210" s="34"/>
      <c r="BN1210" s="34"/>
      <c r="BO1210" s="33"/>
      <c r="BP1210" s="34"/>
      <c r="BQ1210" s="34"/>
      <c r="BR1210" s="34"/>
      <c r="BS1210" s="33"/>
      <c r="BT1210" s="34"/>
      <c r="BU1210" s="33"/>
      <c r="BV1210" s="34"/>
      <c r="BW1210" s="33"/>
      <c r="BX1210" s="33"/>
      <c r="BY1210" s="34"/>
      <c r="BZ1210" s="34"/>
      <c r="CA1210" s="33"/>
      <c r="CB1210" s="34"/>
      <c r="CC1210" s="32"/>
    </row>
    <row r="1211" spans="1:81" ht="25" x14ac:dyDescent="0.35">
      <c r="A1211" s="37" t="s">
        <v>895</v>
      </c>
      <c r="B1211" s="34">
        <v>15101</v>
      </c>
      <c r="C1211" s="37" t="s">
        <v>894</v>
      </c>
      <c r="D1211" s="32">
        <v>22</v>
      </c>
      <c r="E1211" s="32">
        <v>1.3</v>
      </c>
      <c r="F1211" s="32">
        <v>0.3</v>
      </c>
      <c r="G1211" s="32">
        <v>0.3</v>
      </c>
      <c r="H1211" s="35">
        <v>427</v>
      </c>
      <c r="I1211" s="35">
        <v>427</v>
      </c>
      <c r="J1211" s="35">
        <v>102.053</v>
      </c>
      <c r="K1211" s="32">
        <v>0</v>
      </c>
      <c r="L1211" s="34"/>
      <c r="M1211" s="34"/>
      <c r="N1211" s="34"/>
      <c r="O1211" s="31"/>
      <c r="P1211" s="32">
        <v>0.3</v>
      </c>
      <c r="Q1211" s="31"/>
      <c r="R1211" s="36">
        <v>0.01</v>
      </c>
      <c r="S1211" s="33">
        <v>2.2000000000000002</v>
      </c>
      <c r="T1211" s="33">
        <v>32.89</v>
      </c>
      <c r="U1211" s="33">
        <v>35.119999999999997</v>
      </c>
      <c r="V1211" s="34"/>
      <c r="W1211" s="34"/>
      <c r="X1211" s="34"/>
      <c r="Y1211" s="32">
        <v>1</v>
      </c>
      <c r="Z1211" s="32">
        <v>0</v>
      </c>
      <c r="AA1211" s="34"/>
      <c r="AB1211" s="34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2">
        <v>5.0999999999999996</v>
      </c>
      <c r="AN1211" s="34"/>
      <c r="AO1211" s="34"/>
      <c r="AP1211" s="34"/>
      <c r="AQ1211" s="34"/>
      <c r="AR1211" s="32">
        <v>2.4</v>
      </c>
      <c r="AS1211" s="34"/>
      <c r="AT1211" s="32">
        <v>29.7</v>
      </c>
      <c r="AU1211" s="33">
        <v>46.38</v>
      </c>
      <c r="AV1211" s="36">
        <v>37.305</v>
      </c>
      <c r="AW1211" s="33">
        <v>0.3</v>
      </c>
      <c r="AX1211" s="33">
        <v>0.32</v>
      </c>
      <c r="AY1211" s="33">
        <v>0.42</v>
      </c>
      <c r="AZ1211" s="36">
        <v>339.476</v>
      </c>
      <c r="BA1211" s="33">
        <v>18.11</v>
      </c>
      <c r="BB1211" s="34"/>
      <c r="BC1211" s="33"/>
      <c r="BD1211" s="33"/>
      <c r="BE1211" s="34"/>
      <c r="BF1211" s="34"/>
      <c r="BG1211" s="34"/>
      <c r="BH1211" s="33"/>
      <c r="BI1211" s="33"/>
      <c r="BJ1211" s="34"/>
      <c r="BK1211" s="34"/>
      <c r="BL1211" s="34"/>
      <c r="BM1211" s="34"/>
      <c r="BN1211" s="34"/>
      <c r="BO1211" s="33"/>
      <c r="BP1211" s="34"/>
      <c r="BQ1211" s="34"/>
      <c r="BR1211" s="34"/>
      <c r="BS1211" s="33"/>
      <c r="BT1211" s="34"/>
      <c r="BU1211" s="33"/>
      <c r="BV1211" s="34"/>
      <c r="BW1211" s="33"/>
      <c r="BX1211" s="33"/>
      <c r="BY1211" s="34"/>
      <c r="BZ1211" s="34"/>
      <c r="CA1211" s="33"/>
      <c r="CB1211" s="34"/>
      <c r="CC1211" s="32"/>
    </row>
    <row r="1212" spans="1:81" ht="25" x14ac:dyDescent="0.35">
      <c r="A1212" s="37" t="s">
        <v>893</v>
      </c>
      <c r="B1212" s="34">
        <v>15101</v>
      </c>
      <c r="C1212" s="37" t="s">
        <v>892</v>
      </c>
      <c r="D1212" s="32">
        <v>20.6</v>
      </c>
      <c r="E1212" s="32">
        <v>1.2</v>
      </c>
      <c r="F1212" s="32">
        <v>0.3</v>
      </c>
      <c r="G1212" s="32">
        <v>0.3</v>
      </c>
      <c r="H1212" s="35">
        <v>399</v>
      </c>
      <c r="I1212" s="35">
        <v>399</v>
      </c>
      <c r="J1212" s="35">
        <v>95.36099999999999</v>
      </c>
      <c r="K1212" s="32">
        <v>0</v>
      </c>
      <c r="L1212" s="34"/>
      <c r="M1212" s="34"/>
      <c r="N1212" s="34"/>
      <c r="O1212" s="31"/>
      <c r="P1212" s="32">
        <v>0.3</v>
      </c>
      <c r="Q1212" s="31"/>
      <c r="R1212" s="36">
        <v>0</v>
      </c>
      <c r="S1212" s="33">
        <v>2.2000000000000002</v>
      </c>
      <c r="T1212" s="33">
        <v>32.89</v>
      </c>
      <c r="U1212" s="33">
        <v>35.119999999999997</v>
      </c>
      <c r="V1212" s="34"/>
      <c r="W1212" s="34"/>
      <c r="X1212" s="34"/>
      <c r="Y1212" s="32">
        <v>1</v>
      </c>
      <c r="Z1212" s="32">
        <v>0</v>
      </c>
      <c r="AA1212" s="34"/>
      <c r="AB1212" s="34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2">
        <v>5.0999999999999996</v>
      </c>
      <c r="AN1212" s="34"/>
      <c r="AO1212" s="34"/>
      <c r="AP1212" s="34"/>
      <c r="AQ1212" s="34"/>
      <c r="AR1212" s="32">
        <v>2.4</v>
      </c>
      <c r="AS1212" s="34"/>
      <c r="AT1212" s="32">
        <v>29.7</v>
      </c>
      <c r="AU1212" s="33">
        <v>46.38</v>
      </c>
      <c r="AV1212" s="36">
        <v>37.305</v>
      </c>
      <c r="AW1212" s="33">
        <v>0.28000000000000003</v>
      </c>
      <c r="AX1212" s="33">
        <v>0.3</v>
      </c>
      <c r="AY1212" s="33">
        <v>0.39</v>
      </c>
      <c r="AZ1212" s="36">
        <v>313.36200000000002</v>
      </c>
      <c r="BA1212" s="33">
        <v>16.72</v>
      </c>
      <c r="BB1212" s="34"/>
      <c r="BC1212" s="34"/>
      <c r="BD1212" s="34"/>
      <c r="BE1212" s="33"/>
      <c r="BF1212" s="34"/>
      <c r="BG1212" s="33"/>
      <c r="BH1212" s="34"/>
      <c r="BI1212" s="34"/>
      <c r="BJ1212" s="34"/>
      <c r="BK1212" s="34"/>
      <c r="BL1212" s="33"/>
      <c r="BM1212" s="33"/>
      <c r="BN1212" s="33"/>
      <c r="BO1212" s="34"/>
      <c r="BP1212" s="33"/>
      <c r="BQ1212" s="34"/>
      <c r="BR1212" s="33"/>
      <c r="BS1212" s="34"/>
      <c r="BT1212" s="34"/>
      <c r="BU1212" s="34"/>
      <c r="BV1212" s="33"/>
      <c r="BW1212" s="34"/>
      <c r="BX1212" s="34"/>
      <c r="BY1212" s="34"/>
      <c r="BZ1212" s="34"/>
      <c r="CA1212" s="34"/>
      <c r="CB1212" s="33"/>
      <c r="CC1212" s="32"/>
    </row>
    <row r="1213" spans="1:81" x14ac:dyDescent="0.35">
      <c r="A1213" s="37" t="s">
        <v>891</v>
      </c>
      <c r="B1213" s="34">
        <v>15101</v>
      </c>
      <c r="C1213" s="37" t="s">
        <v>890</v>
      </c>
      <c r="D1213" s="32">
        <v>19.600000000000001</v>
      </c>
      <c r="E1213" s="32">
        <v>5.0999999999999996</v>
      </c>
      <c r="F1213" s="32">
        <v>0</v>
      </c>
      <c r="G1213" s="32">
        <v>0</v>
      </c>
      <c r="H1213" s="35">
        <v>521</v>
      </c>
      <c r="I1213" s="35">
        <v>521</v>
      </c>
      <c r="J1213" s="35">
        <v>124.51899999999999</v>
      </c>
      <c r="K1213" s="32">
        <v>0</v>
      </c>
      <c r="L1213" s="32">
        <v>0</v>
      </c>
      <c r="M1213" s="32">
        <v>0</v>
      </c>
      <c r="N1213" s="32">
        <v>0</v>
      </c>
      <c r="O1213" s="31"/>
      <c r="P1213" s="32">
        <v>0</v>
      </c>
      <c r="Q1213" s="31"/>
      <c r="R1213" s="36">
        <v>0.13</v>
      </c>
      <c r="S1213" s="33">
        <v>2.1</v>
      </c>
      <c r="T1213" s="33">
        <v>38.4</v>
      </c>
      <c r="U1213" s="33">
        <v>34.5</v>
      </c>
      <c r="V1213" s="34"/>
      <c r="W1213" s="34"/>
      <c r="X1213" s="34"/>
      <c r="Y1213" s="32">
        <v>1.6</v>
      </c>
      <c r="Z1213" s="32">
        <v>1.3</v>
      </c>
      <c r="AA1213" s="34"/>
      <c r="AB1213" s="34"/>
      <c r="AC1213" s="34"/>
      <c r="AD1213" s="34"/>
      <c r="AE1213" s="34"/>
      <c r="AF1213" s="34"/>
      <c r="AG1213" s="34"/>
      <c r="AH1213" s="34"/>
      <c r="AI1213" s="32">
        <v>0.3</v>
      </c>
      <c r="AJ1213" s="34"/>
      <c r="AK1213" s="34"/>
      <c r="AL1213" s="32">
        <v>2.9</v>
      </c>
      <c r="AM1213" s="32">
        <v>6.1</v>
      </c>
      <c r="AN1213" s="34"/>
      <c r="AO1213" s="34"/>
      <c r="AP1213" s="34"/>
      <c r="AQ1213" s="34"/>
      <c r="AR1213" s="32">
        <v>5.8</v>
      </c>
      <c r="AS1213" s="34"/>
      <c r="AT1213" s="32">
        <v>9.1999999999999993</v>
      </c>
      <c r="AU1213" s="33">
        <v>27.2</v>
      </c>
      <c r="AV1213" s="36">
        <v>21.1</v>
      </c>
      <c r="AW1213" s="33">
        <v>1.76</v>
      </c>
      <c r="AX1213" s="33">
        <v>1.58</v>
      </c>
      <c r="AY1213" s="33">
        <v>1.25</v>
      </c>
      <c r="AZ1213" s="36">
        <v>968.49</v>
      </c>
      <c r="BA1213" s="33">
        <v>91.34</v>
      </c>
      <c r="BB1213" s="34"/>
      <c r="BC1213" s="34"/>
      <c r="BD1213" s="34"/>
      <c r="BE1213" s="34"/>
      <c r="BF1213" s="34"/>
      <c r="BG1213" s="34"/>
      <c r="BH1213" s="34"/>
      <c r="BI1213" s="34"/>
      <c r="BJ1213" s="34"/>
      <c r="BK1213" s="34"/>
      <c r="BL1213" s="34"/>
      <c r="BM1213" s="34"/>
      <c r="BN1213" s="34"/>
      <c r="BO1213" s="34"/>
      <c r="BP1213" s="34"/>
      <c r="BQ1213" s="34"/>
      <c r="BR1213" s="34"/>
      <c r="BS1213" s="34"/>
      <c r="BT1213" s="34"/>
      <c r="BU1213" s="34"/>
      <c r="BV1213" s="34"/>
      <c r="BW1213" s="34"/>
      <c r="BX1213" s="34"/>
      <c r="BY1213" s="34"/>
      <c r="BZ1213" s="34"/>
      <c r="CA1213" s="34"/>
      <c r="CB1213" s="34"/>
      <c r="CC1213" s="34"/>
    </row>
    <row r="1214" spans="1:81" x14ac:dyDescent="0.35">
      <c r="A1214" s="37" t="s">
        <v>889</v>
      </c>
      <c r="B1214" s="34">
        <v>15101</v>
      </c>
      <c r="C1214" s="37" t="s">
        <v>888</v>
      </c>
      <c r="D1214" s="32">
        <v>26.8</v>
      </c>
      <c r="E1214" s="32">
        <v>7</v>
      </c>
      <c r="F1214" s="32">
        <v>0</v>
      </c>
      <c r="G1214" s="32">
        <v>0</v>
      </c>
      <c r="H1214" s="35">
        <v>714</v>
      </c>
      <c r="I1214" s="35">
        <v>714</v>
      </c>
      <c r="J1214" s="35">
        <v>170.64599999999999</v>
      </c>
      <c r="K1214" s="32">
        <v>0</v>
      </c>
      <c r="L1214" s="32">
        <v>0</v>
      </c>
      <c r="M1214" s="32">
        <v>0</v>
      </c>
      <c r="N1214" s="32">
        <v>0</v>
      </c>
      <c r="O1214" s="31"/>
      <c r="P1214" s="32">
        <v>0</v>
      </c>
      <c r="Q1214" s="31"/>
      <c r="R1214" s="36">
        <v>0.17799999999999999</v>
      </c>
      <c r="S1214" s="33">
        <v>2.2999999999999998</v>
      </c>
      <c r="T1214" s="34"/>
      <c r="U1214" s="34"/>
      <c r="V1214" s="34"/>
      <c r="W1214" s="34"/>
      <c r="X1214" s="34"/>
      <c r="Y1214" s="34"/>
      <c r="Z1214" s="34"/>
      <c r="AA1214" s="34"/>
      <c r="AB1214" s="34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  <c r="AO1214" s="34"/>
      <c r="AP1214" s="34"/>
      <c r="AQ1214" s="34"/>
      <c r="AR1214" s="34"/>
      <c r="AS1214" s="34"/>
      <c r="AT1214" s="34"/>
      <c r="AU1214" s="34"/>
      <c r="AV1214" s="34"/>
      <c r="AW1214" s="33">
        <v>2.41</v>
      </c>
      <c r="AX1214" s="33">
        <v>2.17</v>
      </c>
      <c r="AY1214" s="33">
        <v>1.71</v>
      </c>
      <c r="AZ1214" s="36">
        <v>1326.6990000000001</v>
      </c>
      <c r="BA1214" s="33">
        <v>125.12</v>
      </c>
      <c r="BB1214" s="34"/>
      <c r="BC1214" s="33"/>
      <c r="BD1214" s="33"/>
      <c r="BE1214" s="34"/>
      <c r="BF1214" s="34"/>
      <c r="BG1214" s="34"/>
      <c r="BH1214" s="33"/>
      <c r="BI1214" s="33"/>
      <c r="BJ1214" s="34"/>
      <c r="BK1214" s="34"/>
      <c r="BL1214" s="34"/>
      <c r="BM1214" s="34"/>
      <c r="BN1214" s="34"/>
      <c r="BO1214" s="33"/>
      <c r="BP1214" s="34"/>
      <c r="BQ1214" s="34"/>
      <c r="BR1214" s="34"/>
      <c r="BS1214" s="33"/>
      <c r="BT1214" s="34"/>
      <c r="BU1214" s="33"/>
      <c r="BV1214" s="34"/>
      <c r="BW1214" s="33"/>
      <c r="BX1214" s="33"/>
      <c r="BY1214" s="34"/>
      <c r="BZ1214" s="34"/>
      <c r="CA1214" s="33"/>
      <c r="CB1214" s="34"/>
      <c r="CC1214" s="32"/>
    </row>
    <row r="1215" spans="1:81" x14ac:dyDescent="0.35">
      <c r="A1215" s="37" t="s">
        <v>887</v>
      </c>
      <c r="B1215" s="34">
        <v>15101</v>
      </c>
      <c r="C1215" s="37" t="s">
        <v>886</v>
      </c>
      <c r="D1215" s="32">
        <v>22.4</v>
      </c>
      <c r="E1215" s="32">
        <v>5.4</v>
      </c>
      <c r="F1215" s="32">
        <v>0</v>
      </c>
      <c r="G1215" s="32">
        <v>0</v>
      </c>
      <c r="H1215" s="35">
        <v>581</v>
      </c>
      <c r="I1215" s="35">
        <v>581</v>
      </c>
      <c r="J1215" s="35">
        <v>138.85899999999998</v>
      </c>
      <c r="K1215" s="32">
        <v>0</v>
      </c>
      <c r="L1215" s="32">
        <v>0</v>
      </c>
      <c r="M1215" s="32">
        <v>0</v>
      </c>
      <c r="N1215" s="32">
        <v>0</v>
      </c>
      <c r="O1215" s="31"/>
      <c r="P1215" s="32">
        <v>0</v>
      </c>
      <c r="Q1215" s="31"/>
      <c r="R1215" s="36">
        <v>0.15</v>
      </c>
      <c r="S1215" s="33">
        <v>2.2000000000000002</v>
      </c>
      <c r="T1215" s="33">
        <v>35</v>
      </c>
      <c r="U1215" s="33">
        <v>38</v>
      </c>
      <c r="V1215" s="34"/>
      <c r="W1215" s="34"/>
      <c r="X1215" s="34"/>
      <c r="Y1215" s="32">
        <v>1.6</v>
      </c>
      <c r="Z1215" s="32">
        <v>1.2</v>
      </c>
      <c r="AA1215" s="34"/>
      <c r="AB1215" s="34"/>
      <c r="AC1215" s="34"/>
      <c r="AD1215" s="34"/>
      <c r="AE1215" s="34"/>
      <c r="AF1215" s="34"/>
      <c r="AG1215" s="34"/>
      <c r="AH1215" s="34"/>
      <c r="AI1215" s="32">
        <v>0.3</v>
      </c>
      <c r="AJ1215" s="34"/>
      <c r="AK1215" s="34"/>
      <c r="AL1215" s="32">
        <v>2.8</v>
      </c>
      <c r="AM1215" s="32">
        <v>6</v>
      </c>
      <c r="AN1215" s="34"/>
      <c r="AO1215" s="34"/>
      <c r="AP1215" s="34"/>
      <c r="AQ1215" s="34"/>
      <c r="AR1215" s="32">
        <v>5.5</v>
      </c>
      <c r="AS1215" s="34"/>
      <c r="AT1215" s="32">
        <v>9.1</v>
      </c>
      <c r="AU1215" s="33">
        <v>26.5</v>
      </c>
      <c r="AV1215" s="36">
        <v>20.6</v>
      </c>
      <c r="AW1215" s="33">
        <v>1.7</v>
      </c>
      <c r="AX1215" s="33">
        <v>1.85</v>
      </c>
      <c r="AY1215" s="33">
        <v>1.29</v>
      </c>
      <c r="AZ1215" s="36">
        <v>1001.16</v>
      </c>
      <c r="BA1215" s="33">
        <v>96.71</v>
      </c>
      <c r="BB1215" s="34"/>
      <c r="BC1215" s="34"/>
      <c r="BD1215" s="34"/>
      <c r="BE1215" s="34"/>
      <c r="BF1215" s="34"/>
      <c r="BG1215" s="34"/>
      <c r="BH1215" s="34"/>
      <c r="BI1215" s="34"/>
      <c r="BJ1215" s="34"/>
      <c r="BK1215" s="34"/>
      <c r="BL1215" s="34"/>
      <c r="BM1215" s="34"/>
      <c r="BN1215" s="34"/>
      <c r="BO1215" s="34"/>
      <c r="BP1215" s="34"/>
      <c r="BQ1215" s="34"/>
      <c r="BR1215" s="34"/>
      <c r="BS1215" s="34"/>
      <c r="BT1215" s="34"/>
      <c r="BU1215" s="34"/>
      <c r="BV1215" s="34"/>
      <c r="BW1215" s="34"/>
      <c r="BX1215" s="34"/>
      <c r="BY1215" s="34"/>
      <c r="BZ1215" s="34"/>
      <c r="CA1215" s="34"/>
      <c r="CB1215" s="34"/>
      <c r="CC1215" s="34"/>
    </row>
    <row r="1216" spans="1:81" x14ac:dyDescent="0.35">
      <c r="A1216" s="37" t="s">
        <v>885</v>
      </c>
      <c r="B1216" s="34">
        <v>15101</v>
      </c>
      <c r="C1216" s="37" t="s">
        <v>884</v>
      </c>
      <c r="D1216" s="32">
        <v>21.1</v>
      </c>
      <c r="E1216" s="32">
        <v>1</v>
      </c>
      <c r="F1216" s="32">
        <v>0</v>
      </c>
      <c r="G1216" s="32">
        <v>0</v>
      </c>
      <c r="H1216" s="35">
        <v>395</v>
      </c>
      <c r="I1216" s="35">
        <v>395</v>
      </c>
      <c r="J1216" s="35">
        <v>94.405000000000001</v>
      </c>
      <c r="K1216" s="32">
        <v>0</v>
      </c>
      <c r="L1216" s="32">
        <v>0</v>
      </c>
      <c r="M1216" s="32">
        <v>0</v>
      </c>
      <c r="N1216" s="32">
        <v>0</v>
      </c>
      <c r="O1216" s="31"/>
      <c r="P1216" s="32">
        <v>0</v>
      </c>
      <c r="Q1216" s="31"/>
      <c r="R1216" s="36">
        <v>0.11</v>
      </c>
      <c r="S1216" s="33">
        <v>2.1</v>
      </c>
      <c r="T1216" s="33">
        <v>39.6</v>
      </c>
      <c r="U1216" s="33">
        <v>25.4</v>
      </c>
      <c r="V1216" s="34"/>
      <c r="W1216" s="34"/>
      <c r="X1216" s="34"/>
      <c r="Y1216" s="32">
        <v>1.6</v>
      </c>
      <c r="Z1216" s="32">
        <v>0.7</v>
      </c>
      <c r="AA1216" s="34"/>
      <c r="AB1216" s="34"/>
      <c r="AC1216" s="34"/>
      <c r="AD1216" s="34"/>
      <c r="AE1216" s="34"/>
      <c r="AF1216" s="34"/>
      <c r="AG1216" s="34"/>
      <c r="AH1216" s="34"/>
      <c r="AI1216" s="32">
        <v>0</v>
      </c>
      <c r="AJ1216" s="34"/>
      <c r="AK1216" s="34"/>
      <c r="AL1216" s="32">
        <v>5.4</v>
      </c>
      <c r="AM1216" s="32">
        <v>7.2</v>
      </c>
      <c r="AN1216" s="34"/>
      <c r="AO1216" s="34"/>
      <c r="AP1216" s="34"/>
      <c r="AQ1216" s="32">
        <v>0</v>
      </c>
      <c r="AR1216" s="32">
        <v>3.1</v>
      </c>
      <c r="AS1216" s="34"/>
      <c r="AT1216" s="32">
        <v>16.600000000000001</v>
      </c>
      <c r="AU1216" s="33">
        <v>34.6</v>
      </c>
      <c r="AV1216" s="36">
        <v>26.9</v>
      </c>
      <c r="AW1216" s="33">
        <v>0.28000000000000003</v>
      </c>
      <c r="AX1216" s="33">
        <v>0.18</v>
      </c>
      <c r="AY1216" s="33">
        <v>0.24</v>
      </c>
      <c r="AZ1216" s="36">
        <v>188.3</v>
      </c>
      <c r="BA1216" s="33">
        <v>13.93</v>
      </c>
      <c r="BB1216" s="34"/>
      <c r="BC1216" s="34"/>
      <c r="BD1216" s="34"/>
      <c r="BE1216" s="33"/>
      <c r="BF1216" s="32"/>
      <c r="BG1216" s="34"/>
      <c r="BH1216" s="34"/>
      <c r="BI1216" s="34"/>
      <c r="BJ1216" s="34"/>
      <c r="BK1216" s="34"/>
      <c r="BL1216" s="34"/>
      <c r="BM1216" s="34"/>
      <c r="BN1216" s="34"/>
      <c r="BO1216" s="34"/>
      <c r="BP1216" s="34"/>
      <c r="BQ1216" s="34"/>
      <c r="BR1216" s="34"/>
      <c r="BS1216" s="34"/>
      <c r="BT1216" s="32"/>
      <c r="BU1216" s="34"/>
      <c r="BV1216" s="33"/>
      <c r="BW1216" s="34"/>
      <c r="BX1216" s="34"/>
      <c r="BY1216" s="34"/>
      <c r="BZ1216" s="34"/>
      <c r="CA1216" s="34"/>
      <c r="CB1216" s="34"/>
      <c r="CC1216" s="32"/>
    </row>
    <row r="1217" spans="1:81" x14ac:dyDescent="0.35">
      <c r="A1217" s="37" t="s">
        <v>883</v>
      </c>
      <c r="B1217" s="34">
        <v>15101</v>
      </c>
      <c r="C1217" s="37" t="s">
        <v>882</v>
      </c>
      <c r="D1217" s="32">
        <v>28.8</v>
      </c>
      <c r="E1217" s="32">
        <v>1.4</v>
      </c>
      <c r="F1217" s="32">
        <v>0</v>
      </c>
      <c r="G1217" s="32">
        <v>0</v>
      </c>
      <c r="H1217" s="35">
        <v>541</v>
      </c>
      <c r="I1217" s="35">
        <v>541</v>
      </c>
      <c r="J1217" s="35">
        <v>129.29900000000001</v>
      </c>
      <c r="K1217" s="32">
        <v>0</v>
      </c>
      <c r="L1217" s="32">
        <v>0</v>
      </c>
      <c r="M1217" s="32">
        <v>0</v>
      </c>
      <c r="N1217" s="32">
        <v>0</v>
      </c>
      <c r="O1217" s="31"/>
      <c r="P1217" s="32">
        <v>0</v>
      </c>
      <c r="Q1217" s="31"/>
      <c r="R1217" s="36">
        <v>0.14299999999999999</v>
      </c>
      <c r="S1217" s="33">
        <v>2.59</v>
      </c>
      <c r="T1217" s="34"/>
      <c r="U1217" s="34"/>
      <c r="V1217" s="34"/>
      <c r="W1217" s="34"/>
      <c r="X1217" s="34"/>
      <c r="Y1217" s="34"/>
      <c r="Z1217" s="34"/>
      <c r="AA1217" s="34"/>
      <c r="AB1217" s="34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  <c r="AO1217" s="34"/>
      <c r="AP1217" s="34"/>
      <c r="AQ1217" s="34"/>
      <c r="AR1217" s="34"/>
      <c r="AS1217" s="34"/>
      <c r="AT1217" s="34"/>
      <c r="AU1217" s="34"/>
      <c r="AV1217" s="34"/>
      <c r="AW1217" s="33">
        <v>0.38</v>
      </c>
      <c r="AX1217" s="33">
        <v>0.24</v>
      </c>
      <c r="AY1217" s="33">
        <v>0.33</v>
      </c>
      <c r="AZ1217" s="36">
        <v>257.94499999999999</v>
      </c>
      <c r="BA1217" s="33">
        <v>19.079999999999998</v>
      </c>
      <c r="BB1217" s="34"/>
      <c r="BC1217" s="34"/>
      <c r="BD1217" s="34"/>
      <c r="BE1217" s="33"/>
      <c r="BF1217" s="32"/>
      <c r="BG1217" s="34"/>
      <c r="BH1217" s="34"/>
      <c r="BI1217" s="34"/>
      <c r="BJ1217" s="34"/>
      <c r="BK1217" s="34"/>
      <c r="BL1217" s="34"/>
      <c r="BM1217" s="34"/>
      <c r="BN1217" s="34"/>
      <c r="BO1217" s="34"/>
      <c r="BP1217" s="34"/>
      <c r="BQ1217" s="34"/>
      <c r="BR1217" s="34"/>
      <c r="BS1217" s="34"/>
      <c r="BT1217" s="32"/>
      <c r="BU1217" s="34"/>
      <c r="BV1217" s="33"/>
      <c r="BW1217" s="34"/>
      <c r="BX1217" s="34"/>
      <c r="BY1217" s="34"/>
      <c r="BZ1217" s="34"/>
      <c r="CA1217" s="34"/>
      <c r="CB1217" s="34"/>
      <c r="CC1217" s="32"/>
    </row>
    <row r="1218" spans="1:81" x14ac:dyDescent="0.35">
      <c r="A1218" s="37" t="s">
        <v>881</v>
      </c>
      <c r="B1218" s="34">
        <v>15101</v>
      </c>
      <c r="C1218" s="37" t="s">
        <v>880</v>
      </c>
      <c r="D1218" s="32">
        <v>26.1</v>
      </c>
      <c r="E1218" s="32">
        <v>1.2</v>
      </c>
      <c r="F1218" s="32">
        <v>0</v>
      </c>
      <c r="G1218" s="32">
        <v>0</v>
      </c>
      <c r="H1218" s="35">
        <v>487</v>
      </c>
      <c r="I1218" s="35">
        <v>487</v>
      </c>
      <c r="J1218" s="35">
        <v>116.393</v>
      </c>
      <c r="K1218" s="32">
        <v>0</v>
      </c>
      <c r="L1218" s="32">
        <v>0</v>
      </c>
      <c r="M1218" s="32">
        <v>0</v>
      </c>
      <c r="N1218" s="32">
        <v>0</v>
      </c>
      <c r="O1218" s="31"/>
      <c r="P1218" s="32">
        <v>0</v>
      </c>
      <c r="Q1218" s="31"/>
      <c r="R1218" s="36">
        <v>0.1</v>
      </c>
      <c r="S1218" s="33">
        <v>2.2000000000000002</v>
      </c>
      <c r="T1218" s="33">
        <v>41</v>
      </c>
      <c r="U1218" s="33">
        <v>24.9</v>
      </c>
      <c r="V1218" s="34"/>
      <c r="W1218" s="34"/>
      <c r="X1218" s="34"/>
      <c r="Y1218" s="32">
        <v>1.2</v>
      </c>
      <c r="Z1218" s="32">
        <v>0.7</v>
      </c>
      <c r="AA1218" s="34"/>
      <c r="AB1218" s="34"/>
      <c r="AC1218" s="34"/>
      <c r="AD1218" s="34"/>
      <c r="AE1218" s="34"/>
      <c r="AF1218" s="34"/>
      <c r="AG1218" s="34"/>
      <c r="AH1218" s="34"/>
      <c r="AI1218" s="32">
        <v>0</v>
      </c>
      <c r="AJ1218" s="34"/>
      <c r="AK1218" s="34"/>
      <c r="AL1218" s="32">
        <v>5.5</v>
      </c>
      <c r="AM1218" s="32">
        <v>7.1</v>
      </c>
      <c r="AN1218" s="34"/>
      <c r="AO1218" s="34"/>
      <c r="AP1218" s="34"/>
      <c r="AQ1218" s="34"/>
      <c r="AR1218" s="32">
        <v>2.9</v>
      </c>
      <c r="AS1218" s="34"/>
      <c r="AT1218" s="32">
        <v>16.399999999999999</v>
      </c>
      <c r="AU1218" s="33">
        <v>33.799999999999997</v>
      </c>
      <c r="AV1218" s="36">
        <v>26.4</v>
      </c>
      <c r="AW1218" s="33">
        <v>0.34</v>
      </c>
      <c r="AX1218" s="33">
        <v>0.21</v>
      </c>
      <c r="AY1218" s="33">
        <v>0.28000000000000003</v>
      </c>
      <c r="AZ1218" s="36">
        <v>221.76</v>
      </c>
      <c r="BA1218" s="33">
        <v>16.72</v>
      </c>
      <c r="BB1218" s="34"/>
      <c r="BC1218" s="34"/>
      <c r="BD1218" s="34"/>
      <c r="BE1218" s="33"/>
      <c r="BF1218" s="32"/>
      <c r="BG1218" s="34"/>
      <c r="BH1218" s="34"/>
      <c r="BI1218" s="34"/>
      <c r="BJ1218" s="34"/>
      <c r="BK1218" s="34"/>
      <c r="BL1218" s="34"/>
      <c r="BM1218" s="34"/>
      <c r="BN1218" s="34"/>
      <c r="BO1218" s="34"/>
      <c r="BP1218" s="34"/>
      <c r="BQ1218" s="34"/>
      <c r="BR1218" s="34"/>
      <c r="BS1218" s="34"/>
      <c r="BT1218" s="32"/>
      <c r="BU1218" s="34"/>
      <c r="BV1218" s="33"/>
      <c r="BW1218" s="34"/>
      <c r="BX1218" s="34"/>
      <c r="BY1218" s="34"/>
      <c r="BZ1218" s="34"/>
      <c r="CA1218" s="34"/>
      <c r="CB1218" s="34"/>
      <c r="CC1218" s="32"/>
    </row>
    <row r="1219" spans="1:81" x14ac:dyDescent="0.35">
      <c r="A1219" s="37" t="s">
        <v>879</v>
      </c>
      <c r="B1219" s="34">
        <v>15101</v>
      </c>
      <c r="C1219" s="37" t="s">
        <v>878</v>
      </c>
      <c r="D1219" s="32">
        <v>14</v>
      </c>
      <c r="E1219" s="32">
        <v>2.6</v>
      </c>
      <c r="F1219" s="32">
        <v>0.1</v>
      </c>
      <c r="G1219" s="32">
        <v>0.1</v>
      </c>
      <c r="H1219" s="35">
        <v>335</v>
      </c>
      <c r="I1219" s="35">
        <v>335</v>
      </c>
      <c r="J1219" s="35">
        <v>80.064999999999998</v>
      </c>
      <c r="K1219" s="32">
        <v>0</v>
      </c>
      <c r="L1219" s="32">
        <v>0</v>
      </c>
      <c r="M1219" s="32">
        <v>0</v>
      </c>
      <c r="N1219" s="32">
        <v>0</v>
      </c>
      <c r="O1219" s="31"/>
      <c r="P1219" s="32">
        <v>0.1</v>
      </c>
      <c r="Q1219" s="31"/>
      <c r="R1219" s="36">
        <v>3.2000000000000001E-2</v>
      </c>
      <c r="S1219" s="33">
        <v>2.1</v>
      </c>
      <c r="T1219" s="33">
        <v>30.9</v>
      </c>
      <c r="U1219" s="33">
        <v>43.8</v>
      </c>
      <c r="V1219" s="34"/>
      <c r="W1219" s="34"/>
      <c r="X1219" s="34"/>
      <c r="Y1219" s="32">
        <v>1.5</v>
      </c>
      <c r="Z1219" s="32">
        <v>0.2</v>
      </c>
      <c r="AA1219" s="34"/>
      <c r="AB1219" s="32">
        <v>0</v>
      </c>
      <c r="AC1219" s="34"/>
      <c r="AD1219" s="32">
        <v>0.7</v>
      </c>
      <c r="AE1219" s="34"/>
      <c r="AF1219" s="32">
        <v>0.2</v>
      </c>
      <c r="AG1219" s="34"/>
      <c r="AH1219" s="34"/>
      <c r="AI1219" s="34"/>
      <c r="AJ1219" s="32">
        <v>0.1</v>
      </c>
      <c r="AK1219" s="32">
        <v>0.8</v>
      </c>
      <c r="AL1219" s="32">
        <v>1.1000000000000001</v>
      </c>
      <c r="AM1219" s="32">
        <v>3.5</v>
      </c>
      <c r="AN1219" s="34"/>
      <c r="AO1219" s="34"/>
      <c r="AP1219" s="34"/>
      <c r="AQ1219" s="32">
        <v>0.2</v>
      </c>
      <c r="AR1219" s="32">
        <v>1.4</v>
      </c>
      <c r="AS1219" s="34"/>
      <c r="AT1219" s="32">
        <v>14.7</v>
      </c>
      <c r="AU1219" s="33">
        <v>24.4</v>
      </c>
      <c r="AV1219" s="36">
        <v>19.600000000000001</v>
      </c>
      <c r="AW1219" s="33">
        <v>0.72</v>
      </c>
      <c r="AX1219" s="33">
        <v>1.03</v>
      </c>
      <c r="AY1219" s="33">
        <v>0.56999999999999995</v>
      </c>
      <c r="AZ1219" s="36">
        <v>459.69799999999998</v>
      </c>
      <c r="BA1219" s="33">
        <v>46.67</v>
      </c>
      <c r="BB1219" s="34"/>
      <c r="BC1219" s="34"/>
      <c r="BD1219" s="33"/>
      <c r="BE1219" s="33"/>
      <c r="BF1219" s="34"/>
      <c r="BG1219" s="33"/>
      <c r="BH1219" s="33"/>
      <c r="BI1219" s="34"/>
      <c r="BJ1219" s="34"/>
      <c r="BK1219" s="34"/>
      <c r="BL1219" s="33"/>
      <c r="BM1219" s="33"/>
      <c r="BN1219" s="33"/>
      <c r="BO1219" s="33"/>
      <c r="BP1219" s="33"/>
      <c r="BQ1219" s="33"/>
      <c r="BR1219" s="33"/>
      <c r="BS1219" s="34"/>
      <c r="BT1219" s="34"/>
      <c r="BU1219" s="33"/>
      <c r="BV1219" s="33"/>
      <c r="BW1219" s="33"/>
      <c r="BX1219" s="34"/>
      <c r="BY1219" s="34"/>
      <c r="BZ1219" s="34"/>
      <c r="CA1219" s="33"/>
      <c r="CB1219" s="33"/>
      <c r="CC1219" s="32"/>
    </row>
    <row r="1220" spans="1:81" x14ac:dyDescent="0.35">
      <c r="A1220" s="37" t="s">
        <v>877</v>
      </c>
      <c r="B1220" s="34">
        <v>15101</v>
      </c>
      <c r="C1220" s="37" t="s">
        <v>876</v>
      </c>
      <c r="D1220" s="32">
        <v>19.2</v>
      </c>
      <c r="E1220" s="32">
        <v>3.6</v>
      </c>
      <c r="F1220" s="32">
        <v>0.1</v>
      </c>
      <c r="G1220" s="32">
        <v>0.1</v>
      </c>
      <c r="H1220" s="35">
        <v>460</v>
      </c>
      <c r="I1220" s="35">
        <v>460</v>
      </c>
      <c r="J1220" s="35">
        <v>109.94</v>
      </c>
      <c r="K1220" s="32">
        <v>0</v>
      </c>
      <c r="L1220" s="32">
        <v>0</v>
      </c>
      <c r="M1220" s="32">
        <v>0</v>
      </c>
      <c r="N1220" s="32">
        <v>0</v>
      </c>
      <c r="O1220" s="31"/>
      <c r="P1220" s="32">
        <v>0.1</v>
      </c>
      <c r="Q1220" s="31"/>
      <c r="R1220" s="36">
        <v>4.3999999999999997E-2</v>
      </c>
      <c r="S1220" s="33">
        <v>2.2999999999999998</v>
      </c>
      <c r="T1220" s="34"/>
      <c r="U1220" s="34"/>
      <c r="V1220" s="34"/>
      <c r="W1220" s="34"/>
      <c r="X1220" s="34"/>
      <c r="Y1220" s="34"/>
      <c r="Z1220" s="34"/>
      <c r="AA1220" s="34"/>
      <c r="AB1220" s="34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  <c r="AO1220" s="34"/>
      <c r="AP1220" s="34"/>
      <c r="AQ1220" s="34"/>
      <c r="AR1220" s="34"/>
      <c r="AS1220" s="34"/>
      <c r="AT1220" s="34"/>
      <c r="AU1220" s="34"/>
      <c r="AV1220" s="34"/>
      <c r="AW1220" s="33">
        <v>0.99</v>
      </c>
      <c r="AX1220" s="33">
        <v>1.41</v>
      </c>
      <c r="AY1220" s="33">
        <v>0.78</v>
      </c>
      <c r="AZ1220" s="36">
        <v>629.72400000000005</v>
      </c>
      <c r="BA1220" s="33">
        <v>63.94</v>
      </c>
      <c r="BB1220" s="34"/>
      <c r="BC1220" s="34"/>
      <c r="BD1220" s="34"/>
      <c r="BE1220" s="34"/>
      <c r="BF1220" s="34"/>
      <c r="BG1220" s="34"/>
      <c r="BH1220" s="34"/>
      <c r="BI1220" s="34"/>
      <c r="BJ1220" s="34"/>
      <c r="BK1220" s="34"/>
      <c r="BL1220" s="34"/>
      <c r="BM1220" s="34"/>
      <c r="BN1220" s="34"/>
      <c r="BO1220" s="34"/>
      <c r="BP1220" s="34"/>
      <c r="BQ1220" s="34"/>
      <c r="BR1220" s="34"/>
      <c r="BS1220" s="34"/>
      <c r="BT1220" s="34"/>
      <c r="BU1220" s="34"/>
      <c r="BV1220" s="34"/>
      <c r="BW1220" s="34"/>
      <c r="BX1220" s="34"/>
      <c r="BY1220" s="34"/>
      <c r="BZ1220" s="34"/>
      <c r="CA1220" s="34"/>
      <c r="CB1220" s="34"/>
      <c r="CC1220" s="34"/>
    </row>
    <row r="1221" spans="1:81" x14ac:dyDescent="0.35">
      <c r="A1221" s="37" t="s">
        <v>875</v>
      </c>
      <c r="B1221" s="34">
        <v>15101</v>
      </c>
      <c r="C1221" s="37" t="s">
        <v>874</v>
      </c>
      <c r="D1221" s="32">
        <v>26.4</v>
      </c>
      <c r="E1221" s="32">
        <v>3.1</v>
      </c>
      <c r="F1221" s="32">
        <v>0.3</v>
      </c>
      <c r="G1221" s="32">
        <v>0.3</v>
      </c>
      <c r="H1221" s="35">
        <v>569</v>
      </c>
      <c r="I1221" s="35">
        <v>569</v>
      </c>
      <c r="J1221" s="35">
        <v>135.99099999999999</v>
      </c>
      <c r="K1221" s="32">
        <v>0</v>
      </c>
      <c r="L1221" s="32">
        <v>0</v>
      </c>
      <c r="M1221" s="32">
        <v>0</v>
      </c>
      <c r="N1221" s="32">
        <v>0.3</v>
      </c>
      <c r="O1221" s="31"/>
      <c r="P1221" s="32">
        <v>0.3</v>
      </c>
      <c r="Q1221" s="31"/>
      <c r="R1221" s="36">
        <v>6.5000000000000002E-2</v>
      </c>
      <c r="S1221" s="33">
        <v>2.2000000000000002</v>
      </c>
      <c r="T1221" s="33">
        <v>30.9</v>
      </c>
      <c r="U1221" s="33">
        <v>43.8</v>
      </c>
      <c r="V1221" s="34"/>
      <c r="W1221" s="34"/>
      <c r="X1221" s="34"/>
      <c r="Y1221" s="32">
        <v>1.5</v>
      </c>
      <c r="Z1221" s="32">
        <v>0.2</v>
      </c>
      <c r="AA1221" s="34"/>
      <c r="AB1221" s="32">
        <v>0</v>
      </c>
      <c r="AC1221" s="34"/>
      <c r="AD1221" s="32">
        <v>0.7</v>
      </c>
      <c r="AE1221" s="34"/>
      <c r="AF1221" s="32">
        <v>0.2</v>
      </c>
      <c r="AG1221" s="34"/>
      <c r="AH1221" s="34"/>
      <c r="AI1221" s="34"/>
      <c r="AJ1221" s="32">
        <v>0.1</v>
      </c>
      <c r="AK1221" s="32">
        <v>0.8</v>
      </c>
      <c r="AL1221" s="32">
        <v>1.1000000000000001</v>
      </c>
      <c r="AM1221" s="32">
        <v>3.5</v>
      </c>
      <c r="AN1221" s="34"/>
      <c r="AO1221" s="34"/>
      <c r="AP1221" s="34"/>
      <c r="AQ1221" s="32">
        <v>0.2</v>
      </c>
      <c r="AR1221" s="32">
        <v>1.4</v>
      </c>
      <c r="AS1221" s="34"/>
      <c r="AT1221" s="32">
        <v>14.7</v>
      </c>
      <c r="AU1221" s="33">
        <v>24.4</v>
      </c>
      <c r="AV1221" s="36">
        <v>19.600000000000001</v>
      </c>
      <c r="AW1221" s="33">
        <v>0.87</v>
      </c>
      <c r="AX1221" s="33">
        <v>1.24</v>
      </c>
      <c r="AY1221" s="33">
        <v>0.69</v>
      </c>
      <c r="AZ1221" s="36">
        <v>553.89599999999996</v>
      </c>
      <c r="BA1221" s="33">
        <v>56.24</v>
      </c>
      <c r="BB1221" s="34"/>
      <c r="BC1221" s="34"/>
      <c r="BD1221" s="34"/>
      <c r="BE1221" s="34"/>
      <c r="BF1221" s="34"/>
      <c r="BG1221" s="34"/>
      <c r="BH1221" s="34"/>
      <c r="BI1221" s="34"/>
      <c r="BJ1221" s="34"/>
      <c r="BK1221" s="34"/>
      <c r="BL1221" s="34"/>
      <c r="BM1221" s="34"/>
      <c r="BN1221" s="34"/>
      <c r="BO1221" s="34"/>
      <c r="BP1221" s="34"/>
      <c r="BQ1221" s="34"/>
      <c r="BR1221" s="34"/>
      <c r="BS1221" s="34"/>
      <c r="BT1221" s="34"/>
      <c r="BU1221" s="34"/>
      <c r="BV1221" s="34"/>
      <c r="BW1221" s="34"/>
      <c r="BX1221" s="34"/>
      <c r="BY1221" s="34"/>
      <c r="BZ1221" s="34"/>
      <c r="CA1221" s="34"/>
      <c r="CB1221" s="34"/>
      <c r="CC1221" s="34"/>
    </row>
    <row r="1222" spans="1:81" ht="25" x14ac:dyDescent="0.35">
      <c r="A1222" s="37" t="s">
        <v>873</v>
      </c>
      <c r="B1222" s="34">
        <v>15101</v>
      </c>
      <c r="C1222" s="37" t="s">
        <v>872</v>
      </c>
      <c r="D1222" s="32">
        <v>22.9</v>
      </c>
      <c r="E1222" s="32">
        <v>12.7</v>
      </c>
      <c r="F1222" s="32">
        <v>0</v>
      </c>
      <c r="G1222" s="32">
        <v>0</v>
      </c>
      <c r="H1222" s="35">
        <v>858</v>
      </c>
      <c r="I1222" s="35">
        <v>858</v>
      </c>
      <c r="J1222" s="35">
        <v>205.06199999999998</v>
      </c>
      <c r="K1222" s="32">
        <v>0</v>
      </c>
      <c r="L1222" s="32">
        <v>0</v>
      </c>
      <c r="M1222" s="32">
        <v>0</v>
      </c>
      <c r="N1222" s="32">
        <v>0</v>
      </c>
      <c r="O1222" s="31"/>
      <c r="P1222" s="32">
        <v>0</v>
      </c>
      <c r="Q1222" s="31"/>
      <c r="R1222" s="36">
        <v>0.12</v>
      </c>
      <c r="S1222" s="33">
        <v>2.1</v>
      </c>
      <c r="T1222" s="33">
        <v>26.81</v>
      </c>
      <c r="U1222" s="33">
        <v>37.99</v>
      </c>
      <c r="V1222" s="34"/>
      <c r="W1222" s="32">
        <v>0.3</v>
      </c>
      <c r="X1222" s="32">
        <v>0</v>
      </c>
      <c r="Y1222" s="32">
        <v>9.5</v>
      </c>
      <c r="Z1222" s="32">
        <v>1.2</v>
      </c>
      <c r="AA1222" s="32">
        <v>0.1</v>
      </c>
      <c r="AB1222" s="32">
        <v>0.2</v>
      </c>
      <c r="AC1222" s="32">
        <v>0.1</v>
      </c>
      <c r="AD1222" s="32">
        <v>1.3</v>
      </c>
      <c r="AE1222" s="32">
        <v>0.2</v>
      </c>
      <c r="AF1222" s="32">
        <v>0</v>
      </c>
      <c r="AG1222" s="32">
        <v>0</v>
      </c>
      <c r="AH1222" s="34"/>
      <c r="AI1222" s="32">
        <v>0.1</v>
      </c>
      <c r="AJ1222" s="32">
        <v>0.2</v>
      </c>
      <c r="AK1222" s="32">
        <v>1.2</v>
      </c>
      <c r="AL1222" s="32">
        <v>0.7</v>
      </c>
      <c r="AM1222" s="32">
        <v>8.6</v>
      </c>
      <c r="AN1222" s="32">
        <v>0</v>
      </c>
      <c r="AO1222" s="32">
        <v>0</v>
      </c>
      <c r="AP1222" s="32">
        <v>0</v>
      </c>
      <c r="AQ1222" s="32">
        <v>0.2</v>
      </c>
      <c r="AR1222" s="32">
        <v>2.4</v>
      </c>
      <c r="AS1222" s="32">
        <v>0.5</v>
      </c>
      <c r="AT1222" s="32">
        <v>7.7</v>
      </c>
      <c r="AU1222" s="33">
        <v>34.200000000000003</v>
      </c>
      <c r="AV1222" s="36">
        <v>18.622</v>
      </c>
      <c r="AW1222" s="33">
        <v>3.06</v>
      </c>
      <c r="AX1222" s="33">
        <v>4.33</v>
      </c>
      <c r="AY1222" s="33">
        <v>3.9</v>
      </c>
      <c r="AZ1222" s="36">
        <v>2123.5120000000002</v>
      </c>
      <c r="BA1222" s="33">
        <v>102.63</v>
      </c>
      <c r="BB1222" s="34"/>
      <c r="BC1222" s="34"/>
      <c r="BD1222" s="34"/>
      <c r="BE1222" s="34"/>
      <c r="BF1222" s="34"/>
      <c r="BG1222" s="34"/>
      <c r="BH1222" s="34"/>
      <c r="BI1222" s="34"/>
      <c r="BJ1222" s="34"/>
      <c r="BK1222" s="34"/>
      <c r="BL1222" s="34"/>
      <c r="BM1222" s="34"/>
      <c r="BN1222" s="34"/>
      <c r="BO1222" s="34"/>
      <c r="BP1222" s="34"/>
      <c r="BQ1222" s="34"/>
      <c r="BR1222" s="34"/>
      <c r="BS1222" s="34"/>
      <c r="BT1222" s="34"/>
      <c r="BU1222" s="34"/>
      <c r="BV1222" s="34"/>
      <c r="BW1222" s="34"/>
      <c r="BX1222" s="34"/>
      <c r="BY1222" s="34"/>
      <c r="BZ1222" s="34"/>
      <c r="CA1222" s="34"/>
      <c r="CB1222" s="34"/>
      <c r="CC1222" s="34"/>
    </row>
    <row r="1223" spans="1:81" ht="25" x14ac:dyDescent="0.35">
      <c r="A1223" s="37" t="s">
        <v>871</v>
      </c>
      <c r="B1223" s="34">
        <v>15101</v>
      </c>
      <c r="C1223" s="37" t="s">
        <v>870</v>
      </c>
      <c r="D1223" s="32">
        <v>31.3</v>
      </c>
      <c r="E1223" s="32">
        <v>17.399999999999999</v>
      </c>
      <c r="F1223" s="32">
        <v>0</v>
      </c>
      <c r="G1223" s="32">
        <v>0</v>
      </c>
      <c r="H1223" s="35">
        <v>1175</v>
      </c>
      <c r="I1223" s="35">
        <v>1175</v>
      </c>
      <c r="J1223" s="35">
        <v>280.82499999999999</v>
      </c>
      <c r="K1223" s="32">
        <v>0</v>
      </c>
      <c r="L1223" s="32">
        <v>0</v>
      </c>
      <c r="M1223" s="32">
        <v>0</v>
      </c>
      <c r="N1223" s="32">
        <v>0</v>
      </c>
      <c r="O1223" s="31"/>
      <c r="P1223" s="32">
        <v>0</v>
      </c>
      <c r="Q1223" s="31"/>
      <c r="R1223" s="36">
        <v>0.16400000000000001</v>
      </c>
      <c r="S1223" s="33">
        <v>2.2999999999999998</v>
      </c>
      <c r="T1223" s="34"/>
      <c r="U1223" s="34"/>
      <c r="V1223" s="34"/>
      <c r="W1223" s="34"/>
      <c r="X1223" s="34"/>
      <c r="Y1223" s="34"/>
      <c r="Z1223" s="34"/>
      <c r="AA1223" s="34"/>
      <c r="AB1223" s="34"/>
      <c r="AC1223" s="34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  <c r="AO1223" s="34"/>
      <c r="AP1223" s="34"/>
      <c r="AQ1223" s="34"/>
      <c r="AR1223" s="34"/>
      <c r="AS1223" s="34"/>
      <c r="AT1223" s="34"/>
      <c r="AU1223" s="34"/>
      <c r="AV1223" s="34"/>
      <c r="AW1223" s="33">
        <v>4.1900000000000004</v>
      </c>
      <c r="AX1223" s="33">
        <v>5.93</v>
      </c>
      <c r="AY1223" s="33">
        <v>5.34</v>
      </c>
      <c r="AZ1223" s="36">
        <v>2908.9209999999998</v>
      </c>
      <c r="BA1223" s="33">
        <v>140.58000000000001</v>
      </c>
      <c r="BB1223" s="34"/>
      <c r="BC1223" s="34"/>
      <c r="BD1223" s="34"/>
      <c r="BE1223" s="34"/>
      <c r="BF1223" s="34"/>
      <c r="BG1223" s="34"/>
      <c r="BH1223" s="34"/>
      <c r="BI1223" s="34"/>
      <c r="BJ1223" s="34"/>
      <c r="BK1223" s="34"/>
      <c r="BL1223" s="34"/>
      <c r="BM1223" s="34"/>
      <c r="BN1223" s="34"/>
      <c r="BO1223" s="34"/>
      <c r="BP1223" s="34"/>
      <c r="BQ1223" s="34"/>
      <c r="BR1223" s="34"/>
      <c r="BS1223" s="34"/>
      <c r="BT1223" s="34"/>
      <c r="BU1223" s="34"/>
      <c r="BV1223" s="34"/>
      <c r="BW1223" s="34"/>
      <c r="BX1223" s="34"/>
      <c r="BY1223" s="34"/>
      <c r="BZ1223" s="34"/>
      <c r="CA1223" s="34"/>
      <c r="CB1223" s="34"/>
      <c r="CC1223" s="34"/>
    </row>
    <row r="1224" spans="1:81" ht="25" x14ac:dyDescent="0.35">
      <c r="A1224" s="37" t="s">
        <v>869</v>
      </c>
      <c r="B1224" s="34">
        <v>15101</v>
      </c>
      <c r="C1224" s="37" t="s">
        <v>868</v>
      </c>
      <c r="D1224" s="32">
        <v>27.2</v>
      </c>
      <c r="E1224" s="32">
        <v>15.1</v>
      </c>
      <c r="F1224" s="32">
        <v>0</v>
      </c>
      <c r="G1224" s="32">
        <v>0</v>
      </c>
      <c r="H1224" s="35">
        <v>1021</v>
      </c>
      <c r="I1224" s="35">
        <v>1021</v>
      </c>
      <c r="J1224" s="35">
        <v>244.01899999999998</v>
      </c>
      <c r="K1224" s="32">
        <v>0</v>
      </c>
      <c r="L1224" s="32">
        <v>0</v>
      </c>
      <c r="M1224" s="32">
        <v>0</v>
      </c>
      <c r="N1224" s="32">
        <v>0</v>
      </c>
      <c r="O1224" s="31"/>
      <c r="P1224" s="32">
        <v>0</v>
      </c>
      <c r="Q1224" s="31"/>
      <c r="R1224" s="36">
        <v>0.128</v>
      </c>
      <c r="S1224" s="33">
        <v>2</v>
      </c>
      <c r="T1224" s="34"/>
      <c r="U1224" s="34"/>
      <c r="V1224" s="34"/>
      <c r="W1224" s="34"/>
      <c r="X1224" s="34"/>
      <c r="Y1224" s="34"/>
      <c r="Z1224" s="34"/>
      <c r="AA1224" s="34"/>
      <c r="AB1224" s="34"/>
      <c r="AC1224" s="34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  <c r="AO1224" s="34"/>
      <c r="AP1224" s="34"/>
      <c r="AQ1224" s="34"/>
      <c r="AR1224" s="34"/>
      <c r="AS1224" s="34"/>
      <c r="AT1224" s="34"/>
      <c r="AU1224" s="34"/>
      <c r="AV1224" s="34"/>
      <c r="AW1224" s="33">
        <v>3.64</v>
      </c>
      <c r="AX1224" s="33">
        <v>5.16</v>
      </c>
      <c r="AY1224" s="33">
        <v>4.6399999999999997</v>
      </c>
      <c r="AZ1224" s="36">
        <v>2527.991</v>
      </c>
      <c r="BA1224" s="33">
        <v>122.18</v>
      </c>
      <c r="BB1224" s="34"/>
      <c r="BC1224" s="34"/>
      <c r="BD1224" s="33"/>
      <c r="BE1224" s="33"/>
      <c r="BF1224" s="34"/>
      <c r="BG1224" s="33"/>
      <c r="BH1224" s="33"/>
      <c r="BI1224" s="33"/>
      <c r="BJ1224" s="34"/>
      <c r="BK1224" s="34"/>
      <c r="BL1224" s="33"/>
      <c r="BM1224" s="33"/>
      <c r="BN1224" s="33"/>
      <c r="BO1224" s="33"/>
      <c r="BP1224" s="33"/>
      <c r="BQ1224" s="33"/>
      <c r="BR1224" s="33"/>
      <c r="BS1224" s="34"/>
      <c r="BT1224" s="34"/>
      <c r="BU1224" s="33"/>
      <c r="BV1224" s="33"/>
      <c r="BW1224" s="33"/>
      <c r="BX1224" s="33"/>
      <c r="BY1224" s="34"/>
      <c r="BZ1224" s="34"/>
      <c r="CA1224" s="33"/>
      <c r="CB1224" s="33"/>
      <c r="CC1224" s="32"/>
    </row>
    <row r="1225" spans="1:81" x14ac:dyDescent="0.35">
      <c r="A1225" s="37" t="s">
        <v>867</v>
      </c>
      <c r="B1225" s="34">
        <v>15101</v>
      </c>
      <c r="C1225" s="37" t="s">
        <v>866</v>
      </c>
      <c r="D1225" s="32">
        <v>19.3</v>
      </c>
      <c r="E1225" s="32">
        <v>6.3</v>
      </c>
      <c r="F1225" s="32">
        <v>0</v>
      </c>
      <c r="G1225" s="32">
        <v>0</v>
      </c>
      <c r="H1225" s="35">
        <v>561</v>
      </c>
      <c r="I1225" s="35">
        <v>561</v>
      </c>
      <c r="J1225" s="35">
        <v>134.07900000000001</v>
      </c>
      <c r="K1225" s="32">
        <v>0</v>
      </c>
      <c r="L1225" s="34"/>
      <c r="M1225" s="34"/>
      <c r="N1225" s="34"/>
      <c r="O1225" s="31"/>
      <c r="P1225" s="32">
        <v>0</v>
      </c>
      <c r="Q1225" s="31"/>
      <c r="R1225" s="36">
        <v>0.17</v>
      </c>
      <c r="S1225" s="33">
        <v>2.1</v>
      </c>
      <c r="T1225" s="33">
        <v>35.86</v>
      </c>
      <c r="U1225" s="33">
        <v>30.02</v>
      </c>
      <c r="V1225" s="34"/>
      <c r="W1225" s="34"/>
      <c r="X1225" s="34"/>
      <c r="Y1225" s="32">
        <v>1.9</v>
      </c>
      <c r="Z1225" s="32">
        <v>0.7</v>
      </c>
      <c r="AA1225" s="34"/>
      <c r="AB1225" s="34"/>
      <c r="AC1225" s="34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2">
        <v>6.4</v>
      </c>
      <c r="AN1225" s="34"/>
      <c r="AO1225" s="34"/>
      <c r="AP1225" s="34"/>
      <c r="AQ1225" s="34"/>
      <c r="AR1225" s="32">
        <v>2</v>
      </c>
      <c r="AS1225" s="34"/>
      <c r="AT1225" s="32">
        <v>19.8</v>
      </c>
      <c r="AU1225" s="33">
        <v>34.119999999999997</v>
      </c>
      <c r="AV1225" s="36">
        <v>28.292000000000002</v>
      </c>
      <c r="AW1225" s="33">
        <v>2.0299999999999998</v>
      </c>
      <c r="AX1225" s="33">
        <v>1.7</v>
      </c>
      <c r="AY1225" s="33">
        <v>1.93</v>
      </c>
      <c r="AZ1225" s="36">
        <v>1604.1559999999999</v>
      </c>
      <c r="BA1225" s="33">
        <v>6.24</v>
      </c>
      <c r="BB1225" s="34"/>
      <c r="BC1225" s="34"/>
      <c r="BD1225" s="34"/>
      <c r="BE1225" s="33"/>
      <c r="BF1225" s="34"/>
      <c r="BG1225" s="34"/>
      <c r="BH1225" s="34"/>
      <c r="BI1225" s="34"/>
      <c r="BJ1225" s="34"/>
      <c r="BK1225" s="36"/>
      <c r="BL1225" s="34"/>
      <c r="BM1225" s="34"/>
      <c r="BN1225" s="34"/>
      <c r="BO1225" s="34"/>
      <c r="BP1225" s="34"/>
      <c r="BQ1225" s="34"/>
      <c r="BR1225" s="34"/>
      <c r="BS1225" s="34"/>
      <c r="BT1225" s="34"/>
      <c r="BU1225" s="34"/>
      <c r="BV1225" s="33"/>
      <c r="BW1225" s="34"/>
      <c r="BX1225" s="34"/>
      <c r="BY1225" s="34"/>
      <c r="BZ1225" s="36"/>
      <c r="CA1225" s="34"/>
      <c r="CB1225" s="34"/>
      <c r="CC1225" s="32"/>
    </row>
    <row r="1226" spans="1:81" x14ac:dyDescent="0.35">
      <c r="A1226" s="37" t="s">
        <v>865</v>
      </c>
      <c r="B1226" s="34">
        <v>15101</v>
      </c>
      <c r="C1226" s="37" t="s">
        <v>864</v>
      </c>
      <c r="D1226" s="32">
        <v>26.4</v>
      </c>
      <c r="E1226" s="32">
        <v>8.6</v>
      </c>
      <c r="F1226" s="32">
        <v>0</v>
      </c>
      <c r="G1226" s="32">
        <v>0</v>
      </c>
      <c r="H1226" s="35">
        <v>768</v>
      </c>
      <c r="I1226" s="35">
        <v>768</v>
      </c>
      <c r="J1226" s="35">
        <v>183.55199999999999</v>
      </c>
      <c r="K1226" s="32">
        <v>0</v>
      </c>
      <c r="L1226" s="34"/>
      <c r="M1226" s="34"/>
      <c r="N1226" s="34"/>
      <c r="O1226" s="31"/>
      <c r="P1226" s="32">
        <v>0</v>
      </c>
      <c r="Q1226" s="31"/>
      <c r="R1226" s="36">
        <v>0.23300000000000001</v>
      </c>
      <c r="S1226" s="33">
        <v>2.2999999999999998</v>
      </c>
      <c r="T1226" s="34"/>
      <c r="U1226" s="34"/>
      <c r="V1226" s="34"/>
      <c r="W1226" s="34"/>
      <c r="X1226" s="34"/>
      <c r="Y1226" s="34"/>
      <c r="Z1226" s="34"/>
      <c r="AA1226" s="34"/>
      <c r="AB1226" s="34"/>
      <c r="AC1226" s="34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  <c r="AO1226" s="34"/>
      <c r="AP1226" s="34"/>
      <c r="AQ1226" s="34"/>
      <c r="AR1226" s="34"/>
      <c r="AS1226" s="34"/>
      <c r="AT1226" s="34"/>
      <c r="AU1226" s="34"/>
      <c r="AV1226" s="34"/>
      <c r="AW1226" s="33">
        <v>2.78</v>
      </c>
      <c r="AX1226" s="33">
        <v>2.33</v>
      </c>
      <c r="AY1226" s="33">
        <v>2.65</v>
      </c>
      <c r="AZ1226" s="36">
        <v>2197.4740000000002</v>
      </c>
      <c r="BA1226" s="33">
        <v>8.5399999999999991</v>
      </c>
      <c r="BB1226" s="34"/>
      <c r="BC1226" s="34"/>
      <c r="BD1226" s="34"/>
      <c r="BE1226" s="34"/>
      <c r="BF1226" s="34"/>
      <c r="BG1226" s="34"/>
      <c r="BH1226" s="34"/>
      <c r="BI1226" s="34"/>
      <c r="BJ1226" s="34"/>
      <c r="BK1226" s="34"/>
      <c r="BL1226" s="34"/>
      <c r="BM1226" s="34"/>
      <c r="BN1226" s="34"/>
      <c r="BO1226" s="34"/>
      <c r="BP1226" s="34"/>
      <c r="BQ1226" s="34"/>
      <c r="BR1226" s="34"/>
      <c r="BS1226" s="34"/>
      <c r="BT1226" s="34"/>
      <c r="BU1226" s="34"/>
      <c r="BV1226" s="34"/>
      <c r="BW1226" s="34"/>
      <c r="BX1226" s="34"/>
      <c r="BY1226" s="34"/>
      <c r="BZ1226" s="34"/>
      <c r="CA1226" s="34"/>
      <c r="CB1226" s="34"/>
      <c r="CC1226" s="34"/>
    </row>
    <row r="1227" spans="1:81" x14ac:dyDescent="0.35">
      <c r="A1227" s="37" t="s">
        <v>863</v>
      </c>
      <c r="B1227" s="34">
        <v>15101</v>
      </c>
      <c r="C1227" s="37" t="s">
        <v>862</v>
      </c>
      <c r="D1227" s="32">
        <v>23</v>
      </c>
      <c r="E1227" s="32">
        <v>7.5</v>
      </c>
      <c r="F1227" s="32">
        <v>0</v>
      </c>
      <c r="G1227" s="32">
        <v>0</v>
      </c>
      <c r="H1227" s="35">
        <v>668</v>
      </c>
      <c r="I1227" s="35">
        <v>668</v>
      </c>
      <c r="J1227" s="35">
        <v>159.65199999999999</v>
      </c>
      <c r="K1227" s="32">
        <v>0</v>
      </c>
      <c r="L1227" s="34"/>
      <c r="M1227" s="34"/>
      <c r="N1227" s="34"/>
      <c r="O1227" s="31"/>
      <c r="P1227" s="32">
        <v>0</v>
      </c>
      <c r="Q1227" s="31"/>
      <c r="R1227" s="36">
        <v>0.182</v>
      </c>
      <c r="S1227" s="33">
        <v>2</v>
      </c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  <c r="AO1227" s="34"/>
      <c r="AP1227" s="34"/>
      <c r="AQ1227" s="34"/>
      <c r="AR1227" s="34"/>
      <c r="AS1227" s="34"/>
      <c r="AT1227" s="34"/>
      <c r="AU1227" s="34"/>
      <c r="AV1227" s="34"/>
      <c r="AW1227" s="33">
        <v>2.42</v>
      </c>
      <c r="AX1227" s="33">
        <v>2.0299999999999998</v>
      </c>
      <c r="AY1227" s="33">
        <v>2.2999999999999998</v>
      </c>
      <c r="AZ1227" s="36">
        <v>1909.71</v>
      </c>
      <c r="BA1227" s="33">
        <v>7.42</v>
      </c>
      <c r="BB1227" s="34"/>
      <c r="BC1227" s="34"/>
      <c r="BD1227" s="34"/>
      <c r="BE1227" s="34"/>
      <c r="BF1227" s="34"/>
      <c r="BG1227" s="34"/>
      <c r="BH1227" s="34"/>
      <c r="BI1227" s="34"/>
      <c r="BJ1227" s="34"/>
      <c r="BK1227" s="34"/>
      <c r="BL1227" s="34"/>
      <c r="BM1227" s="34"/>
      <c r="BN1227" s="34"/>
      <c r="BO1227" s="34"/>
      <c r="BP1227" s="34"/>
      <c r="BQ1227" s="34"/>
      <c r="BR1227" s="34"/>
      <c r="BS1227" s="34"/>
      <c r="BT1227" s="34"/>
      <c r="BU1227" s="34"/>
      <c r="BV1227" s="34"/>
      <c r="BW1227" s="34"/>
      <c r="BX1227" s="34"/>
      <c r="BY1227" s="34"/>
      <c r="BZ1227" s="34"/>
      <c r="CA1227" s="34"/>
      <c r="CB1227" s="34"/>
      <c r="CC1227" s="32"/>
    </row>
    <row r="1228" spans="1:81" x14ac:dyDescent="0.35">
      <c r="A1228" s="37" t="s">
        <v>861</v>
      </c>
      <c r="B1228" s="34">
        <v>15101</v>
      </c>
      <c r="C1228" s="37" t="s">
        <v>860</v>
      </c>
      <c r="D1228" s="32">
        <v>23.4</v>
      </c>
      <c r="E1228" s="32">
        <v>10.7</v>
      </c>
      <c r="F1228" s="32">
        <v>0</v>
      </c>
      <c r="G1228" s="32">
        <v>0</v>
      </c>
      <c r="H1228" s="35">
        <v>795</v>
      </c>
      <c r="I1228" s="35">
        <v>795</v>
      </c>
      <c r="J1228" s="35">
        <v>190.005</v>
      </c>
      <c r="K1228" s="32">
        <v>0</v>
      </c>
      <c r="L1228" s="32">
        <v>0</v>
      </c>
      <c r="M1228" s="32">
        <v>0</v>
      </c>
      <c r="N1228" s="32">
        <v>0</v>
      </c>
      <c r="O1228" s="31"/>
      <c r="P1228" s="32">
        <v>0</v>
      </c>
      <c r="Q1228" s="31"/>
      <c r="R1228" s="36">
        <v>0.13</v>
      </c>
      <c r="S1228" s="33">
        <v>2.1</v>
      </c>
      <c r="T1228" s="33">
        <v>39.22</v>
      </c>
      <c r="U1228" s="33">
        <v>38.6</v>
      </c>
      <c r="V1228" s="34"/>
      <c r="W1228" s="34"/>
      <c r="X1228" s="34"/>
      <c r="Y1228" s="32">
        <v>11.9</v>
      </c>
      <c r="Z1228" s="32">
        <v>0.8</v>
      </c>
      <c r="AA1228" s="34"/>
      <c r="AB1228" s="32">
        <v>0.2</v>
      </c>
      <c r="AC1228" s="34"/>
      <c r="AD1228" s="32">
        <v>0.1</v>
      </c>
      <c r="AE1228" s="34"/>
      <c r="AF1228" s="34"/>
      <c r="AG1228" s="34"/>
      <c r="AH1228" s="34"/>
      <c r="AI1228" s="34"/>
      <c r="AJ1228" s="34"/>
      <c r="AK1228" s="34"/>
      <c r="AL1228" s="32">
        <v>1.5</v>
      </c>
      <c r="AM1228" s="32">
        <v>1.2</v>
      </c>
      <c r="AN1228" s="34"/>
      <c r="AO1228" s="34"/>
      <c r="AP1228" s="34"/>
      <c r="AQ1228" s="32">
        <v>0.2</v>
      </c>
      <c r="AR1228" s="32">
        <v>1.4</v>
      </c>
      <c r="AS1228" s="34"/>
      <c r="AT1228" s="32">
        <v>2.9</v>
      </c>
      <c r="AU1228" s="33">
        <v>20.190000000000001</v>
      </c>
      <c r="AV1228" s="36">
        <v>5.4930000000000003</v>
      </c>
      <c r="AW1228" s="33">
        <v>3.79</v>
      </c>
      <c r="AX1228" s="33">
        <v>3.73</v>
      </c>
      <c r="AY1228" s="33">
        <v>1.95</v>
      </c>
      <c r="AZ1228" s="36">
        <v>530.65599999999995</v>
      </c>
      <c r="BA1228" s="33">
        <v>183.54</v>
      </c>
      <c r="BB1228" s="34"/>
      <c r="BC1228" s="34"/>
      <c r="BD1228" s="34"/>
      <c r="BE1228" s="34"/>
      <c r="BF1228" s="34"/>
      <c r="BG1228" s="34"/>
      <c r="BH1228" s="34"/>
      <c r="BI1228" s="34"/>
      <c r="BJ1228" s="34"/>
      <c r="BK1228" s="34"/>
      <c r="BL1228" s="34"/>
      <c r="BM1228" s="34"/>
      <c r="BN1228" s="34"/>
      <c r="BO1228" s="34"/>
      <c r="BP1228" s="34"/>
      <c r="BQ1228" s="34"/>
      <c r="BR1228" s="34"/>
      <c r="BS1228" s="34"/>
      <c r="BT1228" s="34"/>
      <c r="BU1228" s="34"/>
      <c r="BV1228" s="34"/>
      <c r="BW1228" s="34"/>
      <c r="BX1228" s="34"/>
      <c r="BY1228" s="34"/>
      <c r="BZ1228" s="34"/>
      <c r="CA1228" s="34"/>
      <c r="CB1228" s="34"/>
      <c r="CC1228" s="34"/>
    </row>
    <row r="1229" spans="1:81" ht="25" x14ac:dyDescent="0.35">
      <c r="A1229" s="37" t="s">
        <v>859</v>
      </c>
      <c r="B1229" s="34">
        <v>15101</v>
      </c>
      <c r="C1229" s="37" t="s">
        <v>858</v>
      </c>
      <c r="D1229" s="32">
        <v>32</v>
      </c>
      <c r="E1229" s="32">
        <v>14.7</v>
      </c>
      <c r="F1229" s="32">
        <v>0</v>
      </c>
      <c r="G1229" s="32">
        <v>0</v>
      </c>
      <c r="H1229" s="35">
        <v>1089</v>
      </c>
      <c r="I1229" s="35">
        <v>1089</v>
      </c>
      <c r="J1229" s="35">
        <v>260.27100000000002</v>
      </c>
      <c r="K1229" s="32">
        <v>0</v>
      </c>
      <c r="L1229" s="32">
        <v>0</v>
      </c>
      <c r="M1229" s="32">
        <v>0</v>
      </c>
      <c r="N1229" s="32">
        <v>0</v>
      </c>
      <c r="O1229" s="31"/>
      <c r="P1229" s="32">
        <v>0</v>
      </c>
      <c r="Q1229" s="31"/>
      <c r="R1229" s="36">
        <v>0.17799999999999999</v>
      </c>
      <c r="S1229" s="33">
        <v>2.2999999999999998</v>
      </c>
      <c r="T1229" s="34"/>
      <c r="U1229" s="34"/>
      <c r="V1229" s="34"/>
      <c r="W1229" s="34"/>
      <c r="X1229" s="34"/>
      <c r="Y1229" s="34"/>
      <c r="Z1229" s="34"/>
      <c r="AA1229" s="34"/>
      <c r="AB1229" s="34"/>
      <c r="AC1229" s="34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  <c r="AO1229" s="34"/>
      <c r="AP1229" s="34"/>
      <c r="AQ1229" s="34"/>
      <c r="AR1229" s="34"/>
      <c r="AS1229" s="34"/>
      <c r="AT1229" s="34"/>
      <c r="AU1229" s="34"/>
      <c r="AV1229" s="34"/>
      <c r="AW1229" s="33">
        <v>5.19</v>
      </c>
      <c r="AX1229" s="33">
        <v>5.1100000000000003</v>
      </c>
      <c r="AY1229" s="33">
        <v>2.67</v>
      </c>
      <c r="AZ1229" s="36">
        <v>726.92600000000004</v>
      </c>
      <c r="BA1229" s="33">
        <v>251.42</v>
      </c>
      <c r="BB1229" s="34"/>
      <c r="BC1229" s="34"/>
      <c r="BD1229" s="33"/>
      <c r="BE1229" s="34"/>
      <c r="BF1229" s="34"/>
      <c r="BG1229" s="34"/>
      <c r="BH1229" s="33"/>
      <c r="BI1229" s="33"/>
      <c r="BJ1229" s="34"/>
      <c r="BK1229" s="34"/>
      <c r="BL1229" s="34"/>
      <c r="BM1229" s="34"/>
      <c r="BN1229" s="34"/>
      <c r="BO1229" s="33"/>
      <c r="BP1229" s="34"/>
      <c r="BQ1229" s="34"/>
      <c r="BR1229" s="34"/>
      <c r="BS1229" s="34"/>
      <c r="BT1229" s="34"/>
      <c r="BU1229" s="33"/>
      <c r="BV1229" s="34"/>
      <c r="BW1229" s="33"/>
      <c r="BX1229" s="33"/>
      <c r="BY1229" s="34"/>
      <c r="BZ1229" s="34"/>
      <c r="CA1229" s="33"/>
      <c r="CB1229" s="34"/>
      <c r="CC1229" s="32"/>
    </row>
    <row r="1230" spans="1:81" ht="25" x14ac:dyDescent="0.35">
      <c r="A1230" s="37" t="s">
        <v>857</v>
      </c>
      <c r="B1230" s="34">
        <v>15101</v>
      </c>
      <c r="C1230" s="37" t="s">
        <v>856</v>
      </c>
      <c r="D1230" s="32">
        <v>27.8</v>
      </c>
      <c r="E1230" s="32">
        <v>12.8</v>
      </c>
      <c r="F1230" s="32">
        <v>0</v>
      </c>
      <c r="G1230" s="32">
        <v>0</v>
      </c>
      <c r="H1230" s="35">
        <v>946</v>
      </c>
      <c r="I1230" s="35">
        <v>946</v>
      </c>
      <c r="J1230" s="35">
        <v>226.09399999999999</v>
      </c>
      <c r="K1230" s="32">
        <v>0</v>
      </c>
      <c r="L1230" s="32">
        <v>0</v>
      </c>
      <c r="M1230" s="32">
        <v>0</v>
      </c>
      <c r="N1230" s="32">
        <v>0</v>
      </c>
      <c r="O1230" s="31"/>
      <c r="P1230" s="32">
        <v>0</v>
      </c>
      <c r="Q1230" s="31"/>
      <c r="R1230" s="36">
        <v>0.13900000000000001</v>
      </c>
      <c r="S1230" s="33">
        <v>2</v>
      </c>
      <c r="T1230" s="34"/>
      <c r="U1230" s="34"/>
      <c r="V1230" s="34"/>
      <c r="W1230" s="34"/>
      <c r="X1230" s="34"/>
      <c r="Y1230" s="34"/>
      <c r="Z1230" s="34"/>
      <c r="AA1230" s="34"/>
      <c r="AB1230" s="34"/>
      <c r="AC1230" s="34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  <c r="AO1230" s="34"/>
      <c r="AP1230" s="34"/>
      <c r="AQ1230" s="34"/>
      <c r="AR1230" s="34"/>
      <c r="AS1230" s="34"/>
      <c r="AT1230" s="34"/>
      <c r="AU1230" s="34"/>
      <c r="AV1230" s="34"/>
      <c r="AW1230" s="33">
        <v>4.51</v>
      </c>
      <c r="AX1230" s="33">
        <v>4.4400000000000004</v>
      </c>
      <c r="AY1230" s="33">
        <v>2.3199999999999998</v>
      </c>
      <c r="AZ1230" s="36">
        <v>631.73299999999995</v>
      </c>
      <c r="BA1230" s="33">
        <v>218.5</v>
      </c>
      <c r="BB1230" s="34"/>
      <c r="BC1230" s="34"/>
      <c r="BD1230" s="34"/>
      <c r="BE1230" s="34"/>
      <c r="BF1230" s="34"/>
      <c r="BG1230" s="34"/>
      <c r="BH1230" s="34"/>
      <c r="BI1230" s="34"/>
      <c r="BJ1230" s="34"/>
      <c r="BK1230" s="34"/>
      <c r="BL1230" s="34"/>
      <c r="BM1230" s="34"/>
      <c r="BN1230" s="34"/>
      <c r="BO1230" s="34"/>
      <c r="BP1230" s="34"/>
      <c r="BQ1230" s="34"/>
      <c r="BR1230" s="34"/>
      <c r="BS1230" s="34"/>
      <c r="BT1230" s="34"/>
      <c r="BU1230" s="34"/>
      <c r="BV1230" s="33"/>
      <c r="BW1230" s="34"/>
      <c r="BX1230" s="34"/>
      <c r="BY1230" s="34"/>
      <c r="BZ1230" s="34"/>
      <c r="CA1230" s="34"/>
      <c r="CB1230" s="34"/>
      <c r="CC1230" s="32"/>
    </row>
    <row r="1231" spans="1:81" x14ac:dyDescent="0.35">
      <c r="A1231" s="37" t="s">
        <v>855</v>
      </c>
      <c r="B1231" s="34">
        <v>15101</v>
      </c>
      <c r="C1231" s="37" t="s">
        <v>854</v>
      </c>
      <c r="D1231" s="32">
        <v>19.399999999999999</v>
      </c>
      <c r="E1231" s="32">
        <v>5.8</v>
      </c>
      <c r="F1231" s="32">
        <v>0</v>
      </c>
      <c r="G1231" s="32">
        <v>0</v>
      </c>
      <c r="H1231" s="35">
        <v>544</v>
      </c>
      <c r="I1231" s="35">
        <v>544</v>
      </c>
      <c r="J1231" s="35">
        <v>130.01599999999999</v>
      </c>
      <c r="K1231" s="32">
        <v>0</v>
      </c>
      <c r="L1231" s="32">
        <v>0</v>
      </c>
      <c r="M1231" s="32">
        <v>0</v>
      </c>
      <c r="N1231" s="32">
        <v>0</v>
      </c>
      <c r="O1231" s="31"/>
      <c r="P1231" s="32">
        <v>0</v>
      </c>
      <c r="Q1231" s="31"/>
      <c r="R1231" s="36">
        <v>7.0000000000000007E-2</v>
      </c>
      <c r="S1231" s="33">
        <v>2.1</v>
      </c>
      <c r="T1231" s="33">
        <v>38.1</v>
      </c>
      <c r="U1231" s="33">
        <v>39.1</v>
      </c>
      <c r="V1231" s="34"/>
      <c r="W1231" s="34"/>
      <c r="X1231" s="34"/>
      <c r="Y1231" s="32">
        <v>1.2</v>
      </c>
      <c r="Z1231" s="32">
        <v>0.5</v>
      </c>
      <c r="AA1231" s="34"/>
      <c r="AB1231" s="34"/>
      <c r="AC1231" s="34"/>
      <c r="AD1231" s="34"/>
      <c r="AE1231" s="34"/>
      <c r="AF1231" s="34"/>
      <c r="AG1231" s="34"/>
      <c r="AH1231" s="34"/>
      <c r="AI1231" s="32">
        <v>0</v>
      </c>
      <c r="AJ1231" s="34"/>
      <c r="AK1231" s="34"/>
      <c r="AL1231" s="32">
        <v>3</v>
      </c>
      <c r="AM1231" s="32">
        <v>8.1</v>
      </c>
      <c r="AN1231" s="34"/>
      <c r="AO1231" s="34"/>
      <c r="AP1231" s="34"/>
      <c r="AQ1231" s="34"/>
      <c r="AR1231" s="32">
        <v>2.9</v>
      </c>
      <c r="AS1231" s="34"/>
      <c r="AT1231" s="32">
        <v>8</v>
      </c>
      <c r="AU1231" s="33">
        <v>23.7</v>
      </c>
      <c r="AV1231" s="36">
        <v>19</v>
      </c>
      <c r="AW1231" s="33">
        <v>1.99</v>
      </c>
      <c r="AX1231" s="33">
        <v>2.04</v>
      </c>
      <c r="AY1231" s="33">
        <v>1.24</v>
      </c>
      <c r="AZ1231" s="36">
        <v>991.8</v>
      </c>
      <c r="BA1231" s="33">
        <v>103.88</v>
      </c>
      <c r="BB1231" s="34"/>
      <c r="BC1231" s="34"/>
      <c r="BD1231" s="34"/>
      <c r="BE1231" s="34"/>
      <c r="BF1231" s="34"/>
      <c r="BG1231" s="34"/>
      <c r="BH1231" s="34"/>
      <c r="BI1231" s="34"/>
      <c r="BJ1231" s="34"/>
      <c r="BK1231" s="34"/>
      <c r="BL1231" s="34"/>
      <c r="BM1231" s="34"/>
      <c r="BN1231" s="34"/>
      <c r="BO1231" s="34"/>
      <c r="BP1231" s="34"/>
      <c r="BQ1231" s="34"/>
      <c r="BR1231" s="34"/>
      <c r="BS1231" s="34"/>
      <c r="BT1231" s="34"/>
      <c r="BU1231" s="34"/>
      <c r="BV1231" s="34"/>
      <c r="BW1231" s="34"/>
      <c r="BX1231" s="34"/>
      <c r="BY1231" s="34"/>
      <c r="BZ1231" s="34"/>
      <c r="CA1231" s="34"/>
      <c r="CB1231" s="34"/>
      <c r="CC1231" s="34"/>
    </row>
    <row r="1232" spans="1:81" x14ac:dyDescent="0.35">
      <c r="A1232" s="37" t="s">
        <v>853</v>
      </c>
      <c r="B1232" s="34">
        <v>15101</v>
      </c>
      <c r="C1232" s="37" t="s">
        <v>852</v>
      </c>
      <c r="D1232" s="32">
        <v>26.5</v>
      </c>
      <c r="E1232" s="32">
        <v>7.9</v>
      </c>
      <c r="F1232" s="32">
        <v>0</v>
      </c>
      <c r="G1232" s="32">
        <v>0</v>
      </c>
      <c r="H1232" s="35">
        <v>745</v>
      </c>
      <c r="I1232" s="35">
        <v>745</v>
      </c>
      <c r="J1232" s="35">
        <v>178.05500000000001</v>
      </c>
      <c r="K1232" s="32">
        <v>0</v>
      </c>
      <c r="L1232" s="32">
        <v>0</v>
      </c>
      <c r="M1232" s="32">
        <v>0</v>
      </c>
      <c r="N1232" s="32">
        <v>0</v>
      </c>
      <c r="O1232" s="31"/>
      <c r="P1232" s="32">
        <v>0</v>
      </c>
      <c r="Q1232" s="31"/>
      <c r="R1232" s="36">
        <v>9.6000000000000002E-2</v>
      </c>
      <c r="S1232" s="33">
        <v>2.2999999999999998</v>
      </c>
      <c r="T1232" s="34"/>
      <c r="U1232" s="34"/>
      <c r="V1232" s="34"/>
      <c r="W1232" s="34"/>
      <c r="X1232" s="34"/>
      <c r="Y1232" s="34"/>
      <c r="Z1232" s="34"/>
      <c r="AA1232" s="34"/>
      <c r="AB1232" s="34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  <c r="AO1232" s="34"/>
      <c r="AP1232" s="34"/>
      <c r="AQ1232" s="34"/>
      <c r="AR1232" s="34"/>
      <c r="AS1232" s="34"/>
      <c r="AT1232" s="34"/>
      <c r="AU1232" s="34"/>
      <c r="AV1232" s="34"/>
      <c r="AW1232" s="33">
        <v>2.72</v>
      </c>
      <c r="AX1232" s="33">
        <v>2.8</v>
      </c>
      <c r="AY1232" s="33">
        <v>1.69</v>
      </c>
      <c r="AZ1232" s="36">
        <v>1358.63</v>
      </c>
      <c r="BA1232" s="33">
        <v>142.30000000000001</v>
      </c>
      <c r="BB1232" s="34"/>
      <c r="BC1232" s="34"/>
      <c r="BD1232" s="34"/>
      <c r="BE1232" s="34"/>
      <c r="BF1232" s="34"/>
      <c r="BG1232" s="34"/>
      <c r="BH1232" s="34"/>
      <c r="BI1232" s="34"/>
      <c r="BJ1232" s="34"/>
      <c r="BK1232" s="34"/>
      <c r="BL1232" s="34"/>
      <c r="BM1232" s="34"/>
      <c r="BN1232" s="34"/>
      <c r="BO1232" s="34"/>
      <c r="BP1232" s="34"/>
      <c r="BQ1232" s="34"/>
      <c r="BR1232" s="34"/>
      <c r="BS1232" s="34"/>
      <c r="BT1232" s="34"/>
      <c r="BU1232" s="34"/>
      <c r="BV1232" s="34"/>
      <c r="BW1232" s="34"/>
      <c r="BX1232" s="34"/>
      <c r="BY1232" s="34"/>
      <c r="BZ1232" s="34"/>
      <c r="CA1232" s="34"/>
      <c r="CB1232" s="34"/>
      <c r="CC1232" s="34"/>
    </row>
    <row r="1233" spans="1:81" x14ac:dyDescent="0.35">
      <c r="A1233" s="37" t="s">
        <v>851</v>
      </c>
      <c r="B1233" s="34">
        <v>15101</v>
      </c>
      <c r="C1233" s="37" t="s">
        <v>850</v>
      </c>
      <c r="D1233" s="32">
        <v>23</v>
      </c>
      <c r="E1233" s="32">
        <v>3.7</v>
      </c>
      <c r="F1233" s="32">
        <v>0</v>
      </c>
      <c r="G1233" s="32">
        <v>0</v>
      </c>
      <c r="H1233" s="35">
        <v>528</v>
      </c>
      <c r="I1233" s="35">
        <v>528</v>
      </c>
      <c r="J1233" s="35">
        <v>126.19199999999999</v>
      </c>
      <c r="K1233" s="32">
        <v>0</v>
      </c>
      <c r="L1233" s="32">
        <v>0</v>
      </c>
      <c r="M1233" s="32">
        <v>0</v>
      </c>
      <c r="N1233" s="32">
        <v>0</v>
      </c>
      <c r="O1233" s="31"/>
      <c r="P1233" s="32">
        <v>0</v>
      </c>
      <c r="Q1233" s="31"/>
      <c r="R1233" s="36">
        <v>0.1</v>
      </c>
      <c r="S1233" s="33">
        <v>2.2000000000000002</v>
      </c>
      <c r="T1233" s="33">
        <v>41.1</v>
      </c>
      <c r="U1233" s="33">
        <v>37.6</v>
      </c>
      <c r="V1233" s="34"/>
      <c r="W1233" s="34"/>
      <c r="X1233" s="34"/>
      <c r="Y1233" s="32">
        <v>1.3</v>
      </c>
      <c r="Z1233" s="32">
        <v>0.5</v>
      </c>
      <c r="AA1233" s="34"/>
      <c r="AB1233" s="34"/>
      <c r="AC1233" s="34"/>
      <c r="AD1233" s="34"/>
      <c r="AE1233" s="34"/>
      <c r="AF1233" s="34"/>
      <c r="AG1233" s="34"/>
      <c r="AH1233" s="34"/>
      <c r="AI1233" s="32">
        <v>0</v>
      </c>
      <c r="AJ1233" s="34"/>
      <c r="AK1233" s="34"/>
      <c r="AL1233" s="32">
        <v>3.2</v>
      </c>
      <c r="AM1233" s="32">
        <v>7.2</v>
      </c>
      <c r="AN1233" s="34"/>
      <c r="AO1233" s="34"/>
      <c r="AP1233" s="34"/>
      <c r="AQ1233" s="34"/>
      <c r="AR1233" s="32">
        <v>2.7</v>
      </c>
      <c r="AS1233" s="34"/>
      <c r="AT1233" s="32">
        <v>7.8</v>
      </c>
      <c r="AU1233" s="33">
        <v>22.7</v>
      </c>
      <c r="AV1233" s="36">
        <v>17.7</v>
      </c>
      <c r="AW1233" s="33">
        <v>1.37</v>
      </c>
      <c r="AX1233" s="33">
        <v>1.25</v>
      </c>
      <c r="AY1233" s="33">
        <v>0.76</v>
      </c>
      <c r="AZ1233" s="36">
        <v>589.41</v>
      </c>
      <c r="BA1233" s="33">
        <v>66.27</v>
      </c>
      <c r="BB1233" s="34"/>
      <c r="BC1233" s="34"/>
      <c r="BD1233" s="34"/>
      <c r="BE1233" s="34"/>
      <c r="BF1233" s="34"/>
      <c r="BG1233" s="34"/>
      <c r="BH1233" s="34"/>
      <c r="BI1233" s="34"/>
      <c r="BJ1233" s="34"/>
      <c r="BK1233" s="34"/>
      <c r="BL1233" s="34"/>
      <c r="BM1233" s="34"/>
      <c r="BN1233" s="34"/>
      <c r="BO1233" s="34"/>
      <c r="BP1233" s="34"/>
      <c r="BQ1233" s="34"/>
      <c r="BR1233" s="34"/>
      <c r="BS1233" s="34"/>
      <c r="BT1233" s="34"/>
      <c r="BU1233" s="34"/>
      <c r="BV1233" s="33"/>
      <c r="BW1233" s="34"/>
      <c r="BX1233" s="34"/>
      <c r="BY1233" s="34"/>
      <c r="BZ1233" s="34"/>
      <c r="CA1233" s="34"/>
      <c r="CB1233" s="34"/>
      <c r="CC1233" s="32"/>
    </row>
    <row r="1234" spans="1:81" x14ac:dyDescent="0.35">
      <c r="A1234" s="37" t="s">
        <v>849</v>
      </c>
      <c r="B1234" s="34">
        <v>15101</v>
      </c>
      <c r="C1234" s="37" t="s">
        <v>848</v>
      </c>
      <c r="D1234" s="32">
        <v>19.2</v>
      </c>
      <c r="E1234" s="32">
        <v>6</v>
      </c>
      <c r="F1234" s="32">
        <v>0</v>
      </c>
      <c r="G1234" s="32">
        <v>0</v>
      </c>
      <c r="H1234" s="35">
        <v>549</v>
      </c>
      <c r="I1234" s="35">
        <v>549</v>
      </c>
      <c r="J1234" s="35">
        <v>131.21099999999998</v>
      </c>
      <c r="K1234" s="32">
        <v>0</v>
      </c>
      <c r="L1234" s="32">
        <v>0</v>
      </c>
      <c r="M1234" s="32">
        <v>0</v>
      </c>
      <c r="N1234" s="32">
        <v>0</v>
      </c>
      <c r="O1234" s="31"/>
      <c r="P1234" s="32">
        <v>0</v>
      </c>
      <c r="Q1234" s="31"/>
      <c r="R1234" s="36">
        <v>0.1</v>
      </c>
      <c r="S1234" s="33">
        <v>2.1</v>
      </c>
      <c r="T1234" s="33">
        <v>49.4</v>
      </c>
      <c r="U1234" s="33">
        <v>36.5</v>
      </c>
      <c r="V1234" s="34"/>
      <c r="W1234" s="34"/>
      <c r="X1234" s="34"/>
      <c r="Y1234" s="32">
        <v>1.3</v>
      </c>
      <c r="Z1234" s="32">
        <v>0.7</v>
      </c>
      <c r="AA1234" s="34"/>
      <c r="AB1234" s="34"/>
      <c r="AC1234" s="34"/>
      <c r="AD1234" s="34"/>
      <c r="AE1234" s="34"/>
      <c r="AF1234" s="34"/>
      <c r="AG1234" s="34"/>
      <c r="AH1234" s="34"/>
      <c r="AI1234" s="32">
        <v>0</v>
      </c>
      <c r="AJ1234" s="34"/>
      <c r="AK1234" s="34"/>
      <c r="AL1234" s="32">
        <v>2</v>
      </c>
      <c r="AM1234" s="32">
        <v>6.2</v>
      </c>
      <c r="AN1234" s="34"/>
      <c r="AO1234" s="34"/>
      <c r="AP1234" s="34"/>
      <c r="AQ1234" s="34"/>
      <c r="AR1234" s="32">
        <v>1.7</v>
      </c>
      <c r="AS1234" s="34"/>
      <c r="AT1234" s="32">
        <v>2.8</v>
      </c>
      <c r="AU1234" s="33">
        <v>14.7</v>
      </c>
      <c r="AV1234" s="36">
        <v>10.7</v>
      </c>
      <c r="AW1234" s="33">
        <v>2.67</v>
      </c>
      <c r="AX1234" s="33">
        <v>1.97</v>
      </c>
      <c r="AY1234" s="33">
        <v>0.79</v>
      </c>
      <c r="AZ1234" s="36">
        <v>577.79999999999995</v>
      </c>
      <c r="BA1234" s="33">
        <v>107.46</v>
      </c>
      <c r="BB1234" s="34"/>
      <c r="BC1234" s="34"/>
      <c r="BD1234" s="34"/>
      <c r="BE1234" s="34"/>
      <c r="BF1234" s="34"/>
      <c r="BG1234" s="34"/>
      <c r="BH1234" s="34"/>
      <c r="BI1234" s="34"/>
      <c r="BJ1234" s="34"/>
      <c r="BK1234" s="34"/>
      <c r="BL1234" s="34"/>
      <c r="BM1234" s="34"/>
      <c r="BN1234" s="34"/>
      <c r="BO1234" s="34"/>
      <c r="BP1234" s="34"/>
      <c r="BQ1234" s="34"/>
      <c r="BR1234" s="34"/>
      <c r="BS1234" s="34"/>
      <c r="BT1234" s="34"/>
      <c r="BU1234" s="34"/>
      <c r="BV1234" s="34"/>
      <c r="BW1234" s="34"/>
      <c r="BX1234" s="34"/>
      <c r="BY1234" s="34"/>
      <c r="BZ1234" s="34"/>
      <c r="CA1234" s="34"/>
      <c r="CB1234" s="34"/>
      <c r="CC1234" s="34"/>
    </row>
    <row r="1235" spans="1:81" ht="25" x14ac:dyDescent="0.35">
      <c r="A1235" s="37" t="s">
        <v>847</v>
      </c>
      <c r="B1235" s="34">
        <v>15101</v>
      </c>
      <c r="C1235" s="37" t="s">
        <v>846</v>
      </c>
      <c r="D1235" s="32">
        <v>26.4</v>
      </c>
      <c r="E1235" s="32">
        <v>8.1999999999999993</v>
      </c>
      <c r="F1235" s="32">
        <v>0</v>
      </c>
      <c r="G1235" s="32">
        <v>0</v>
      </c>
      <c r="H1235" s="35">
        <v>752</v>
      </c>
      <c r="I1235" s="35">
        <v>752</v>
      </c>
      <c r="J1235" s="35">
        <v>179.72799999999998</v>
      </c>
      <c r="K1235" s="32">
        <v>0</v>
      </c>
      <c r="L1235" s="32">
        <v>0</v>
      </c>
      <c r="M1235" s="32">
        <v>0</v>
      </c>
      <c r="N1235" s="32">
        <v>0</v>
      </c>
      <c r="O1235" s="31"/>
      <c r="P1235" s="32">
        <v>0</v>
      </c>
      <c r="Q1235" s="31"/>
      <c r="R1235" s="36">
        <v>0.13</v>
      </c>
      <c r="S1235" s="33">
        <v>2.59</v>
      </c>
      <c r="T1235" s="34"/>
      <c r="U1235" s="34"/>
      <c r="V1235" s="34"/>
      <c r="W1235" s="34"/>
      <c r="X1235" s="34"/>
      <c r="Y1235" s="34"/>
      <c r="Z1235" s="34"/>
      <c r="AA1235" s="34"/>
      <c r="AB1235" s="34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  <c r="AO1235" s="34"/>
      <c r="AP1235" s="34"/>
      <c r="AQ1235" s="34"/>
      <c r="AR1235" s="34"/>
      <c r="AS1235" s="34"/>
      <c r="AT1235" s="34"/>
      <c r="AU1235" s="34"/>
      <c r="AV1235" s="34"/>
      <c r="AW1235" s="33">
        <v>3.65</v>
      </c>
      <c r="AX1235" s="33">
        <v>2.7</v>
      </c>
      <c r="AY1235" s="33">
        <v>1.0900000000000001</v>
      </c>
      <c r="AZ1235" s="36">
        <v>791.50699999999995</v>
      </c>
      <c r="BA1235" s="33">
        <v>147.19999999999999</v>
      </c>
      <c r="BB1235" s="34"/>
      <c r="BC1235" s="34"/>
      <c r="BD1235" s="34"/>
      <c r="BE1235" s="34"/>
      <c r="BF1235" s="34"/>
      <c r="BG1235" s="34"/>
      <c r="BH1235" s="34"/>
      <c r="BI1235" s="34"/>
      <c r="BJ1235" s="34"/>
      <c r="BK1235" s="34"/>
      <c r="BL1235" s="34"/>
      <c r="BM1235" s="34"/>
      <c r="BN1235" s="34"/>
      <c r="BO1235" s="34"/>
      <c r="BP1235" s="34"/>
      <c r="BQ1235" s="34"/>
      <c r="BR1235" s="34"/>
      <c r="BS1235" s="34"/>
      <c r="BT1235" s="34"/>
      <c r="BU1235" s="34"/>
      <c r="BV1235" s="34"/>
      <c r="BW1235" s="34"/>
      <c r="BX1235" s="34"/>
      <c r="BY1235" s="34"/>
      <c r="BZ1235" s="34"/>
      <c r="CA1235" s="34"/>
      <c r="CB1235" s="34"/>
      <c r="CC1235" s="34"/>
    </row>
    <row r="1236" spans="1:81" ht="25" x14ac:dyDescent="0.35">
      <c r="A1236" s="37" t="s">
        <v>845</v>
      </c>
      <c r="B1236" s="34">
        <v>15101</v>
      </c>
      <c r="C1236" s="37" t="s">
        <v>844</v>
      </c>
      <c r="D1236" s="32">
        <v>22</v>
      </c>
      <c r="E1236" s="32">
        <v>5</v>
      </c>
      <c r="F1236" s="32">
        <v>0</v>
      </c>
      <c r="G1236" s="32">
        <v>0</v>
      </c>
      <c r="H1236" s="35">
        <v>559</v>
      </c>
      <c r="I1236" s="35">
        <v>559</v>
      </c>
      <c r="J1236" s="35">
        <v>133.601</v>
      </c>
      <c r="K1236" s="32">
        <v>0</v>
      </c>
      <c r="L1236" s="32">
        <v>0</v>
      </c>
      <c r="M1236" s="32">
        <v>0</v>
      </c>
      <c r="N1236" s="32">
        <v>0</v>
      </c>
      <c r="O1236" s="31"/>
      <c r="P1236" s="32">
        <v>0</v>
      </c>
      <c r="Q1236" s="31"/>
      <c r="R1236" s="36">
        <v>0.13</v>
      </c>
      <c r="S1236" s="33">
        <v>2.2000000000000002</v>
      </c>
      <c r="T1236" s="33">
        <v>44.5</v>
      </c>
      <c r="U1236" s="33">
        <v>35.5</v>
      </c>
      <c r="V1236" s="34"/>
      <c r="W1236" s="34"/>
      <c r="X1236" s="34"/>
      <c r="Y1236" s="32">
        <v>2.4</v>
      </c>
      <c r="Z1236" s="32">
        <v>0.9</v>
      </c>
      <c r="AA1236" s="34"/>
      <c r="AB1236" s="34"/>
      <c r="AC1236" s="34"/>
      <c r="AD1236" s="34"/>
      <c r="AE1236" s="34"/>
      <c r="AF1236" s="34"/>
      <c r="AG1236" s="34"/>
      <c r="AH1236" s="34"/>
      <c r="AI1236" s="32">
        <v>0</v>
      </c>
      <c r="AJ1236" s="34"/>
      <c r="AK1236" s="34"/>
      <c r="AL1236" s="32">
        <v>2.7</v>
      </c>
      <c r="AM1236" s="32">
        <v>7.9</v>
      </c>
      <c r="AN1236" s="34"/>
      <c r="AO1236" s="34"/>
      <c r="AP1236" s="34"/>
      <c r="AQ1236" s="34"/>
      <c r="AR1236" s="32">
        <v>2.6</v>
      </c>
      <c r="AS1236" s="34"/>
      <c r="AT1236" s="32">
        <v>4</v>
      </c>
      <c r="AU1236" s="33">
        <v>20.5</v>
      </c>
      <c r="AV1236" s="36">
        <v>14.5</v>
      </c>
      <c r="AW1236" s="33">
        <v>2</v>
      </c>
      <c r="AX1236" s="33">
        <v>1.6</v>
      </c>
      <c r="AY1236" s="33">
        <v>0.92</v>
      </c>
      <c r="AZ1236" s="36">
        <v>652.5</v>
      </c>
      <c r="BA1236" s="33">
        <v>89.55</v>
      </c>
      <c r="BB1236" s="34"/>
      <c r="BC1236" s="34"/>
      <c r="BD1236" s="34"/>
      <c r="BE1236" s="34"/>
      <c r="BF1236" s="34"/>
      <c r="BG1236" s="34"/>
      <c r="BH1236" s="34"/>
      <c r="BI1236" s="34"/>
      <c r="BJ1236" s="34"/>
      <c r="BK1236" s="34"/>
      <c r="BL1236" s="34"/>
      <c r="BM1236" s="34"/>
      <c r="BN1236" s="34"/>
      <c r="BO1236" s="34"/>
      <c r="BP1236" s="34"/>
      <c r="BQ1236" s="34"/>
      <c r="BR1236" s="34"/>
      <c r="BS1236" s="34"/>
      <c r="BT1236" s="34"/>
      <c r="BU1236" s="34"/>
      <c r="BV1236" s="34"/>
      <c r="BW1236" s="34"/>
      <c r="BX1236" s="34"/>
      <c r="BY1236" s="34"/>
      <c r="BZ1236" s="34"/>
      <c r="CA1236" s="34"/>
      <c r="CB1236" s="34"/>
      <c r="CC1236" s="34"/>
    </row>
    <row r="1237" spans="1:81" x14ac:dyDescent="0.35">
      <c r="A1237" s="37" t="s">
        <v>843</v>
      </c>
      <c r="B1237" s="34">
        <v>15101</v>
      </c>
      <c r="C1237" s="37" t="s">
        <v>842</v>
      </c>
      <c r="D1237" s="32">
        <v>20.6</v>
      </c>
      <c r="E1237" s="32">
        <v>2.2999999999999998</v>
      </c>
      <c r="F1237" s="32">
        <v>0</v>
      </c>
      <c r="G1237" s="32">
        <v>0</v>
      </c>
      <c r="H1237" s="35">
        <v>435</v>
      </c>
      <c r="I1237" s="35">
        <v>435</v>
      </c>
      <c r="J1237" s="35">
        <v>103.96499999999999</v>
      </c>
      <c r="K1237" s="32">
        <v>0</v>
      </c>
      <c r="L1237" s="32">
        <v>0</v>
      </c>
      <c r="M1237" s="32">
        <v>0</v>
      </c>
      <c r="N1237" s="32">
        <v>0</v>
      </c>
      <c r="O1237" s="31"/>
      <c r="P1237" s="32">
        <v>0</v>
      </c>
      <c r="Q1237" s="31"/>
      <c r="R1237" s="36">
        <v>0.12</v>
      </c>
      <c r="S1237" s="33">
        <v>2.1</v>
      </c>
      <c r="T1237" s="33">
        <v>37.6</v>
      </c>
      <c r="U1237" s="33">
        <v>31.6</v>
      </c>
      <c r="V1237" s="34"/>
      <c r="W1237" s="34"/>
      <c r="X1237" s="34"/>
      <c r="Y1237" s="32">
        <v>2</v>
      </c>
      <c r="Z1237" s="32">
        <v>1.5</v>
      </c>
      <c r="AA1237" s="34"/>
      <c r="AB1237" s="34"/>
      <c r="AC1237" s="34"/>
      <c r="AD1237" s="34"/>
      <c r="AE1237" s="34"/>
      <c r="AF1237" s="34"/>
      <c r="AG1237" s="34"/>
      <c r="AH1237" s="34"/>
      <c r="AI1237" s="32">
        <v>0</v>
      </c>
      <c r="AJ1237" s="34"/>
      <c r="AK1237" s="34"/>
      <c r="AL1237" s="32">
        <v>3.9</v>
      </c>
      <c r="AM1237" s="32">
        <v>6.8</v>
      </c>
      <c r="AN1237" s="34"/>
      <c r="AO1237" s="34"/>
      <c r="AP1237" s="34"/>
      <c r="AQ1237" s="34"/>
      <c r="AR1237" s="32">
        <v>2.6</v>
      </c>
      <c r="AS1237" s="34"/>
      <c r="AT1237" s="32">
        <v>14.1</v>
      </c>
      <c r="AU1237" s="33">
        <v>30.9</v>
      </c>
      <c r="AV1237" s="36">
        <v>23.5</v>
      </c>
      <c r="AW1237" s="33">
        <v>0.78</v>
      </c>
      <c r="AX1237" s="33">
        <v>0.65</v>
      </c>
      <c r="AY1237" s="33">
        <v>0.64</v>
      </c>
      <c r="AZ1237" s="36">
        <v>486.45</v>
      </c>
      <c r="BA1237" s="33">
        <v>41.19</v>
      </c>
      <c r="BB1237" s="34"/>
      <c r="BC1237" s="34"/>
      <c r="BD1237" s="34"/>
      <c r="BE1237" s="34"/>
      <c r="BF1237" s="34"/>
      <c r="BG1237" s="34"/>
      <c r="BH1237" s="34"/>
      <c r="BI1237" s="34"/>
      <c r="BJ1237" s="34"/>
      <c r="BK1237" s="34"/>
      <c r="BL1237" s="34"/>
      <c r="BM1237" s="34"/>
      <c r="BN1237" s="34"/>
      <c r="BO1237" s="34"/>
      <c r="BP1237" s="34"/>
      <c r="BQ1237" s="34"/>
      <c r="BR1237" s="34"/>
      <c r="BS1237" s="34"/>
      <c r="BT1237" s="34"/>
      <c r="BU1237" s="34"/>
      <c r="BV1237" s="34"/>
      <c r="BW1237" s="34"/>
      <c r="BX1237" s="34"/>
      <c r="BY1237" s="34"/>
      <c r="BZ1237" s="34"/>
      <c r="CA1237" s="34"/>
      <c r="CB1237" s="34"/>
      <c r="CC1237" s="34"/>
    </row>
    <row r="1238" spans="1:81" x14ac:dyDescent="0.35">
      <c r="A1238" s="37" t="s">
        <v>841</v>
      </c>
      <c r="B1238" s="34">
        <v>15101</v>
      </c>
      <c r="C1238" s="37" t="s">
        <v>840</v>
      </c>
      <c r="D1238" s="32">
        <v>28.2</v>
      </c>
      <c r="E1238" s="32">
        <v>3.2</v>
      </c>
      <c r="F1238" s="32">
        <v>0</v>
      </c>
      <c r="G1238" s="32">
        <v>0</v>
      </c>
      <c r="H1238" s="35">
        <v>595</v>
      </c>
      <c r="I1238" s="35">
        <v>595</v>
      </c>
      <c r="J1238" s="35">
        <v>142.20499999999998</v>
      </c>
      <c r="K1238" s="32">
        <v>0</v>
      </c>
      <c r="L1238" s="32">
        <v>0</v>
      </c>
      <c r="M1238" s="32">
        <v>0</v>
      </c>
      <c r="N1238" s="32">
        <v>0</v>
      </c>
      <c r="O1238" s="31"/>
      <c r="P1238" s="32">
        <v>0</v>
      </c>
      <c r="Q1238" s="31"/>
      <c r="R1238" s="36">
        <v>0.156</v>
      </c>
      <c r="S1238" s="33">
        <v>2.59</v>
      </c>
      <c r="T1238" s="34"/>
      <c r="U1238" s="34"/>
      <c r="V1238" s="34"/>
      <c r="W1238" s="34"/>
      <c r="X1238" s="34"/>
      <c r="Y1238" s="34"/>
      <c r="Z1238" s="34"/>
      <c r="AA1238" s="34"/>
      <c r="AB1238" s="34"/>
      <c r="AC1238" s="34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  <c r="AO1238" s="34"/>
      <c r="AP1238" s="34"/>
      <c r="AQ1238" s="34"/>
      <c r="AR1238" s="34"/>
      <c r="AS1238" s="34"/>
      <c r="AT1238" s="34"/>
      <c r="AU1238" s="34"/>
      <c r="AV1238" s="34"/>
      <c r="AW1238" s="33">
        <v>1.07</v>
      </c>
      <c r="AX1238" s="33">
        <v>0.9</v>
      </c>
      <c r="AY1238" s="33">
        <v>0.88</v>
      </c>
      <c r="AZ1238" s="36">
        <v>666.37</v>
      </c>
      <c r="BA1238" s="33">
        <v>56.43</v>
      </c>
      <c r="BB1238" s="34"/>
      <c r="BC1238" s="34"/>
      <c r="BD1238" s="34"/>
      <c r="BE1238" s="34"/>
      <c r="BF1238" s="34"/>
      <c r="BG1238" s="34"/>
      <c r="BH1238" s="34"/>
      <c r="BI1238" s="34"/>
      <c r="BJ1238" s="34"/>
      <c r="BK1238" s="34"/>
      <c r="BL1238" s="34"/>
      <c r="BM1238" s="34"/>
      <c r="BN1238" s="34"/>
      <c r="BO1238" s="34"/>
      <c r="BP1238" s="34"/>
      <c r="BQ1238" s="34"/>
      <c r="BR1238" s="34"/>
      <c r="BS1238" s="34"/>
      <c r="BT1238" s="34"/>
      <c r="BU1238" s="34"/>
      <c r="BV1238" s="34"/>
      <c r="BW1238" s="34"/>
      <c r="BX1238" s="34"/>
      <c r="BY1238" s="34"/>
      <c r="BZ1238" s="34"/>
      <c r="CA1238" s="34"/>
      <c r="CB1238" s="34"/>
      <c r="CC1238" s="34"/>
    </row>
    <row r="1239" spans="1:81" x14ac:dyDescent="0.35">
      <c r="A1239" s="37" t="s">
        <v>839</v>
      </c>
      <c r="B1239" s="34">
        <v>15101</v>
      </c>
      <c r="C1239" s="37" t="s">
        <v>838</v>
      </c>
      <c r="D1239" s="32">
        <v>23.2</v>
      </c>
      <c r="E1239" s="32">
        <v>3.9</v>
      </c>
      <c r="F1239" s="32">
        <v>0</v>
      </c>
      <c r="G1239" s="32">
        <v>0</v>
      </c>
      <c r="H1239" s="35">
        <v>540</v>
      </c>
      <c r="I1239" s="35">
        <v>540</v>
      </c>
      <c r="J1239" s="35">
        <v>129.06</v>
      </c>
      <c r="K1239" s="32">
        <v>0</v>
      </c>
      <c r="L1239" s="32">
        <v>0</v>
      </c>
      <c r="M1239" s="32">
        <v>0</v>
      </c>
      <c r="N1239" s="32">
        <v>0</v>
      </c>
      <c r="O1239" s="31"/>
      <c r="P1239" s="32">
        <v>0</v>
      </c>
      <c r="Q1239" s="31"/>
      <c r="R1239" s="36">
        <v>0.2</v>
      </c>
      <c r="S1239" s="33">
        <v>2.2000000000000002</v>
      </c>
      <c r="T1239" s="33">
        <v>38.9</v>
      </c>
      <c r="U1239" s="33">
        <v>30.5</v>
      </c>
      <c r="V1239" s="34"/>
      <c r="W1239" s="34"/>
      <c r="X1239" s="34"/>
      <c r="Y1239" s="32">
        <v>1.9</v>
      </c>
      <c r="Z1239" s="32">
        <v>1.6</v>
      </c>
      <c r="AA1239" s="34"/>
      <c r="AB1239" s="34"/>
      <c r="AC1239" s="34"/>
      <c r="AD1239" s="34"/>
      <c r="AE1239" s="34"/>
      <c r="AF1239" s="34"/>
      <c r="AG1239" s="34"/>
      <c r="AH1239" s="34"/>
      <c r="AI1239" s="32">
        <v>0</v>
      </c>
      <c r="AJ1239" s="34"/>
      <c r="AK1239" s="34"/>
      <c r="AL1239" s="32">
        <v>3.3</v>
      </c>
      <c r="AM1239" s="32">
        <v>6.9</v>
      </c>
      <c r="AN1239" s="34"/>
      <c r="AO1239" s="34"/>
      <c r="AP1239" s="34"/>
      <c r="AQ1239" s="34"/>
      <c r="AR1239" s="32">
        <v>2.2000000000000002</v>
      </c>
      <c r="AS1239" s="34"/>
      <c r="AT1239" s="32">
        <v>14.6</v>
      </c>
      <c r="AU1239" s="33">
        <v>30.5</v>
      </c>
      <c r="AV1239" s="36">
        <v>23.7</v>
      </c>
      <c r="AW1239" s="33">
        <v>1.36</v>
      </c>
      <c r="AX1239" s="33">
        <v>1.07</v>
      </c>
      <c r="AY1239" s="33">
        <v>1.07</v>
      </c>
      <c r="AZ1239" s="36">
        <v>831.87</v>
      </c>
      <c r="BA1239" s="33">
        <v>69.849999999999994</v>
      </c>
      <c r="BB1239" s="34"/>
      <c r="BC1239" s="33"/>
      <c r="BD1239" s="33"/>
      <c r="BE1239" s="33"/>
      <c r="BF1239" s="34"/>
      <c r="BG1239" s="33"/>
      <c r="BH1239" s="33"/>
      <c r="BI1239" s="33"/>
      <c r="BJ1239" s="34"/>
      <c r="BK1239" s="34"/>
      <c r="BL1239" s="33"/>
      <c r="BM1239" s="33"/>
      <c r="BN1239" s="33"/>
      <c r="BO1239" s="33"/>
      <c r="BP1239" s="33"/>
      <c r="BQ1239" s="33"/>
      <c r="BR1239" s="33"/>
      <c r="BS1239" s="33"/>
      <c r="BT1239" s="34"/>
      <c r="BU1239" s="33"/>
      <c r="BV1239" s="33"/>
      <c r="BW1239" s="33"/>
      <c r="BX1239" s="33"/>
      <c r="BY1239" s="34"/>
      <c r="BZ1239" s="34"/>
      <c r="CA1239" s="33"/>
      <c r="CB1239" s="33"/>
      <c r="CC1239" s="32"/>
    </row>
    <row r="1240" spans="1:81" x14ac:dyDescent="0.35">
      <c r="A1240" s="37" t="s">
        <v>837</v>
      </c>
      <c r="B1240" s="34">
        <v>15101</v>
      </c>
      <c r="C1240" s="37" t="s">
        <v>836</v>
      </c>
      <c r="D1240" s="32">
        <v>20.5</v>
      </c>
      <c r="E1240" s="32">
        <v>16.7</v>
      </c>
      <c r="F1240" s="32">
        <v>0</v>
      </c>
      <c r="G1240" s="32">
        <v>0</v>
      </c>
      <c r="H1240" s="35">
        <v>965</v>
      </c>
      <c r="I1240" s="35">
        <v>965</v>
      </c>
      <c r="J1240" s="35">
        <v>230.63499999999999</v>
      </c>
      <c r="K1240" s="32">
        <v>0</v>
      </c>
      <c r="L1240" s="32">
        <v>0</v>
      </c>
      <c r="M1240" s="32">
        <v>0</v>
      </c>
      <c r="N1240" s="32">
        <v>0</v>
      </c>
      <c r="O1240" s="31"/>
      <c r="P1240" s="32">
        <v>0</v>
      </c>
      <c r="Q1240" s="31"/>
      <c r="R1240" s="36">
        <v>0.1</v>
      </c>
      <c r="S1240" s="33">
        <v>6</v>
      </c>
      <c r="T1240" s="33">
        <v>25.14</v>
      </c>
      <c r="U1240" s="33">
        <v>47.11</v>
      </c>
      <c r="V1240" s="34"/>
      <c r="W1240" s="32">
        <v>0.1</v>
      </c>
      <c r="X1240" s="32">
        <v>0</v>
      </c>
      <c r="Y1240" s="32">
        <v>8.9</v>
      </c>
      <c r="Z1240" s="32">
        <v>1.2</v>
      </c>
      <c r="AA1240" s="32">
        <v>0.3</v>
      </c>
      <c r="AB1240" s="32">
        <v>0.2</v>
      </c>
      <c r="AC1240" s="32">
        <v>0.2</v>
      </c>
      <c r="AD1240" s="32">
        <v>0.8</v>
      </c>
      <c r="AE1240" s="32">
        <v>0.6</v>
      </c>
      <c r="AF1240" s="32">
        <v>0</v>
      </c>
      <c r="AG1240" s="32">
        <v>0</v>
      </c>
      <c r="AH1240" s="34"/>
      <c r="AI1240" s="32">
        <v>0.1</v>
      </c>
      <c r="AJ1240" s="32">
        <v>0.3</v>
      </c>
      <c r="AK1240" s="32">
        <v>0.7</v>
      </c>
      <c r="AL1240" s="32">
        <v>0.6</v>
      </c>
      <c r="AM1240" s="32">
        <v>5.4</v>
      </c>
      <c r="AN1240" s="32">
        <v>0</v>
      </c>
      <c r="AO1240" s="32">
        <v>0</v>
      </c>
      <c r="AP1240" s="32">
        <v>0</v>
      </c>
      <c r="AQ1240" s="32">
        <v>0.2</v>
      </c>
      <c r="AR1240" s="32">
        <v>2.5</v>
      </c>
      <c r="AS1240" s="32">
        <v>0.3</v>
      </c>
      <c r="AT1240" s="32">
        <v>6.7</v>
      </c>
      <c r="AU1240" s="33">
        <v>28.62</v>
      </c>
      <c r="AV1240" s="36">
        <v>14.617000000000001</v>
      </c>
      <c r="AW1240" s="33">
        <v>3.77</v>
      </c>
      <c r="AX1240" s="33">
        <v>7.07</v>
      </c>
      <c r="AY1240" s="33">
        <v>4.29</v>
      </c>
      <c r="AZ1240" s="36">
        <v>2192.8539999999998</v>
      </c>
      <c r="BA1240" s="33">
        <v>480.06</v>
      </c>
      <c r="BB1240" s="34"/>
      <c r="BC1240" s="34"/>
      <c r="BD1240" s="34"/>
      <c r="BE1240" s="34"/>
      <c r="BF1240" s="34"/>
      <c r="BG1240" s="34"/>
      <c r="BH1240" s="34"/>
      <c r="BI1240" s="34"/>
      <c r="BJ1240" s="34"/>
      <c r="BK1240" s="34"/>
      <c r="BL1240" s="34"/>
      <c r="BM1240" s="34"/>
      <c r="BN1240" s="34"/>
      <c r="BO1240" s="34"/>
      <c r="BP1240" s="34"/>
      <c r="BQ1240" s="34"/>
      <c r="BR1240" s="34"/>
      <c r="BS1240" s="34"/>
      <c r="BT1240" s="34"/>
      <c r="BU1240" s="34"/>
      <c r="BV1240" s="34"/>
      <c r="BW1240" s="34"/>
      <c r="BX1240" s="34"/>
      <c r="BY1240" s="34"/>
      <c r="BZ1240" s="34"/>
      <c r="CA1240" s="34"/>
      <c r="CB1240" s="34"/>
      <c r="CC1240" s="34"/>
    </row>
    <row r="1241" spans="1:81" ht="25" x14ac:dyDescent="0.35">
      <c r="A1241" s="37" t="s">
        <v>835</v>
      </c>
      <c r="B1241" s="34">
        <v>15101</v>
      </c>
      <c r="C1241" s="37" t="s">
        <v>834</v>
      </c>
      <c r="D1241" s="32">
        <v>22.9</v>
      </c>
      <c r="E1241" s="32">
        <v>18.600000000000001</v>
      </c>
      <c r="F1241" s="32">
        <v>0</v>
      </c>
      <c r="G1241" s="32">
        <v>0</v>
      </c>
      <c r="H1241" s="35">
        <v>1078</v>
      </c>
      <c r="I1241" s="35">
        <v>1078</v>
      </c>
      <c r="J1241" s="35">
        <v>257.642</v>
      </c>
      <c r="K1241" s="32">
        <v>0</v>
      </c>
      <c r="L1241" s="32">
        <v>0</v>
      </c>
      <c r="M1241" s="32">
        <v>0</v>
      </c>
      <c r="N1241" s="32">
        <v>0</v>
      </c>
      <c r="O1241" s="31"/>
      <c r="P1241" s="32">
        <v>0</v>
      </c>
      <c r="Q1241" s="31"/>
      <c r="R1241" s="36">
        <v>0.112</v>
      </c>
      <c r="S1241" s="33">
        <v>5.36</v>
      </c>
      <c r="T1241" s="34"/>
      <c r="U1241" s="34"/>
      <c r="V1241" s="34"/>
      <c r="W1241" s="34"/>
      <c r="X1241" s="34"/>
      <c r="Y1241" s="34"/>
      <c r="Z1241" s="34"/>
      <c r="AA1241" s="34"/>
      <c r="AB1241" s="34"/>
      <c r="AC1241" s="34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  <c r="AO1241" s="34"/>
      <c r="AP1241" s="34"/>
      <c r="AQ1241" s="34"/>
      <c r="AR1241" s="34"/>
      <c r="AS1241" s="34"/>
      <c r="AT1241" s="34"/>
      <c r="AU1241" s="34"/>
      <c r="AV1241" s="34"/>
      <c r="AW1241" s="33">
        <v>4.21</v>
      </c>
      <c r="AX1241" s="33">
        <v>7.9</v>
      </c>
      <c r="AY1241" s="33">
        <v>4.8</v>
      </c>
      <c r="AZ1241" s="36">
        <v>2450.116</v>
      </c>
      <c r="BA1241" s="33">
        <v>536.38</v>
      </c>
      <c r="BB1241" s="34"/>
      <c r="BC1241" s="34"/>
      <c r="BD1241" s="34"/>
      <c r="BE1241" s="34"/>
      <c r="BF1241" s="34"/>
      <c r="BG1241" s="34"/>
      <c r="BH1241" s="34"/>
      <c r="BI1241" s="34"/>
      <c r="BJ1241" s="34"/>
      <c r="BK1241" s="34"/>
      <c r="BL1241" s="34"/>
      <c r="BM1241" s="34"/>
      <c r="BN1241" s="34"/>
      <c r="BO1241" s="34"/>
      <c r="BP1241" s="34"/>
      <c r="BQ1241" s="34"/>
      <c r="BR1241" s="34"/>
      <c r="BS1241" s="34"/>
      <c r="BT1241" s="34"/>
      <c r="BU1241" s="34"/>
      <c r="BV1241" s="34"/>
      <c r="BW1241" s="34"/>
      <c r="BX1241" s="34"/>
      <c r="BY1241" s="34"/>
      <c r="BZ1241" s="34"/>
      <c r="CA1241" s="34"/>
      <c r="CB1241" s="34"/>
      <c r="CC1241" s="34"/>
    </row>
    <row r="1242" spans="1:81" ht="25" x14ac:dyDescent="0.35">
      <c r="A1242" s="37" t="s">
        <v>833</v>
      </c>
      <c r="B1242" s="34">
        <v>15101</v>
      </c>
      <c r="C1242" s="37" t="s">
        <v>832</v>
      </c>
      <c r="D1242" s="32">
        <v>24.1</v>
      </c>
      <c r="E1242" s="32">
        <v>19.600000000000001</v>
      </c>
      <c r="F1242" s="32">
        <v>0</v>
      </c>
      <c r="G1242" s="32">
        <v>0</v>
      </c>
      <c r="H1242" s="35">
        <v>1135</v>
      </c>
      <c r="I1242" s="35">
        <v>1135</v>
      </c>
      <c r="J1242" s="35">
        <v>271.26499999999999</v>
      </c>
      <c r="K1242" s="32">
        <v>0</v>
      </c>
      <c r="L1242" s="32">
        <v>0</v>
      </c>
      <c r="M1242" s="32">
        <v>0</v>
      </c>
      <c r="N1242" s="32">
        <v>0</v>
      </c>
      <c r="O1242" s="31"/>
      <c r="P1242" s="32">
        <v>0</v>
      </c>
      <c r="Q1242" s="31"/>
      <c r="R1242" s="36">
        <v>0.106</v>
      </c>
      <c r="S1242" s="33">
        <v>5.65</v>
      </c>
      <c r="T1242" s="34"/>
      <c r="U1242" s="34"/>
      <c r="V1242" s="34"/>
      <c r="W1242" s="34"/>
      <c r="X1242" s="34"/>
      <c r="Y1242" s="34"/>
      <c r="Z1242" s="34"/>
      <c r="AA1242" s="34"/>
      <c r="AB1242" s="34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  <c r="AO1242" s="34"/>
      <c r="AP1242" s="34"/>
      <c r="AQ1242" s="34"/>
      <c r="AR1242" s="34"/>
      <c r="AS1242" s="34"/>
      <c r="AT1242" s="34"/>
      <c r="AU1242" s="34"/>
      <c r="AV1242" s="34"/>
      <c r="AW1242" s="33">
        <v>4.4400000000000004</v>
      </c>
      <c r="AX1242" s="33">
        <v>8.31</v>
      </c>
      <c r="AY1242" s="33">
        <v>5.05</v>
      </c>
      <c r="AZ1242" s="36">
        <v>2579.828</v>
      </c>
      <c r="BA1242" s="33">
        <v>564.78</v>
      </c>
      <c r="BB1242" s="34"/>
      <c r="BC1242" s="34"/>
      <c r="BD1242" s="34"/>
      <c r="BE1242" s="34"/>
      <c r="BF1242" s="34"/>
      <c r="BG1242" s="34"/>
      <c r="BH1242" s="34"/>
      <c r="BI1242" s="34"/>
      <c r="BJ1242" s="34"/>
      <c r="BK1242" s="34"/>
      <c r="BL1242" s="34"/>
      <c r="BM1242" s="34"/>
      <c r="BN1242" s="34"/>
      <c r="BO1242" s="34"/>
      <c r="BP1242" s="34"/>
      <c r="BQ1242" s="34"/>
      <c r="BR1242" s="34"/>
      <c r="BS1242" s="34"/>
      <c r="BT1242" s="34"/>
      <c r="BU1242" s="34"/>
      <c r="BV1242" s="34"/>
      <c r="BW1242" s="34"/>
      <c r="BX1242" s="34"/>
      <c r="BY1242" s="34"/>
      <c r="BZ1242" s="34"/>
      <c r="CA1242" s="34"/>
      <c r="CB1242" s="34"/>
      <c r="CC1242" s="34"/>
    </row>
    <row r="1243" spans="1:81" x14ac:dyDescent="0.35">
      <c r="A1243" s="37" t="s">
        <v>831</v>
      </c>
      <c r="B1243" s="34">
        <v>15101</v>
      </c>
      <c r="C1243" s="37" t="s">
        <v>830</v>
      </c>
      <c r="D1243" s="32">
        <v>18.100000000000001</v>
      </c>
      <c r="E1243" s="32">
        <v>22.8</v>
      </c>
      <c r="F1243" s="32">
        <v>0</v>
      </c>
      <c r="G1243" s="32">
        <v>0</v>
      </c>
      <c r="H1243" s="35">
        <v>1149</v>
      </c>
      <c r="I1243" s="35">
        <v>1149</v>
      </c>
      <c r="J1243" s="35">
        <v>274.61099999999999</v>
      </c>
      <c r="K1243" s="32">
        <v>0</v>
      </c>
      <c r="L1243" s="34"/>
      <c r="M1243" s="34"/>
      <c r="N1243" s="34"/>
      <c r="O1243" s="31"/>
      <c r="P1243" s="32">
        <v>0</v>
      </c>
      <c r="Q1243" s="31"/>
      <c r="R1243" s="36">
        <v>0.12</v>
      </c>
      <c r="S1243" s="33">
        <v>6</v>
      </c>
      <c r="T1243" s="33">
        <v>27.6</v>
      </c>
      <c r="U1243" s="33">
        <v>42.8</v>
      </c>
      <c r="V1243" s="34"/>
      <c r="W1243" s="34"/>
      <c r="X1243" s="34"/>
      <c r="Y1243" s="32">
        <v>10</v>
      </c>
      <c r="Z1243" s="32">
        <v>1.2</v>
      </c>
      <c r="AA1243" s="34"/>
      <c r="AB1243" s="34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2">
        <v>5.4</v>
      </c>
      <c r="AN1243" s="34"/>
      <c r="AO1243" s="34"/>
      <c r="AP1243" s="34"/>
      <c r="AQ1243" s="34"/>
      <c r="AR1243" s="32">
        <v>3</v>
      </c>
      <c r="AS1243" s="34"/>
      <c r="AT1243" s="32">
        <v>8.3000000000000007</v>
      </c>
      <c r="AU1243" s="33">
        <v>29.7</v>
      </c>
      <c r="AV1243" s="36">
        <v>16.7</v>
      </c>
      <c r="AW1243" s="33">
        <v>5.65</v>
      </c>
      <c r="AX1243" s="33">
        <v>8.77</v>
      </c>
      <c r="AY1243" s="33">
        <v>6.08</v>
      </c>
      <c r="AZ1243" s="36">
        <v>3420.828</v>
      </c>
      <c r="BA1243" s="33">
        <v>61.45</v>
      </c>
      <c r="BB1243" s="34"/>
      <c r="BC1243" s="34"/>
      <c r="BD1243" s="34"/>
      <c r="BE1243" s="34"/>
      <c r="BF1243" s="34"/>
      <c r="BG1243" s="34"/>
      <c r="BH1243" s="34"/>
      <c r="BI1243" s="34"/>
      <c r="BJ1243" s="34"/>
      <c r="BK1243" s="34"/>
      <c r="BL1243" s="34"/>
      <c r="BM1243" s="34"/>
      <c r="BN1243" s="34"/>
      <c r="BO1243" s="34"/>
      <c r="BP1243" s="34"/>
      <c r="BQ1243" s="34"/>
      <c r="BR1243" s="34"/>
      <c r="BS1243" s="34"/>
      <c r="BT1243" s="34"/>
      <c r="BU1243" s="34"/>
      <c r="BV1243" s="34"/>
      <c r="BW1243" s="34"/>
      <c r="BX1243" s="34"/>
      <c r="BY1243" s="34"/>
      <c r="BZ1243" s="34"/>
      <c r="CA1243" s="34"/>
      <c r="CB1243" s="34"/>
      <c r="CC1243" s="34"/>
    </row>
    <row r="1244" spans="1:81" ht="25" x14ac:dyDescent="0.35">
      <c r="A1244" s="37" t="s">
        <v>829</v>
      </c>
      <c r="B1244" s="34">
        <v>15101</v>
      </c>
      <c r="C1244" s="37" t="s">
        <v>828</v>
      </c>
      <c r="D1244" s="32">
        <v>20.2</v>
      </c>
      <c r="E1244" s="32">
        <v>25.4</v>
      </c>
      <c r="F1244" s="32">
        <v>0</v>
      </c>
      <c r="G1244" s="32">
        <v>0</v>
      </c>
      <c r="H1244" s="35">
        <v>1284</v>
      </c>
      <c r="I1244" s="35">
        <v>1284</v>
      </c>
      <c r="J1244" s="35">
        <v>306.87599999999998</v>
      </c>
      <c r="K1244" s="32">
        <v>0</v>
      </c>
      <c r="L1244" s="34"/>
      <c r="M1244" s="34"/>
      <c r="N1244" s="34"/>
      <c r="O1244" s="31"/>
      <c r="P1244" s="32">
        <v>0</v>
      </c>
      <c r="Q1244" s="31"/>
      <c r="R1244" s="36">
        <v>0.13400000000000001</v>
      </c>
      <c r="S1244" s="33">
        <v>5.36</v>
      </c>
      <c r="T1244" s="34"/>
      <c r="U1244" s="34"/>
      <c r="V1244" s="34"/>
      <c r="W1244" s="34"/>
      <c r="X1244" s="34"/>
      <c r="Y1244" s="34"/>
      <c r="Z1244" s="34"/>
      <c r="AA1244" s="34"/>
      <c r="AB1244" s="34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  <c r="AO1244" s="34"/>
      <c r="AP1244" s="34"/>
      <c r="AQ1244" s="34"/>
      <c r="AR1244" s="34"/>
      <c r="AS1244" s="34"/>
      <c r="AT1244" s="34"/>
      <c r="AU1244" s="34"/>
      <c r="AV1244" s="34"/>
      <c r="AW1244" s="33">
        <v>6.32</v>
      </c>
      <c r="AX1244" s="33">
        <v>9.8000000000000007</v>
      </c>
      <c r="AY1244" s="33">
        <v>6.8</v>
      </c>
      <c r="AZ1244" s="36">
        <v>3822.154</v>
      </c>
      <c r="BA1244" s="33">
        <v>68.66</v>
      </c>
      <c r="BB1244" s="34"/>
      <c r="BC1244" s="34"/>
      <c r="BD1244" s="34"/>
      <c r="BE1244" s="34"/>
      <c r="BF1244" s="34"/>
      <c r="BG1244" s="34"/>
      <c r="BH1244" s="34"/>
      <c r="BI1244" s="34"/>
      <c r="BJ1244" s="34"/>
      <c r="BK1244" s="34"/>
      <c r="BL1244" s="34"/>
      <c r="BM1244" s="34"/>
      <c r="BN1244" s="34"/>
      <c r="BO1244" s="34"/>
      <c r="BP1244" s="34"/>
      <c r="BQ1244" s="34"/>
      <c r="BR1244" s="34"/>
      <c r="BS1244" s="34"/>
      <c r="BT1244" s="34"/>
      <c r="BU1244" s="34"/>
      <c r="BV1244" s="34"/>
      <c r="BW1244" s="34"/>
      <c r="BX1244" s="34"/>
      <c r="BY1244" s="34"/>
      <c r="BZ1244" s="34"/>
      <c r="CA1244" s="34"/>
      <c r="CB1244" s="34"/>
      <c r="CC1244" s="34"/>
    </row>
    <row r="1245" spans="1:81" ht="25" x14ac:dyDescent="0.35">
      <c r="A1245" s="37" t="s">
        <v>827</v>
      </c>
      <c r="B1245" s="34">
        <v>15101</v>
      </c>
      <c r="C1245" s="37" t="s">
        <v>826</v>
      </c>
      <c r="D1245" s="32">
        <v>21.3</v>
      </c>
      <c r="E1245" s="32">
        <v>26.8</v>
      </c>
      <c r="F1245" s="32">
        <v>0</v>
      </c>
      <c r="G1245" s="32">
        <v>0</v>
      </c>
      <c r="H1245" s="35">
        <v>1352</v>
      </c>
      <c r="I1245" s="35">
        <v>1352</v>
      </c>
      <c r="J1245" s="35">
        <v>323.12799999999999</v>
      </c>
      <c r="K1245" s="32">
        <v>0</v>
      </c>
      <c r="L1245" s="34"/>
      <c r="M1245" s="34"/>
      <c r="N1245" s="34"/>
      <c r="O1245" s="31"/>
      <c r="P1245" s="32">
        <v>0</v>
      </c>
      <c r="Q1245" s="31"/>
      <c r="R1245" s="36">
        <v>0.127</v>
      </c>
      <c r="S1245" s="33">
        <v>5.65</v>
      </c>
      <c r="T1245" s="34"/>
      <c r="U1245" s="34"/>
      <c r="V1245" s="34"/>
      <c r="W1245" s="34"/>
      <c r="X1245" s="34"/>
      <c r="Y1245" s="34"/>
      <c r="Z1245" s="34"/>
      <c r="AA1245" s="34"/>
      <c r="AB1245" s="34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  <c r="AO1245" s="34"/>
      <c r="AP1245" s="34"/>
      <c r="AQ1245" s="34"/>
      <c r="AR1245" s="34"/>
      <c r="AS1245" s="34"/>
      <c r="AT1245" s="34"/>
      <c r="AU1245" s="34"/>
      <c r="AV1245" s="34"/>
      <c r="AW1245" s="33">
        <v>6.65</v>
      </c>
      <c r="AX1245" s="33">
        <v>10.31</v>
      </c>
      <c r="AY1245" s="33">
        <v>7.16</v>
      </c>
      <c r="AZ1245" s="36">
        <v>4024.5039999999999</v>
      </c>
      <c r="BA1245" s="33">
        <v>72.3</v>
      </c>
      <c r="BB1245" s="34"/>
      <c r="BC1245" s="34"/>
      <c r="BD1245" s="34"/>
      <c r="BE1245" s="34"/>
      <c r="BF1245" s="34"/>
      <c r="BG1245" s="34"/>
      <c r="BH1245" s="34"/>
      <c r="BI1245" s="34"/>
      <c r="BJ1245" s="34"/>
      <c r="BK1245" s="34"/>
      <c r="BL1245" s="34"/>
      <c r="BM1245" s="34"/>
      <c r="BN1245" s="34"/>
      <c r="BO1245" s="34"/>
      <c r="BP1245" s="34"/>
      <c r="BQ1245" s="34"/>
      <c r="BR1245" s="34"/>
      <c r="BS1245" s="34"/>
      <c r="BT1245" s="34"/>
      <c r="BU1245" s="34"/>
      <c r="BV1245" s="34"/>
      <c r="BW1245" s="34"/>
      <c r="BX1245" s="34"/>
      <c r="BY1245" s="34"/>
      <c r="BZ1245" s="34"/>
      <c r="CA1245" s="34"/>
      <c r="CB1245" s="34"/>
      <c r="CC1245" s="34"/>
    </row>
    <row r="1246" spans="1:81" x14ac:dyDescent="0.35">
      <c r="A1246" s="37" t="s">
        <v>825</v>
      </c>
      <c r="B1246" s="34">
        <v>15101</v>
      </c>
      <c r="C1246" s="37" t="s">
        <v>824</v>
      </c>
      <c r="D1246" s="32">
        <v>19.7</v>
      </c>
      <c r="E1246" s="32">
        <v>2.9</v>
      </c>
      <c r="F1246" s="32">
        <v>0</v>
      </c>
      <c r="G1246" s="32">
        <v>0</v>
      </c>
      <c r="H1246" s="35">
        <v>442</v>
      </c>
      <c r="I1246" s="35">
        <v>442</v>
      </c>
      <c r="J1246" s="35">
        <v>105.63799999999999</v>
      </c>
      <c r="K1246" s="32">
        <v>0</v>
      </c>
      <c r="L1246" s="34"/>
      <c r="M1246" s="34"/>
      <c r="N1246" s="34"/>
      <c r="O1246" s="31"/>
      <c r="P1246" s="32">
        <v>0</v>
      </c>
      <c r="Q1246" s="31"/>
      <c r="R1246" s="36">
        <v>0.34</v>
      </c>
      <c r="S1246" s="33">
        <v>6</v>
      </c>
      <c r="T1246" s="33">
        <v>45.24</v>
      </c>
      <c r="U1246" s="33">
        <v>19.25</v>
      </c>
      <c r="V1246" s="32">
        <v>0</v>
      </c>
      <c r="W1246" s="32">
        <v>0.4</v>
      </c>
      <c r="X1246" s="32">
        <v>0</v>
      </c>
      <c r="Y1246" s="32">
        <v>1.5</v>
      </c>
      <c r="Z1246" s="32">
        <v>1.3</v>
      </c>
      <c r="AA1246" s="32">
        <v>0.2</v>
      </c>
      <c r="AB1246" s="32">
        <v>0.1</v>
      </c>
      <c r="AC1246" s="32">
        <v>0</v>
      </c>
      <c r="AD1246" s="32">
        <v>0</v>
      </c>
      <c r="AE1246" s="32">
        <v>0.3</v>
      </c>
      <c r="AF1246" s="32">
        <v>0</v>
      </c>
      <c r="AG1246" s="32">
        <v>0</v>
      </c>
      <c r="AH1246" s="34"/>
      <c r="AI1246" s="32">
        <v>0.1</v>
      </c>
      <c r="AJ1246" s="32">
        <v>0</v>
      </c>
      <c r="AK1246" s="32">
        <v>0</v>
      </c>
      <c r="AL1246" s="32">
        <v>1.1000000000000001</v>
      </c>
      <c r="AM1246" s="32">
        <v>6.5</v>
      </c>
      <c r="AN1246" s="32">
        <v>0</v>
      </c>
      <c r="AO1246" s="32">
        <v>0</v>
      </c>
      <c r="AP1246" s="32">
        <v>0</v>
      </c>
      <c r="AQ1246" s="32">
        <v>0.4</v>
      </c>
      <c r="AR1246" s="32">
        <v>0.8</v>
      </c>
      <c r="AS1246" s="32">
        <v>0.2</v>
      </c>
      <c r="AT1246" s="32">
        <v>16.399999999999999</v>
      </c>
      <c r="AU1246" s="33">
        <v>28.92</v>
      </c>
      <c r="AV1246" s="36">
        <v>23.667999999999999</v>
      </c>
      <c r="AW1246" s="33">
        <v>1.17</v>
      </c>
      <c r="AX1246" s="33">
        <v>0.5</v>
      </c>
      <c r="AY1246" s="33">
        <v>0.75</v>
      </c>
      <c r="AZ1246" s="36">
        <v>612.39599999999996</v>
      </c>
      <c r="BA1246" s="33">
        <v>5.18</v>
      </c>
      <c r="BB1246" s="34"/>
      <c r="BC1246" s="34"/>
      <c r="BD1246" s="34"/>
      <c r="BE1246" s="34"/>
      <c r="BF1246" s="34"/>
      <c r="BG1246" s="34"/>
      <c r="BH1246" s="34"/>
      <c r="BI1246" s="34"/>
      <c r="BJ1246" s="34"/>
      <c r="BK1246" s="34"/>
      <c r="BL1246" s="34"/>
      <c r="BM1246" s="34"/>
      <c r="BN1246" s="34"/>
      <c r="BO1246" s="34"/>
      <c r="BP1246" s="34"/>
      <c r="BQ1246" s="34"/>
      <c r="BR1246" s="34"/>
      <c r="BS1246" s="34"/>
      <c r="BT1246" s="34"/>
      <c r="BU1246" s="34"/>
      <c r="BV1246" s="34"/>
      <c r="BW1246" s="34"/>
      <c r="BX1246" s="34"/>
      <c r="BY1246" s="34"/>
      <c r="BZ1246" s="34"/>
      <c r="CA1246" s="34"/>
      <c r="CB1246" s="34"/>
      <c r="CC1246" s="34"/>
    </row>
    <row r="1247" spans="1:81" ht="25" x14ac:dyDescent="0.35">
      <c r="A1247" s="37" t="s">
        <v>823</v>
      </c>
      <c r="B1247" s="34">
        <v>15101</v>
      </c>
      <c r="C1247" s="37" t="s">
        <v>822</v>
      </c>
      <c r="D1247" s="32">
        <v>22</v>
      </c>
      <c r="E1247" s="32">
        <v>1.9</v>
      </c>
      <c r="F1247" s="32">
        <v>0</v>
      </c>
      <c r="G1247" s="32">
        <v>0</v>
      </c>
      <c r="H1247" s="35">
        <v>444</v>
      </c>
      <c r="I1247" s="35">
        <v>444</v>
      </c>
      <c r="J1247" s="35">
        <v>106.116</v>
      </c>
      <c r="K1247" s="32">
        <v>0</v>
      </c>
      <c r="L1247" s="34"/>
      <c r="M1247" s="34"/>
      <c r="N1247" s="34"/>
      <c r="O1247" s="31"/>
      <c r="P1247" s="32">
        <v>0</v>
      </c>
      <c r="Q1247" s="31"/>
      <c r="R1247" s="36">
        <v>0.17599999999999999</v>
      </c>
      <c r="S1247" s="33">
        <v>5.65</v>
      </c>
      <c r="T1247" s="34"/>
      <c r="U1247" s="34"/>
      <c r="V1247" s="34"/>
      <c r="W1247" s="34"/>
      <c r="X1247" s="34"/>
      <c r="Y1247" s="34"/>
      <c r="Z1247" s="34"/>
      <c r="AA1247" s="34"/>
      <c r="AB1247" s="34"/>
      <c r="AC1247" s="34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  <c r="AO1247" s="34"/>
      <c r="AP1247" s="34"/>
      <c r="AQ1247" s="34"/>
      <c r="AR1247" s="34"/>
      <c r="AS1247" s="34"/>
      <c r="AT1247" s="34"/>
      <c r="AU1247" s="34"/>
      <c r="AV1247" s="34"/>
      <c r="AW1247" s="33">
        <v>0.59</v>
      </c>
      <c r="AX1247" s="33">
        <v>0.32</v>
      </c>
      <c r="AY1247" s="33">
        <v>0.42</v>
      </c>
      <c r="AZ1247" s="36">
        <v>337.23399999999998</v>
      </c>
      <c r="BA1247" s="33">
        <v>2.69</v>
      </c>
      <c r="BB1247" s="34"/>
      <c r="BC1247" s="34"/>
      <c r="BD1247" s="34"/>
      <c r="BE1247" s="34"/>
      <c r="BF1247" s="34"/>
      <c r="BG1247" s="34"/>
      <c r="BH1247" s="34"/>
      <c r="BI1247" s="34"/>
      <c r="BJ1247" s="34"/>
      <c r="BK1247" s="34"/>
      <c r="BL1247" s="34"/>
      <c r="BM1247" s="34"/>
      <c r="BN1247" s="34"/>
      <c r="BO1247" s="34"/>
      <c r="BP1247" s="34"/>
      <c r="BQ1247" s="34"/>
      <c r="BR1247" s="34"/>
      <c r="BS1247" s="34"/>
      <c r="BT1247" s="34"/>
      <c r="BU1247" s="34"/>
      <c r="BV1247" s="34"/>
      <c r="BW1247" s="34"/>
      <c r="BX1247" s="34"/>
      <c r="BY1247" s="34"/>
      <c r="BZ1247" s="34"/>
      <c r="CA1247" s="34"/>
      <c r="CB1247" s="34"/>
      <c r="CC1247" s="34"/>
    </row>
    <row r="1248" spans="1:81" ht="25" x14ac:dyDescent="0.35">
      <c r="A1248" s="37" t="s">
        <v>821</v>
      </c>
      <c r="B1248" s="34">
        <v>15101</v>
      </c>
      <c r="C1248" s="37" t="s">
        <v>820</v>
      </c>
      <c r="D1248" s="32">
        <v>18.7</v>
      </c>
      <c r="E1248" s="32">
        <v>1.6</v>
      </c>
      <c r="F1248" s="32">
        <v>0</v>
      </c>
      <c r="G1248" s="32">
        <v>0</v>
      </c>
      <c r="H1248" s="35">
        <v>378</v>
      </c>
      <c r="I1248" s="35">
        <v>378</v>
      </c>
      <c r="J1248" s="35">
        <v>90.341999999999999</v>
      </c>
      <c r="K1248" s="32">
        <v>0</v>
      </c>
      <c r="L1248" s="34"/>
      <c r="M1248" s="34"/>
      <c r="N1248" s="34"/>
      <c r="O1248" s="31"/>
      <c r="P1248" s="32">
        <v>0</v>
      </c>
      <c r="Q1248" s="31"/>
      <c r="R1248" s="36">
        <v>0.15</v>
      </c>
      <c r="S1248" s="33">
        <v>6</v>
      </c>
      <c r="T1248" s="33">
        <v>44.08</v>
      </c>
      <c r="U1248" s="33">
        <v>23.82</v>
      </c>
      <c r="V1248" s="34"/>
      <c r="W1248" s="32">
        <v>0.6</v>
      </c>
      <c r="X1248" s="32">
        <v>0</v>
      </c>
      <c r="Y1248" s="32">
        <v>1.5</v>
      </c>
      <c r="Z1248" s="32">
        <v>0.7</v>
      </c>
      <c r="AA1248" s="32">
        <v>0.1</v>
      </c>
      <c r="AB1248" s="32">
        <v>0.1</v>
      </c>
      <c r="AC1248" s="32">
        <v>0.1</v>
      </c>
      <c r="AD1248" s="32">
        <v>0.2</v>
      </c>
      <c r="AE1248" s="32">
        <v>0.2</v>
      </c>
      <c r="AF1248" s="32">
        <v>0</v>
      </c>
      <c r="AG1248" s="32">
        <v>0</v>
      </c>
      <c r="AH1248" s="34"/>
      <c r="AI1248" s="32">
        <v>0</v>
      </c>
      <c r="AJ1248" s="32">
        <v>0.1</v>
      </c>
      <c r="AK1248" s="32">
        <v>0.3</v>
      </c>
      <c r="AL1248" s="32">
        <v>1.6</v>
      </c>
      <c r="AM1248" s="32">
        <v>5.6</v>
      </c>
      <c r="AN1248" s="32">
        <v>0</v>
      </c>
      <c r="AO1248" s="32">
        <v>0</v>
      </c>
      <c r="AP1248" s="32">
        <v>0</v>
      </c>
      <c r="AQ1248" s="32">
        <v>0.8</v>
      </c>
      <c r="AR1248" s="32">
        <v>1.3</v>
      </c>
      <c r="AS1248" s="32">
        <v>0.2</v>
      </c>
      <c r="AT1248" s="32">
        <v>18.100000000000001</v>
      </c>
      <c r="AU1248" s="33">
        <v>31.58</v>
      </c>
      <c r="AV1248" s="36">
        <v>25.071000000000002</v>
      </c>
      <c r="AW1248" s="33">
        <v>0.5</v>
      </c>
      <c r="AX1248" s="33">
        <v>0.27</v>
      </c>
      <c r="AY1248" s="33">
        <v>0.36</v>
      </c>
      <c r="AZ1248" s="36">
        <v>286.649</v>
      </c>
      <c r="BA1248" s="33">
        <v>2.29</v>
      </c>
      <c r="BB1248" s="34"/>
      <c r="BC1248" s="34"/>
      <c r="BD1248" s="34"/>
      <c r="BE1248" s="34"/>
      <c r="BF1248" s="34"/>
      <c r="BG1248" s="34"/>
      <c r="BH1248" s="34"/>
      <c r="BI1248" s="34"/>
      <c r="BJ1248" s="34"/>
      <c r="BK1248" s="34"/>
      <c r="BL1248" s="34"/>
      <c r="BM1248" s="34"/>
      <c r="BN1248" s="34"/>
      <c r="BO1248" s="34"/>
      <c r="BP1248" s="34"/>
      <c r="BQ1248" s="34"/>
      <c r="BR1248" s="34"/>
      <c r="BS1248" s="34"/>
      <c r="BT1248" s="34"/>
      <c r="BU1248" s="34"/>
      <c r="BV1248" s="34"/>
      <c r="BW1248" s="34"/>
      <c r="BX1248" s="34"/>
      <c r="BY1248" s="34"/>
      <c r="BZ1248" s="34"/>
      <c r="CA1248" s="34"/>
      <c r="CB1248" s="34"/>
      <c r="CC1248" s="34"/>
    </row>
    <row r="1249" spans="1:81" ht="25" x14ac:dyDescent="0.35">
      <c r="A1249" s="37" t="s">
        <v>819</v>
      </c>
      <c r="B1249" s="34">
        <v>15101</v>
      </c>
      <c r="C1249" s="37" t="s">
        <v>818</v>
      </c>
      <c r="D1249" s="32">
        <v>22</v>
      </c>
      <c r="E1249" s="32">
        <v>1.9</v>
      </c>
      <c r="F1249" s="32">
        <v>0</v>
      </c>
      <c r="G1249" s="32">
        <v>0</v>
      </c>
      <c r="H1249" s="35">
        <v>444</v>
      </c>
      <c r="I1249" s="35">
        <v>444</v>
      </c>
      <c r="J1249" s="35">
        <v>106.116</v>
      </c>
      <c r="K1249" s="32">
        <v>0</v>
      </c>
      <c r="L1249" s="34"/>
      <c r="M1249" s="34"/>
      <c r="N1249" s="34"/>
      <c r="O1249" s="31"/>
      <c r="P1249" s="32">
        <v>0</v>
      </c>
      <c r="Q1249" s="31"/>
      <c r="R1249" s="36">
        <v>0.16800000000000001</v>
      </c>
      <c r="S1249" s="33">
        <v>6.35</v>
      </c>
      <c r="T1249" s="34"/>
      <c r="U1249" s="34"/>
      <c r="V1249" s="34"/>
      <c r="W1249" s="34"/>
      <c r="X1249" s="34"/>
      <c r="Y1249" s="34"/>
      <c r="Z1249" s="34"/>
      <c r="AA1249" s="34"/>
      <c r="AB1249" s="34"/>
      <c r="AC1249" s="34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  <c r="AO1249" s="34"/>
      <c r="AP1249" s="34"/>
      <c r="AQ1249" s="34"/>
      <c r="AR1249" s="34"/>
      <c r="AS1249" s="34"/>
      <c r="AT1249" s="34"/>
      <c r="AU1249" s="34"/>
      <c r="AV1249" s="34"/>
      <c r="AW1249" s="33">
        <v>0.59</v>
      </c>
      <c r="AX1249" s="33">
        <v>0.32</v>
      </c>
      <c r="AY1249" s="33">
        <v>0.42</v>
      </c>
      <c r="AZ1249" s="36">
        <v>337.23399999999998</v>
      </c>
      <c r="BA1249" s="33">
        <v>2.69</v>
      </c>
      <c r="BB1249" s="34"/>
      <c r="BC1249" s="34"/>
      <c r="BD1249" s="34"/>
      <c r="BE1249" s="34"/>
      <c r="BF1249" s="34"/>
      <c r="BG1249" s="34"/>
      <c r="BH1249" s="34"/>
      <c r="BI1249" s="34"/>
      <c r="BJ1249" s="34"/>
      <c r="BK1249" s="34"/>
      <c r="BL1249" s="34"/>
      <c r="BM1249" s="34"/>
      <c r="BN1249" s="34"/>
      <c r="BO1249" s="34"/>
      <c r="BP1249" s="34"/>
      <c r="BQ1249" s="34"/>
      <c r="BR1249" s="34"/>
      <c r="BS1249" s="34"/>
      <c r="BT1249" s="34"/>
      <c r="BU1249" s="34"/>
      <c r="BV1249" s="34"/>
      <c r="BW1249" s="34"/>
      <c r="BX1249" s="34"/>
      <c r="BY1249" s="34"/>
      <c r="BZ1249" s="34"/>
      <c r="CA1249" s="34"/>
      <c r="CB1249" s="34"/>
      <c r="CC1249" s="34"/>
    </row>
    <row r="1250" spans="1:81" x14ac:dyDescent="0.35">
      <c r="A1250" s="37" t="s">
        <v>817</v>
      </c>
      <c r="B1250" s="34">
        <v>15101</v>
      </c>
      <c r="C1250" s="37" t="s">
        <v>816</v>
      </c>
      <c r="D1250" s="32">
        <v>24.6</v>
      </c>
      <c r="E1250" s="32">
        <v>0.4</v>
      </c>
      <c r="F1250" s="32">
        <v>0</v>
      </c>
      <c r="G1250" s="32">
        <v>0</v>
      </c>
      <c r="H1250" s="35">
        <v>434</v>
      </c>
      <c r="I1250" s="35">
        <v>434</v>
      </c>
      <c r="J1250" s="35">
        <v>103.726</v>
      </c>
      <c r="K1250" s="32">
        <v>0</v>
      </c>
      <c r="L1250" s="32">
        <v>0</v>
      </c>
      <c r="M1250" s="32">
        <v>0</v>
      </c>
      <c r="N1250" s="32">
        <v>0</v>
      </c>
      <c r="O1250" s="31"/>
      <c r="P1250" s="32">
        <v>0</v>
      </c>
      <c r="Q1250" s="31"/>
      <c r="R1250" s="36">
        <v>0.06</v>
      </c>
      <c r="S1250" s="33">
        <v>2.1</v>
      </c>
      <c r="T1250" s="33">
        <v>32.89</v>
      </c>
      <c r="U1250" s="33">
        <v>20.53</v>
      </c>
      <c r="V1250" s="34"/>
      <c r="W1250" s="32">
        <v>0</v>
      </c>
      <c r="X1250" s="32">
        <v>0</v>
      </c>
      <c r="Y1250" s="32">
        <v>1</v>
      </c>
      <c r="Z1250" s="32">
        <v>0</v>
      </c>
      <c r="AA1250" s="32">
        <v>0</v>
      </c>
      <c r="AB1250" s="32">
        <v>0.1</v>
      </c>
      <c r="AC1250" s="32">
        <v>0</v>
      </c>
      <c r="AD1250" s="32">
        <v>0</v>
      </c>
      <c r="AE1250" s="32">
        <v>0.3</v>
      </c>
      <c r="AF1250" s="32">
        <v>0</v>
      </c>
      <c r="AG1250" s="32">
        <v>0</v>
      </c>
      <c r="AH1250" s="34"/>
      <c r="AI1250" s="32">
        <v>0</v>
      </c>
      <c r="AJ1250" s="32">
        <v>0.3</v>
      </c>
      <c r="AK1250" s="32">
        <v>0.1</v>
      </c>
      <c r="AL1250" s="32">
        <v>6.5</v>
      </c>
      <c r="AM1250" s="32">
        <v>5.0999999999999996</v>
      </c>
      <c r="AN1250" s="32">
        <v>0</v>
      </c>
      <c r="AO1250" s="32">
        <v>0</v>
      </c>
      <c r="AP1250" s="32">
        <v>0</v>
      </c>
      <c r="AQ1250" s="32">
        <v>0.7</v>
      </c>
      <c r="AR1250" s="32">
        <v>2.4</v>
      </c>
      <c r="AS1250" s="32">
        <v>0</v>
      </c>
      <c r="AT1250" s="32">
        <v>29.7</v>
      </c>
      <c r="AU1250" s="33">
        <v>46.11</v>
      </c>
      <c r="AV1250" s="36">
        <v>37.305</v>
      </c>
      <c r="AW1250" s="33">
        <v>0.1</v>
      </c>
      <c r="AX1250" s="33">
        <v>0.06</v>
      </c>
      <c r="AY1250" s="33">
        <v>0.14000000000000001</v>
      </c>
      <c r="AZ1250" s="36">
        <v>109.67700000000001</v>
      </c>
      <c r="BA1250" s="33">
        <v>0</v>
      </c>
      <c r="BB1250" s="34"/>
      <c r="BC1250" s="34"/>
      <c r="BD1250" s="34"/>
      <c r="BE1250" s="34"/>
      <c r="BF1250" s="34"/>
      <c r="BG1250" s="34"/>
      <c r="BH1250" s="34"/>
      <c r="BI1250" s="34"/>
      <c r="BJ1250" s="34"/>
      <c r="BK1250" s="34"/>
      <c r="BL1250" s="34"/>
      <c r="BM1250" s="34"/>
      <c r="BN1250" s="34"/>
      <c r="BO1250" s="34"/>
      <c r="BP1250" s="34"/>
      <c r="BQ1250" s="34"/>
      <c r="BR1250" s="34"/>
      <c r="BS1250" s="34"/>
      <c r="BT1250" s="34"/>
      <c r="BU1250" s="34"/>
      <c r="BV1250" s="34"/>
      <c r="BW1250" s="34"/>
      <c r="BX1250" s="34"/>
      <c r="BY1250" s="34"/>
      <c r="BZ1250" s="34"/>
      <c r="CA1250" s="34"/>
      <c r="CB1250" s="34"/>
      <c r="CC1250" s="34"/>
    </row>
    <row r="1251" spans="1:81" ht="25" x14ac:dyDescent="0.35">
      <c r="A1251" s="37" t="s">
        <v>815</v>
      </c>
      <c r="B1251" s="34">
        <v>15101</v>
      </c>
      <c r="C1251" s="37" t="s">
        <v>814</v>
      </c>
      <c r="D1251" s="32">
        <v>33.799999999999997</v>
      </c>
      <c r="E1251" s="32">
        <v>0.6</v>
      </c>
      <c r="F1251" s="32">
        <v>0</v>
      </c>
      <c r="G1251" s="32">
        <v>0</v>
      </c>
      <c r="H1251" s="35">
        <v>595</v>
      </c>
      <c r="I1251" s="35">
        <v>595</v>
      </c>
      <c r="J1251" s="35">
        <v>142.20499999999998</v>
      </c>
      <c r="K1251" s="32">
        <v>0</v>
      </c>
      <c r="L1251" s="32">
        <v>0</v>
      </c>
      <c r="M1251" s="32">
        <v>0</v>
      </c>
      <c r="N1251" s="32">
        <v>0</v>
      </c>
      <c r="O1251" s="31"/>
      <c r="P1251" s="32">
        <v>0</v>
      </c>
      <c r="Q1251" s="31"/>
      <c r="R1251" s="36">
        <v>7.8E-2</v>
      </c>
      <c r="S1251" s="33">
        <v>2.59</v>
      </c>
      <c r="T1251" s="34"/>
      <c r="U1251" s="34"/>
      <c r="V1251" s="34"/>
      <c r="W1251" s="34"/>
      <c r="X1251" s="34"/>
      <c r="Y1251" s="34"/>
      <c r="Z1251" s="34"/>
      <c r="AA1251" s="34"/>
      <c r="AB1251" s="34"/>
      <c r="AC1251" s="34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  <c r="AO1251" s="34"/>
      <c r="AP1251" s="34"/>
      <c r="AQ1251" s="34"/>
      <c r="AR1251" s="34"/>
      <c r="AS1251" s="34"/>
      <c r="AT1251" s="34"/>
      <c r="AU1251" s="34"/>
      <c r="AV1251" s="34"/>
      <c r="AW1251" s="33">
        <v>0.13</v>
      </c>
      <c r="AX1251" s="33">
        <v>0.08</v>
      </c>
      <c r="AY1251" s="33">
        <v>0.18</v>
      </c>
      <c r="AZ1251" s="36">
        <v>150.24199999999999</v>
      </c>
      <c r="BA1251" s="33">
        <v>0</v>
      </c>
      <c r="BB1251" s="34"/>
      <c r="BC1251" s="34"/>
      <c r="BD1251" s="34"/>
      <c r="BE1251" s="34"/>
      <c r="BF1251" s="34"/>
      <c r="BG1251" s="34"/>
      <c r="BH1251" s="34"/>
      <c r="BI1251" s="34"/>
      <c r="BJ1251" s="34"/>
      <c r="BK1251" s="34"/>
      <c r="BL1251" s="34"/>
      <c r="BM1251" s="34"/>
      <c r="BN1251" s="34"/>
      <c r="BO1251" s="34"/>
      <c r="BP1251" s="34"/>
      <c r="BQ1251" s="34"/>
      <c r="BR1251" s="34"/>
      <c r="BS1251" s="34"/>
      <c r="BT1251" s="34"/>
      <c r="BU1251" s="34"/>
      <c r="BV1251" s="34"/>
      <c r="BW1251" s="34"/>
      <c r="BX1251" s="34"/>
      <c r="BY1251" s="34"/>
      <c r="BZ1251" s="34"/>
      <c r="CA1251" s="34"/>
      <c r="CB1251" s="34"/>
      <c r="CC1251" s="34"/>
    </row>
    <row r="1252" spans="1:81" ht="25" x14ac:dyDescent="0.35">
      <c r="A1252" s="37" t="s">
        <v>813</v>
      </c>
      <c r="B1252" s="34">
        <v>15101</v>
      </c>
      <c r="C1252" s="37" t="s">
        <v>812</v>
      </c>
      <c r="D1252" s="32">
        <v>27.7</v>
      </c>
      <c r="E1252" s="32">
        <v>0.5</v>
      </c>
      <c r="F1252" s="32">
        <v>0</v>
      </c>
      <c r="G1252" s="32">
        <v>0</v>
      </c>
      <c r="H1252" s="35">
        <v>488</v>
      </c>
      <c r="I1252" s="35">
        <v>488</v>
      </c>
      <c r="J1252" s="35">
        <v>116.63199999999999</v>
      </c>
      <c r="K1252" s="32">
        <v>0</v>
      </c>
      <c r="L1252" s="32">
        <v>0</v>
      </c>
      <c r="M1252" s="32">
        <v>0</v>
      </c>
      <c r="N1252" s="32">
        <v>0</v>
      </c>
      <c r="O1252" s="31"/>
      <c r="P1252" s="32">
        <v>0</v>
      </c>
      <c r="Q1252" s="31"/>
      <c r="R1252" s="36">
        <v>6.7000000000000004E-2</v>
      </c>
      <c r="S1252" s="33">
        <v>2.12</v>
      </c>
      <c r="T1252" s="34"/>
      <c r="U1252" s="34"/>
      <c r="V1252" s="34"/>
      <c r="W1252" s="34"/>
      <c r="X1252" s="34"/>
      <c r="Y1252" s="34"/>
      <c r="Z1252" s="34"/>
      <c r="AA1252" s="34"/>
      <c r="AB1252" s="34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  <c r="AO1252" s="34"/>
      <c r="AP1252" s="34"/>
      <c r="AQ1252" s="34"/>
      <c r="AR1252" s="34"/>
      <c r="AS1252" s="34"/>
      <c r="AT1252" s="34"/>
      <c r="AU1252" s="34"/>
      <c r="AV1252" s="34"/>
      <c r="AW1252" s="33">
        <v>0.11</v>
      </c>
      <c r="AX1252" s="33">
        <v>7.0000000000000007E-2</v>
      </c>
      <c r="AY1252" s="33">
        <v>0.15</v>
      </c>
      <c r="AZ1252" s="36">
        <v>123.232</v>
      </c>
      <c r="BA1252" s="33">
        <v>0</v>
      </c>
      <c r="BB1252" s="34"/>
      <c r="BC1252" s="34"/>
      <c r="BD1252" s="34"/>
      <c r="BE1252" s="34"/>
      <c r="BF1252" s="34"/>
      <c r="BG1252" s="34"/>
      <c r="BH1252" s="34"/>
      <c r="BI1252" s="34"/>
      <c r="BJ1252" s="34"/>
      <c r="BK1252" s="34"/>
      <c r="BL1252" s="34"/>
      <c r="BM1252" s="34"/>
      <c r="BN1252" s="34"/>
      <c r="BO1252" s="34"/>
      <c r="BP1252" s="34"/>
      <c r="BQ1252" s="34"/>
      <c r="BR1252" s="34"/>
      <c r="BS1252" s="34"/>
      <c r="BT1252" s="34"/>
      <c r="BU1252" s="34"/>
      <c r="BV1252" s="34"/>
      <c r="BW1252" s="34"/>
      <c r="BX1252" s="34"/>
      <c r="BY1252" s="34"/>
      <c r="BZ1252" s="34"/>
      <c r="CA1252" s="34"/>
      <c r="CB1252" s="34"/>
      <c r="CC1252" s="34"/>
    </row>
    <row r="1253" spans="1:81" ht="25" x14ac:dyDescent="0.35">
      <c r="A1253" s="37" t="s">
        <v>811</v>
      </c>
      <c r="B1253" s="34">
        <v>15501</v>
      </c>
      <c r="C1253" s="37" t="s">
        <v>810</v>
      </c>
      <c r="D1253" s="32">
        <v>15.5</v>
      </c>
      <c r="E1253" s="32">
        <v>14.5</v>
      </c>
      <c r="F1253" s="32">
        <v>1.5</v>
      </c>
      <c r="G1253" s="32">
        <v>16.5</v>
      </c>
      <c r="H1253" s="35">
        <v>1090</v>
      </c>
      <c r="I1253" s="35">
        <v>1079</v>
      </c>
      <c r="J1253" s="35">
        <v>257.88099999999997</v>
      </c>
      <c r="K1253" s="32">
        <v>1.3</v>
      </c>
      <c r="L1253" s="32">
        <v>0</v>
      </c>
      <c r="M1253" s="32">
        <v>0.3</v>
      </c>
      <c r="N1253" s="32">
        <v>0.5</v>
      </c>
      <c r="O1253" s="31"/>
      <c r="P1253" s="32">
        <v>16.5</v>
      </c>
      <c r="Q1253" s="31"/>
      <c r="R1253" s="36">
        <v>0</v>
      </c>
      <c r="S1253" s="33">
        <v>0.3</v>
      </c>
      <c r="T1253" s="33">
        <v>24.59</v>
      </c>
      <c r="U1253" s="33">
        <v>43.46</v>
      </c>
      <c r="V1253" s="34"/>
      <c r="W1253" s="34"/>
      <c r="X1253" s="34"/>
      <c r="Y1253" s="32">
        <v>25.9</v>
      </c>
      <c r="Z1253" s="32">
        <v>3</v>
      </c>
      <c r="AA1253" s="34"/>
      <c r="AB1253" s="32">
        <v>0</v>
      </c>
      <c r="AC1253" s="34"/>
      <c r="AD1253" s="32">
        <v>0</v>
      </c>
      <c r="AE1253" s="34"/>
      <c r="AF1253" s="32">
        <v>0</v>
      </c>
      <c r="AG1253" s="34"/>
      <c r="AH1253" s="34"/>
      <c r="AI1253" s="32">
        <v>0</v>
      </c>
      <c r="AJ1253" s="32">
        <v>0</v>
      </c>
      <c r="AK1253" s="34"/>
      <c r="AL1253" s="32">
        <v>0.1</v>
      </c>
      <c r="AM1253" s="32">
        <v>0.1</v>
      </c>
      <c r="AN1253" s="34"/>
      <c r="AO1253" s="34"/>
      <c r="AP1253" s="32">
        <v>0</v>
      </c>
      <c r="AQ1253" s="32">
        <v>0</v>
      </c>
      <c r="AR1253" s="32">
        <v>0.1</v>
      </c>
      <c r="AS1253" s="34"/>
      <c r="AT1253" s="32">
        <v>0.4</v>
      </c>
      <c r="AU1253" s="33">
        <v>29.64</v>
      </c>
      <c r="AV1253" s="36">
        <v>0.57999999999999996</v>
      </c>
      <c r="AW1253" s="33">
        <v>3.39</v>
      </c>
      <c r="AX1253" s="33">
        <v>5.99</v>
      </c>
      <c r="AY1253" s="33">
        <v>4.08</v>
      </c>
      <c r="AZ1253" s="36">
        <v>79.960999999999999</v>
      </c>
      <c r="BA1253" s="33">
        <v>275.73</v>
      </c>
      <c r="BB1253" s="34"/>
      <c r="BC1253" s="34"/>
      <c r="BD1253" s="34"/>
      <c r="BE1253" s="34"/>
      <c r="BF1253" s="34"/>
      <c r="BG1253" s="34"/>
      <c r="BH1253" s="34"/>
      <c r="BI1253" s="34"/>
      <c r="BJ1253" s="34"/>
      <c r="BK1253" s="34"/>
      <c r="BL1253" s="34"/>
      <c r="BM1253" s="34"/>
      <c r="BN1253" s="34"/>
      <c r="BO1253" s="34"/>
      <c r="BP1253" s="34"/>
      <c r="BQ1253" s="34"/>
      <c r="BR1253" s="34"/>
      <c r="BS1253" s="34"/>
      <c r="BT1253" s="34"/>
      <c r="BU1253" s="34"/>
      <c r="BV1253" s="34"/>
      <c r="BW1253" s="34"/>
      <c r="BX1253" s="34"/>
      <c r="BY1253" s="34"/>
      <c r="BZ1253" s="34"/>
      <c r="CA1253" s="34"/>
      <c r="CB1253" s="34"/>
      <c r="CC1253" s="34"/>
    </row>
    <row r="1254" spans="1:81" x14ac:dyDescent="0.35">
      <c r="A1254" s="37" t="s">
        <v>809</v>
      </c>
      <c r="B1254" s="34">
        <v>15101</v>
      </c>
      <c r="C1254" s="37" t="s">
        <v>808</v>
      </c>
      <c r="D1254" s="32">
        <v>19.5</v>
      </c>
      <c r="E1254" s="32">
        <v>16</v>
      </c>
      <c r="F1254" s="32">
        <v>0</v>
      </c>
      <c r="G1254" s="32">
        <v>0</v>
      </c>
      <c r="H1254" s="35">
        <v>924</v>
      </c>
      <c r="I1254" s="35">
        <v>924</v>
      </c>
      <c r="J1254" s="35">
        <v>220.83599999999998</v>
      </c>
      <c r="K1254" s="32">
        <v>0</v>
      </c>
      <c r="L1254" s="32">
        <v>0</v>
      </c>
      <c r="M1254" s="32">
        <v>0</v>
      </c>
      <c r="N1254" s="32">
        <v>0</v>
      </c>
      <c r="O1254" s="31"/>
      <c r="P1254" s="32">
        <v>0</v>
      </c>
      <c r="Q1254" s="31"/>
      <c r="R1254" s="36">
        <v>0.13</v>
      </c>
      <c r="S1254" s="33">
        <v>2.1</v>
      </c>
      <c r="T1254" s="33">
        <v>29.61</v>
      </c>
      <c r="U1254" s="33">
        <v>47.71</v>
      </c>
      <c r="V1254" s="34"/>
      <c r="W1254" s="34"/>
      <c r="X1254" s="34"/>
      <c r="Y1254" s="32">
        <v>8.3000000000000007</v>
      </c>
      <c r="Z1254" s="32">
        <v>1.4</v>
      </c>
      <c r="AA1254" s="34"/>
      <c r="AB1254" s="32">
        <v>0.6</v>
      </c>
      <c r="AC1254" s="34"/>
      <c r="AD1254" s="32">
        <v>0.7</v>
      </c>
      <c r="AE1254" s="34"/>
      <c r="AF1254" s="34"/>
      <c r="AG1254" s="34"/>
      <c r="AH1254" s="34"/>
      <c r="AI1254" s="34"/>
      <c r="AJ1254" s="34"/>
      <c r="AK1254" s="34"/>
      <c r="AL1254" s="32">
        <v>0.6</v>
      </c>
      <c r="AM1254" s="32">
        <v>2.8</v>
      </c>
      <c r="AN1254" s="34"/>
      <c r="AO1254" s="34"/>
      <c r="AP1254" s="34"/>
      <c r="AQ1254" s="32">
        <v>0</v>
      </c>
      <c r="AR1254" s="32">
        <v>1.5</v>
      </c>
      <c r="AS1254" s="34"/>
      <c r="AT1254" s="32">
        <v>4.4000000000000004</v>
      </c>
      <c r="AU1254" s="33">
        <v>20.260000000000002</v>
      </c>
      <c r="AV1254" s="36">
        <v>8.7200000000000006</v>
      </c>
      <c r="AW1254" s="33">
        <v>4.2699999999999996</v>
      </c>
      <c r="AX1254" s="33">
        <v>6.88</v>
      </c>
      <c r="AY1254" s="33">
        <v>2.92</v>
      </c>
      <c r="AZ1254" s="36">
        <v>1258.296</v>
      </c>
      <c r="BA1254" s="33">
        <v>336.22</v>
      </c>
      <c r="BB1254" s="34"/>
      <c r="BC1254" s="34"/>
      <c r="BD1254" s="34"/>
      <c r="BE1254" s="34"/>
      <c r="BF1254" s="34"/>
      <c r="BG1254" s="34"/>
      <c r="BH1254" s="34"/>
      <c r="BI1254" s="34"/>
      <c r="BJ1254" s="34"/>
      <c r="BK1254" s="34"/>
      <c r="BL1254" s="34"/>
      <c r="BM1254" s="34"/>
      <c r="BN1254" s="34"/>
      <c r="BO1254" s="34"/>
      <c r="BP1254" s="34"/>
      <c r="BQ1254" s="34"/>
      <c r="BR1254" s="34"/>
      <c r="BS1254" s="34"/>
      <c r="BT1254" s="34"/>
      <c r="BU1254" s="34"/>
      <c r="BV1254" s="34"/>
      <c r="BW1254" s="34"/>
      <c r="BX1254" s="34"/>
      <c r="BY1254" s="34"/>
      <c r="BZ1254" s="34"/>
      <c r="CA1254" s="34"/>
      <c r="CB1254" s="34"/>
      <c r="CC1254" s="34"/>
    </row>
    <row r="1255" spans="1:81" ht="25" x14ac:dyDescent="0.35">
      <c r="A1255" s="37" t="s">
        <v>807</v>
      </c>
      <c r="B1255" s="34">
        <v>15101</v>
      </c>
      <c r="C1255" s="37" t="s">
        <v>806</v>
      </c>
      <c r="D1255" s="32">
        <v>26.7</v>
      </c>
      <c r="E1255" s="32">
        <v>22</v>
      </c>
      <c r="F1255" s="32">
        <v>0</v>
      </c>
      <c r="G1255" s="32">
        <v>0</v>
      </c>
      <c r="H1255" s="35">
        <v>1266</v>
      </c>
      <c r="I1255" s="35">
        <v>1266</v>
      </c>
      <c r="J1255" s="35">
        <v>302.57400000000001</v>
      </c>
      <c r="K1255" s="32">
        <v>0</v>
      </c>
      <c r="L1255" s="32">
        <v>0</v>
      </c>
      <c r="M1255" s="32">
        <v>0</v>
      </c>
      <c r="N1255" s="32">
        <v>0</v>
      </c>
      <c r="O1255" s="31"/>
      <c r="P1255" s="32">
        <v>0</v>
      </c>
      <c r="Q1255" s="31"/>
      <c r="R1255" s="36">
        <v>0.17799999999999999</v>
      </c>
      <c r="S1255" s="33">
        <v>2.2999999999999998</v>
      </c>
      <c r="T1255" s="34"/>
      <c r="U1255" s="34"/>
      <c r="V1255" s="34"/>
      <c r="W1255" s="34"/>
      <c r="X1255" s="34"/>
      <c r="Y1255" s="34"/>
      <c r="Z1255" s="34"/>
      <c r="AA1255" s="34"/>
      <c r="AB1255" s="34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  <c r="AO1255" s="34"/>
      <c r="AP1255" s="34"/>
      <c r="AQ1255" s="34"/>
      <c r="AR1255" s="34"/>
      <c r="AS1255" s="34"/>
      <c r="AT1255" s="34"/>
      <c r="AU1255" s="34"/>
      <c r="AV1255" s="34"/>
      <c r="AW1255" s="33">
        <v>5.85</v>
      </c>
      <c r="AX1255" s="33">
        <v>9.43</v>
      </c>
      <c r="AY1255" s="33">
        <v>4</v>
      </c>
      <c r="AZ1255" s="36">
        <v>1723.693</v>
      </c>
      <c r="BA1255" s="33">
        <v>460.57</v>
      </c>
      <c r="BB1255" s="34"/>
      <c r="BC1255" s="34"/>
      <c r="BD1255" s="34"/>
      <c r="BE1255" s="34"/>
      <c r="BF1255" s="34"/>
      <c r="BG1255" s="34"/>
      <c r="BH1255" s="34"/>
      <c r="BI1255" s="34"/>
      <c r="BJ1255" s="34"/>
      <c r="BK1255" s="34"/>
      <c r="BL1255" s="34"/>
      <c r="BM1255" s="34"/>
      <c r="BN1255" s="34"/>
      <c r="BO1255" s="34"/>
      <c r="BP1255" s="34"/>
      <c r="BQ1255" s="34"/>
      <c r="BR1255" s="34"/>
      <c r="BS1255" s="34"/>
      <c r="BT1255" s="34"/>
      <c r="BU1255" s="34"/>
      <c r="BV1255" s="34"/>
      <c r="BW1255" s="34"/>
      <c r="BX1255" s="34"/>
      <c r="BY1255" s="34"/>
      <c r="BZ1255" s="34"/>
      <c r="CA1255" s="34"/>
      <c r="CB1255" s="34"/>
      <c r="CC1255" s="34"/>
    </row>
    <row r="1256" spans="1:81" ht="25" x14ac:dyDescent="0.35">
      <c r="A1256" s="37" t="s">
        <v>805</v>
      </c>
      <c r="B1256" s="34">
        <v>15101</v>
      </c>
      <c r="C1256" s="37" t="s">
        <v>804</v>
      </c>
      <c r="D1256" s="32">
        <v>23.2</v>
      </c>
      <c r="E1256" s="32">
        <v>19.100000000000001</v>
      </c>
      <c r="F1256" s="32">
        <v>0</v>
      </c>
      <c r="G1256" s="32">
        <v>0</v>
      </c>
      <c r="H1256" s="35">
        <v>1100</v>
      </c>
      <c r="I1256" s="35">
        <v>1100</v>
      </c>
      <c r="J1256" s="35">
        <v>262.89999999999998</v>
      </c>
      <c r="K1256" s="32">
        <v>0</v>
      </c>
      <c r="L1256" s="32">
        <v>0</v>
      </c>
      <c r="M1256" s="32">
        <v>0</v>
      </c>
      <c r="N1256" s="32">
        <v>0</v>
      </c>
      <c r="O1256" s="31"/>
      <c r="P1256" s="32">
        <v>0</v>
      </c>
      <c r="Q1256" s="31"/>
      <c r="R1256" s="36">
        <v>0.13900000000000001</v>
      </c>
      <c r="S1256" s="33">
        <v>2</v>
      </c>
      <c r="T1256" s="34"/>
      <c r="U1256" s="34"/>
      <c r="V1256" s="34"/>
      <c r="W1256" s="34"/>
      <c r="X1256" s="34"/>
      <c r="Y1256" s="34"/>
      <c r="Z1256" s="34"/>
      <c r="AA1256" s="34"/>
      <c r="AB1256" s="34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  <c r="AO1256" s="34"/>
      <c r="AP1256" s="34"/>
      <c r="AQ1256" s="34"/>
      <c r="AR1256" s="34"/>
      <c r="AS1256" s="34"/>
      <c r="AT1256" s="34"/>
      <c r="AU1256" s="34"/>
      <c r="AV1256" s="34"/>
      <c r="AW1256" s="33">
        <v>5.09</v>
      </c>
      <c r="AX1256" s="33">
        <v>8.1999999999999993</v>
      </c>
      <c r="AY1256" s="33">
        <v>3.48</v>
      </c>
      <c r="AZ1256" s="36">
        <v>1497.971</v>
      </c>
      <c r="BA1256" s="33">
        <v>400.26</v>
      </c>
      <c r="BB1256" s="34"/>
      <c r="BC1256" s="34"/>
      <c r="BD1256" s="34"/>
      <c r="BE1256" s="34"/>
      <c r="BF1256" s="34"/>
      <c r="BG1256" s="34"/>
      <c r="BH1256" s="34"/>
      <c r="BI1256" s="34"/>
      <c r="BJ1256" s="34"/>
      <c r="BK1256" s="34"/>
      <c r="BL1256" s="34"/>
      <c r="BM1256" s="34"/>
      <c r="BN1256" s="34"/>
      <c r="BO1256" s="34"/>
      <c r="BP1256" s="34"/>
      <c r="BQ1256" s="34"/>
      <c r="BR1256" s="34"/>
      <c r="BS1256" s="34"/>
      <c r="BT1256" s="34"/>
      <c r="BU1256" s="34"/>
      <c r="BV1256" s="34"/>
      <c r="BW1256" s="34"/>
      <c r="BX1256" s="34"/>
      <c r="BY1256" s="34"/>
      <c r="BZ1256" s="34"/>
      <c r="CA1256" s="34"/>
      <c r="CB1256" s="34"/>
      <c r="CC1256" s="34"/>
    </row>
    <row r="1257" spans="1:81" x14ac:dyDescent="0.35">
      <c r="A1257" s="37" t="s">
        <v>803</v>
      </c>
      <c r="B1257" s="34">
        <v>15101</v>
      </c>
      <c r="C1257" s="37" t="s">
        <v>802</v>
      </c>
      <c r="D1257" s="32">
        <v>20.3</v>
      </c>
      <c r="E1257" s="32">
        <v>1.6</v>
      </c>
      <c r="F1257" s="32">
        <v>0</v>
      </c>
      <c r="G1257" s="32">
        <v>0</v>
      </c>
      <c r="H1257" s="35">
        <v>404</v>
      </c>
      <c r="I1257" s="35">
        <v>404</v>
      </c>
      <c r="J1257" s="35">
        <v>96.555999999999997</v>
      </c>
      <c r="K1257" s="32">
        <v>0</v>
      </c>
      <c r="L1257" s="32">
        <v>0</v>
      </c>
      <c r="M1257" s="32">
        <v>0</v>
      </c>
      <c r="N1257" s="32">
        <v>0</v>
      </c>
      <c r="O1257" s="31"/>
      <c r="P1257" s="32">
        <v>0</v>
      </c>
      <c r="Q1257" s="31"/>
      <c r="R1257" s="36">
        <v>0.05</v>
      </c>
      <c r="S1257" s="33">
        <v>2.1</v>
      </c>
      <c r="T1257" s="33">
        <v>41.4</v>
      </c>
      <c r="U1257" s="33">
        <v>28.9</v>
      </c>
      <c r="V1257" s="34"/>
      <c r="W1257" s="34"/>
      <c r="X1257" s="34"/>
      <c r="Y1257" s="32">
        <v>1.1000000000000001</v>
      </c>
      <c r="Z1257" s="32">
        <v>0.4</v>
      </c>
      <c r="AA1257" s="34"/>
      <c r="AB1257" s="34"/>
      <c r="AC1257" s="34"/>
      <c r="AD1257" s="34"/>
      <c r="AE1257" s="34"/>
      <c r="AF1257" s="34"/>
      <c r="AG1257" s="34"/>
      <c r="AH1257" s="34"/>
      <c r="AI1257" s="32">
        <v>0</v>
      </c>
      <c r="AJ1257" s="34"/>
      <c r="AK1257" s="34"/>
      <c r="AL1257" s="32">
        <v>4.2</v>
      </c>
      <c r="AM1257" s="32">
        <v>3.7</v>
      </c>
      <c r="AN1257" s="34"/>
      <c r="AO1257" s="34"/>
      <c r="AP1257" s="34"/>
      <c r="AQ1257" s="34"/>
      <c r="AR1257" s="32">
        <v>2.7</v>
      </c>
      <c r="AS1257" s="34"/>
      <c r="AT1257" s="32">
        <v>17.3</v>
      </c>
      <c r="AU1257" s="33">
        <v>29.4</v>
      </c>
      <c r="AV1257" s="36">
        <v>23.7</v>
      </c>
      <c r="AW1257" s="33">
        <v>0.46</v>
      </c>
      <c r="AX1257" s="33">
        <v>0.32</v>
      </c>
      <c r="AY1257" s="33">
        <v>0.33</v>
      </c>
      <c r="AZ1257" s="36">
        <v>265.44</v>
      </c>
      <c r="BA1257" s="33">
        <v>22.29</v>
      </c>
      <c r="BB1257" s="34"/>
      <c r="BC1257" s="34"/>
      <c r="BD1257" s="34"/>
      <c r="BE1257" s="34"/>
      <c r="BF1257" s="34"/>
      <c r="BG1257" s="34"/>
      <c r="BH1257" s="34"/>
      <c r="BI1257" s="34"/>
      <c r="BJ1257" s="34"/>
      <c r="BK1257" s="34"/>
      <c r="BL1257" s="34"/>
      <c r="BM1257" s="34"/>
      <c r="BN1257" s="34"/>
      <c r="BO1257" s="34"/>
      <c r="BP1257" s="34"/>
      <c r="BQ1257" s="34"/>
      <c r="BR1257" s="34"/>
      <c r="BS1257" s="34"/>
      <c r="BT1257" s="34"/>
      <c r="BU1257" s="34"/>
      <c r="BV1257" s="34"/>
      <c r="BW1257" s="34"/>
      <c r="BX1257" s="34"/>
      <c r="BY1257" s="34"/>
      <c r="BZ1257" s="34"/>
      <c r="CA1257" s="34"/>
      <c r="CB1257" s="34"/>
      <c r="CC1257" s="34"/>
    </row>
    <row r="1258" spans="1:81" x14ac:dyDescent="0.35">
      <c r="A1258" s="37" t="s">
        <v>801</v>
      </c>
      <c r="B1258" s="34">
        <v>15101</v>
      </c>
      <c r="C1258" s="37" t="s">
        <v>800</v>
      </c>
      <c r="D1258" s="32">
        <v>27.8</v>
      </c>
      <c r="E1258" s="32">
        <v>2.2000000000000002</v>
      </c>
      <c r="F1258" s="32">
        <v>0</v>
      </c>
      <c r="G1258" s="32">
        <v>0</v>
      </c>
      <c r="H1258" s="35">
        <v>554</v>
      </c>
      <c r="I1258" s="35">
        <v>554</v>
      </c>
      <c r="J1258" s="35">
        <v>132.40600000000001</v>
      </c>
      <c r="K1258" s="32">
        <v>0</v>
      </c>
      <c r="L1258" s="32">
        <v>0</v>
      </c>
      <c r="M1258" s="32">
        <v>0</v>
      </c>
      <c r="N1258" s="32">
        <v>0</v>
      </c>
      <c r="O1258" s="31"/>
      <c r="P1258" s="32">
        <v>0</v>
      </c>
      <c r="Q1258" s="31"/>
      <c r="R1258" s="36">
        <v>6.5000000000000002E-2</v>
      </c>
      <c r="S1258" s="33">
        <v>2.59</v>
      </c>
      <c r="T1258" s="34"/>
      <c r="U1258" s="34"/>
      <c r="V1258" s="34"/>
      <c r="W1258" s="34"/>
      <c r="X1258" s="34"/>
      <c r="Y1258" s="34"/>
      <c r="Z1258" s="34"/>
      <c r="AA1258" s="34"/>
      <c r="AB1258" s="34"/>
      <c r="AC1258" s="34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  <c r="AO1258" s="34"/>
      <c r="AP1258" s="34"/>
      <c r="AQ1258" s="34"/>
      <c r="AR1258" s="34"/>
      <c r="AS1258" s="34"/>
      <c r="AT1258" s="34"/>
      <c r="AU1258" s="34"/>
      <c r="AV1258" s="34"/>
      <c r="AW1258" s="33">
        <v>0.64</v>
      </c>
      <c r="AX1258" s="33">
        <v>0.44</v>
      </c>
      <c r="AY1258" s="33">
        <v>0.45</v>
      </c>
      <c r="AZ1258" s="36">
        <v>363.61599999999999</v>
      </c>
      <c r="BA1258" s="33">
        <v>30.53</v>
      </c>
      <c r="BB1258" s="34"/>
      <c r="BC1258" s="34"/>
      <c r="BD1258" s="34"/>
      <c r="BE1258" s="34"/>
      <c r="BF1258" s="34"/>
      <c r="BG1258" s="34"/>
      <c r="BH1258" s="34"/>
      <c r="BI1258" s="34"/>
      <c r="BJ1258" s="34"/>
      <c r="BK1258" s="34"/>
      <c r="BL1258" s="34"/>
      <c r="BM1258" s="34"/>
      <c r="BN1258" s="34"/>
      <c r="BO1258" s="34"/>
      <c r="BP1258" s="34"/>
      <c r="BQ1258" s="34"/>
      <c r="BR1258" s="34"/>
      <c r="BS1258" s="34"/>
      <c r="BT1258" s="34"/>
      <c r="BU1258" s="34"/>
      <c r="BV1258" s="34"/>
      <c r="BW1258" s="34"/>
      <c r="BX1258" s="34"/>
      <c r="BY1258" s="34"/>
      <c r="BZ1258" s="34"/>
      <c r="CA1258" s="34"/>
      <c r="CB1258" s="34"/>
      <c r="CC1258" s="34"/>
    </row>
    <row r="1259" spans="1:81" x14ac:dyDescent="0.35">
      <c r="A1259" s="37" t="s">
        <v>799</v>
      </c>
      <c r="B1259" s="34">
        <v>15101</v>
      </c>
      <c r="C1259" s="37" t="s">
        <v>798</v>
      </c>
      <c r="D1259" s="32">
        <v>27.8</v>
      </c>
      <c r="E1259" s="32">
        <v>2.2000000000000002</v>
      </c>
      <c r="F1259" s="32">
        <v>0</v>
      </c>
      <c r="G1259" s="32">
        <v>0</v>
      </c>
      <c r="H1259" s="35">
        <v>554</v>
      </c>
      <c r="I1259" s="35">
        <v>554</v>
      </c>
      <c r="J1259" s="35">
        <v>132.40600000000001</v>
      </c>
      <c r="K1259" s="32">
        <v>0</v>
      </c>
      <c r="L1259" s="32">
        <v>0</v>
      </c>
      <c r="M1259" s="32">
        <v>0</v>
      </c>
      <c r="N1259" s="32">
        <v>0</v>
      </c>
      <c r="O1259" s="31"/>
      <c r="P1259" s="32">
        <v>0</v>
      </c>
      <c r="Q1259" s="31"/>
      <c r="R1259" s="36">
        <v>6.8000000000000005E-2</v>
      </c>
      <c r="S1259" s="33">
        <v>2.59</v>
      </c>
      <c r="T1259" s="34"/>
      <c r="U1259" s="34"/>
      <c r="V1259" s="34"/>
      <c r="W1259" s="34"/>
      <c r="X1259" s="34"/>
      <c r="Y1259" s="34"/>
      <c r="Z1259" s="34"/>
      <c r="AA1259" s="34"/>
      <c r="AB1259" s="34"/>
      <c r="AC1259" s="34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  <c r="AO1259" s="34"/>
      <c r="AP1259" s="34"/>
      <c r="AQ1259" s="34"/>
      <c r="AR1259" s="34"/>
      <c r="AS1259" s="34"/>
      <c r="AT1259" s="34"/>
      <c r="AU1259" s="34"/>
      <c r="AV1259" s="34"/>
      <c r="AW1259" s="33">
        <v>0.64</v>
      </c>
      <c r="AX1259" s="33">
        <v>0.44</v>
      </c>
      <c r="AY1259" s="33">
        <v>0.45</v>
      </c>
      <c r="AZ1259" s="36">
        <v>363.61599999999999</v>
      </c>
      <c r="BA1259" s="33">
        <v>30.53</v>
      </c>
      <c r="BB1259" s="34"/>
      <c r="BC1259" s="34"/>
      <c r="BD1259" s="34"/>
      <c r="BE1259" s="34"/>
      <c r="BF1259" s="34"/>
      <c r="BG1259" s="34"/>
      <c r="BH1259" s="34"/>
      <c r="BI1259" s="34"/>
      <c r="BJ1259" s="34"/>
      <c r="BK1259" s="34"/>
      <c r="BL1259" s="34"/>
      <c r="BM1259" s="34"/>
      <c r="BN1259" s="34"/>
      <c r="BO1259" s="34"/>
      <c r="BP1259" s="34"/>
      <c r="BQ1259" s="34"/>
      <c r="BR1259" s="34"/>
      <c r="BS1259" s="34"/>
      <c r="BT1259" s="34"/>
      <c r="BU1259" s="34"/>
      <c r="BV1259" s="34"/>
      <c r="BW1259" s="34"/>
      <c r="BX1259" s="34"/>
      <c r="BY1259" s="34"/>
      <c r="BZ1259" s="34"/>
      <c r="CA1259" s="34"/>
      <c r="CB1259" s="34"/>
      <c r="CC1259" s="34"/>
    </row>
    <row r="1260" spans="1:81" x14ac:dyDescent="0.35">
      <c r="A1260" s="37" t="s">
        <v>797</v>
      </c>
      <c r="B1260" s="34">
        <v>15101</v>
      </c>
      <c r="C1260" s="37" t="s">
        <v>796</v>
      </c>
      <c r="D1260" s="32">
        <v>18.5</v>
      </c>
      <c r="E1260" s="32">
        <v>4.4000000000000004</v>
      </c>
      <c r="F1260" s="32">
        <v>0</v>
      </c>
      <c r="G1260" s="32">
        <v>0</v>
      </c>
      <c r="H1260" s="35">
        <v>477</v>
      </c>
      <c r="I1260" s="35">
        <v>477</v>
      </c>
      <c r="J1260" s="35">
        <v>114.003</v>
      </c>
      <c r="K1260" s="32">
        <v>0</v>
      </c>
      <c r="L1260" s="32">
        <v>0</v>
      </c>
      <c r="M1260" s="32">
        <v>0</v>
      </c>
      <c r="N1260" s="32">
        <v>0</v>
      </c>
      <c r="O1260" s="31"/>
      <c r="P1260" s="32">
        <v>0</v>
      </c>
      <c r="Q1260" s="31"/>
      <c r="R1260" s="36">
        <v>0.13</v>
      </c>
      <c r="S1260" s="33">
        <v>2.1</v>
      </c>
      <c r="T1260" s="33">
        <v>34.65</v>
      </c>
      <c r="U1260" s="33">
        <v>42.7</v>
      </c>
      <c r="V1260" s="34"/>
      <c r="W1260" s="34"/>
      <c r="X1260" s="34"/>
      <c r="Y1260" s="32">
        <v>13.4</v>
      </c>
      <c r="Z1260" s="32">
        <v>1.2</v>
      </c>
      <c r="AA1260" s="34"/>
      <c r="AB1260" s="32">
        <v>0.5</v>
      </c>
      <c r="AC1260" s="34"/>
      <c r="AD1260" s="32">
        <v>0.3</v>
      </c>
      <c r="AE1260" s="34"/>
      <c r="AF1260" s="34"/>
      <c r="AG1260" s="34"/>
      <c r="AH1260" s="34"/>
      <c r="AI1260" s="34"/>
      <c r="AJ1260" s="34"/>
      <c r="AK1260" s="34"/>
      <c r="AL1260" s="32">
        <v>1.4</v>
      </c>
      <c r="AM1260" s="32">
        <v>0.2</v>
      </c>
      <c r="AN1260" s="34"/>
      <c r="AO1260" s="34"/>
      <c r="AP1260" s="34"/>
      <c r="AQ1260" s="32">
        <v>0.6</v>
      </c>
      <c r="AR1260" s="32">
        <v>0.8</v>
      </c>
      <c r="AS1260" s="34"/>
      <c r="AT1260" s="32">
        <v>1.8</v>
      </c>
      <c r="AU1260" s="33">
        <v>20.37</v>
      </c>
      <c r="AV1260" s="36">
        <v>2.85</v>
      </c>
      <c r="AW1260" s="33">
        <v>1.37</v>
      </c>
      <c r="AX1260" s="33">
        <v>1.69</v>
      </c>
      <c r="AY1260" s="33">
        <v>0.81</v>
      </c>
      <c r="AZ1260" s="36">
        <v>112.86</v>
      </c>
      <c r="BA1260" s="33">
        <v>87.12</v>
      </c>
      <c r="BB1260" s="34"/>
      <c r="BC1260" s="34"/>
      <c r="BD1260" s="34"/>
      <c r="BE1260" s="34"/>
      <c r="BF1260" s="34"/>
      <c r="BG1260" s="34"/>
      <c r="BH1260" s="34"/>
      <c r="BI1260" s="34"/>
      <c r="BJ1260" s="34"/>
      <c r="BK1260" s="34"/>
      <c r="BL1260" s="34"/>
      <c r="BM1260" s="34"/>
      <c r="BN1260" s="34"/>
      <c r="BO1260" s="34"/>
      <c r="BP1260" s="34"/>
      <c r="BQ1260" s="34"/>
      <c r="BR1260" s="34"/>
      <c r="BS1260" s="34"/>
      <c r="BT1260" s="34"/>
      <c r="BU1260" s="34"/>
      <c r="BV1260" s="34"/>
      <c r="BW1260" s="34"/>
      <c r="BX1260" s="34"/>
      <c r="BY1260" s="34"/>
      <c r="BZ1260" s="34"/>
      <c r="CA1260" s="34"/>
      <c r="CB1260" s="34"/>
      <c r="CC1260" s="34"/>
    </row>
    <row r="1261" spans="1:81" x14ac:dyDescent="0.35">
      <c r="A1261" s="37" t="s">
        <v>795</v>
      </c>
      <c r="B1261" s="34">
        <v>15101</v>
      </c>
      <c r="C1261" s="37" t="s">
        <v>794</v>
      </c>
      <c r="D1261" s="32">
        <v>25.3</v>
      </c>
      <c r="E1261" s="32">
        <v>6</v>
      </c>
      <c r="F1261" s="32">
        <v>0</v>
      </c>
      <c r="G1261" s="32">
        <v>0</v>
      </c>
      <c r="H1261" s="35">
        <v>654</v>
      </c>
      <c r="I1261" s="35">
        <v>654</v>
      </c>
      <c r="J1261" s="35">
        <v>156.30599999999998</v>
      </c>
      <c r="K1261" s="32">
        <v>0</v>
      </c>
      <c r="L1261" s="32">
        <v>0</v>
      </c>
      <c r="M1261" s="32">
        <v>0</v>
      </c>
      <c r="N1261" s="32">
        <v>0</v>
      </c>
      <c r="O1261" s="31"/>
      <c r="P1261" s="32">
        <v>0</v>
      </c>
      <c r="Q1261" s="31"/>
      <c r="R1261" s="36">
        <v>0.16900000000000001</v>
      </c>
      <c r="S1261" s="33">
        <v>2.59</v>
      </c>
      <c r="T1261" s="34"/>
      <c r="U1261" s="34"/>
      <c r="V1261" s="34"/>
      <c r="W1261" s="34"/>
      <c r="X1261" s="34"/>
      <c r="Y1261" s="34"/>
      <c r="Z1261" s="34"/>
      <c r="AA1261" s="34"/>
      <c r="AB1261" s="34"/>
      <c r="AC1261" s="34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  <c r="AO1261" s="34"/>
      <c r="AP1261" s="34"/>
      <c r="AQ1261" s="34"/>
      <c r="AR1261" s="34"/>
      <c r="AS1261" s="34"/>
      <c r="AT1261" s="34"/>
      <c r="AU1261" s="34"/>
      <c r="AV1261" s="34"/>
      <c r="AW1261" s="33">
        <v>1.88</v>
      </c>
      <c r="AX1261" s="33">
        <v>2.3199999999999998</v>
      </c>
      <c r="AY1261" s="33">
        <v>1.1000000000000001</v>
      </c>
      <c r="AZ1261" s="36">
        <v>154.60300000000001</v>
      </c>
      <c r="BA1261" s="33">
        <v>119.34</v>
      </c>
      <c r="BB1261" s="34"/>
      <c r="BC1261" s="34"/>
      <c r="BD1261" s="34"/>
      <c r="BE1261" s="34"/>
      <c r="BF1261" s="34"/>
      <c r="BG1261" s="34"/>
      <c r="BH1261" s="34"/>
      <c r="BI1261" s="34"/>
      <c r="BJ1261" s="34"/>
      <c r="BK1261" s="34"/>
      <c r="BL1261" s="34"/>
      <c r="BM1261" s="34"/>
      <c r="BN1261" s="34"/>
      <c r="BO1261" s="34"/>
      <c r="BP1261" s="34"/>
      <c r="BQ1261" s="34"/>
      <c r="BR1261" s="34"/>
      <c r="BS1261" s="34"/>
      <c r="BT1261" s="34"/>
      <c r="BU1261" s="34"/>
      <c r="BV1261" s="34"/>
      <c r="BW1261" s="34"/>
      <c r="BX1261" s="34"/>
      <c r="BY1261" s="34"/>
      <c r="BZ1261" s="34"/>
      <c r="CA1261" s="34"/>
      <c r="CB1261" s="34"/>
      <c r="CC1261" s="34"/>
    </row>
    <row r="1262" spans="1:81" x14ac:dyDescent="0.35">
      <c r="A1262" s="37" t="s">
        <v>793</v>
      </c>
      <c r="B1262" s="34">
        <v>15101</v>
      </c>
      <c r="C1262" s="37" t="s">
        <v>792</v>
      </c>
      <c r="D1262" s="32">
        <v>22</v>
      </c>
      <c r="E1262" s="32">
        <v>5.2</v>
      </c>
      <c r="F1262" s="32">
        <v>0</v>
      </c>
      <c r="G1262" s="32">
        <v>0</v>
      </c>
      <c r="H1262" s="35">
        <v>568</v>
      </c>
      <c r="I1262" s="35">
        <v>568</v>
      </c>
      <c r="J1262" s="35">
        <v>135.75199999999998</v>
      </c>
      <c r="K1262" s="32">
        <v>0</v>
      </c>
      <c r="L1262" s="32">
        <v>0</v>
      </c>
      <c r="M1262" s="32">
        <v>0</v>
      </c>
      <c r="N1262" s="32">
        <v>0</v>
      </c>
      <c r="O1262" s="31"/>
      <c r="P1262" s="32">
        <v>0</v>
      </c>
      <c r="Q1262" s="31"/>
      <c r="R1262" s="36">
        <v>0.13900000000000001</v>
      </c>
      <c r="S1262" s="33">
        <v>2.25</v>
      </c>
      <c r="T1262" s="34"/>
      <c r="U1262" s="34"/>
      <c r="V1262" s="34"/>
      <c r="W1262" s="34"/>
      <c r="X1262" s="34"/>
      <c r="Y1262" s="34"/>
      <c r="Z1262" s="34"/>
      <c r="AA1262" s="34"/>
      <c r="AB1262" s="34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  <c r="AO1262" s="34"/>
      <c r="AP1262" s="34"/>
      <c r="AQ1262" s="34"/>
      <c r="AR1262" s="34"/>
      <c r="AS1262" s="34"/>
      <c r="AT1262" s="34"/>
      <c r="AU1262" s="34"/>
      <c r="AV1262" s="34"/>
      <c r="AW1262" s="33">
        <v>1.63</v>
      </c>
      <c r="AX1262" s="33">
        <v>2.0099999999999998</v>
      </c>
      <c r="AY1262" s="33">
        <v>0.96</v>
      </c>
      <c r="AZ1262" s="36">
        <v>134.357</v>
      </c>
      <c r="BA1262" s="33">
        <v>103.71</v>
      </c>
      <c r="BB1262" s="34"/>
      <c r="BC1262" s="34"/>
      <c r="BD1262" s="34"/>
      <c r="BE1262" s="34"/>
      <c r="BF1262" s="34"/>
      <c r="BG1262" s="34"/>
      <c r="BH1262" s="34"/>
      <c r="BI1262" s="34"/>
      <c r="BJ1262" s="34"/>
      <c r="BK1262" s="34"/>
      <c r="BL1262" s="34"/>
      <c r="BM1262" s="34"/>
      <c r="BN1262" s="34"/>
      <c r="BO1262" s="34"/>
      <c r="BP1262" s="34"/>
      <c r="BQ1262" s="34"/>
      <c r="BR1262" s="34"/>
      <c r="BS1262" s="34"/>
      <c r="BT1262" s="34"/>
      <c r="BU1262" s="34"/>
      <c r="BV1262" s="34"/>
      <c r="BW1262" s="34"/>
      <c r="BX1262" s="34"/>
      <c r="BY1262" s="34"/>
      <c r="BZ1262" s="34"/>
      <c r="CA1262" s="34"/>
      <c r="CB1262" s="34"/>
      <c r="CC1262" s="34"/>
    </row>
    <row r="1263" spans="1:81" ht="25" x14ac:dyDescent="0.35">
      <c r="A1263" s="37" t="s">
        <v>791</v>
      </c>
      <c r="B1263" s="34">
        <v>15101</v>
      </c>
      <c r="C1263" s="37" t="s">
        <v>790</v>
      </c>
      <c r="D1263" s="32">
        <v>17.399999999999999</v>
      </c>
      <c r="E1263" s="32">
        <v>24.6</v>
      </c>
      <c r="F1263" s="32">
        <v>0</v>
      </c>
      <c r="G1263" s="32">
        <v>0</v>
      </c>
      <c r="H1263" s="35">
        <v>1205</v>
      </c>
      <c r="I1263" s="35">
        <v>1205</v>
      </c>
      <c r="J1263" s="35">
        <v>287.995</v>
      </c>
      <c r="K1263" s="32">
        <v>0</v>
      </c>
      <c r="L1263" s="32">
        <v>0</v>
      </c>
      <c r="M1263" s="32">
        <v>0</v>
      </c>
      <c r="N1263" s="32">
        <v>0</v>
      </c>
      <c r="O1263" s="31"/>
      <c r="P1263" s="32">
        <v>0</v>
      </c>
      <c r="Q1263" s="31"/>
      <c r="R1263" s="36">
        <v>0.13</v>
      </c>
      <c r="S1263" s="33">
        <v>2.1</v>
      </c>
      <c r="T1263" s="33">
        <v>28.2</v>
      </c>
      <c r="U1263" s="33">
        <v>44.24</v>
      </c>
      <c r="V1263" s="34"/>
      <c r="W1263" s="32">
        <v>0.2</v>
      </c>
      <c r="X1263" s="32">
        <v>0</v>
      </c>
      <c r="Y1263" s="32">
        <v>7.3</v>
      </c>
      <c r="Z1263" s="32">
        <v>0.8</v>
      </c>
      <c r="AA1263" s="32">
        <v>0.3</v>
      </c>
      <c r="AB1263" s="32">
        <v>0.1</v>
      </c>
      <c r="AC1263" s="32">
        <v>0.2</v>
      </c>
      <c r="AD1263" s="32">
        <v>0.5</v>
      </c>
      <c r="AE1263" s="32">
        <v>0.4</v>
      </c>
      <c r="AF1263" s="32">
        <v>0</v>
      </c>
      <c r="AG1263" s="32">
        <v>0</v>
      </c>
      <c r="AH1263" s="34"/>
      <c r="AI1263" s="32">
        <v>0.1</v>
      </c>
      <c r="AJ1263" s="32">
        <v>0.3</v>
      </c>
      <c r="AK1263" s="32">
        <v>0.6</v>
      </c>
      <c r="AL1263" s="32">
        <v>0.9</v>
      </c>
      <c r="AM1263" s="32">
        <v>5.0999999999999996</v>
      </c>
      <c r="AN1263" s="32">
        <v>0</v>
      </c>
      <c r="AO1263" s="32">
        <v>0</v>
      </c>
      <c r="AP1263" s="32">
        <v>0</v>
      </c>
      <c r="AQ1263" s="32">
        <v>0.2</v>
      </c>
      <c r="AR1263" s="32">
        <v>1.8</v>
      </c>
      <c r="AS1263" s="32">
        <v>0.3</v>
      </c>
      <c r="AT1263" s="32">
        <v>8</v>
      </c>
      <c r="AU1263" s="33">
        <v>26.69</v>
      </c>
      <c r="AV1263" s="36">
        <v>14.862</v>
      </c>
      <c r="AW1263" s="33">
        <v>6.24</v>
      </c>
      <c r="AX1263" s="33">
        <v>9.7899999999999991</v>
      </c>
      <c r="AY1263" s="33">
        <v>5.91</v>
      </c>
      <c r="AZ1263" s="36">
        <v>3288.7750000000001</v>
      </c>
      <c r="BA1263" s="33">
        <v>110.64</v>
      </c>
      <c r="BB1263" s="34"/>
      <c r="BC1263" s="34"/>
      <c r="BD1263" s="34"/>
      <c r="BE1263" s="34"/>
      <c r="BF1263" s="34"/>
      <c r="BG1263" s="34"/>
      <c r="BH1263" s="34"/>
      <c r="BI1263" s="34"/>
      <c r="BJ1263" s="34"/>
      <c r="BK1263" s="34"/>
      <c r="BL1263" s="34"/>
      <c r="BM1263" s="34"/>
      <c r="BN1263" s="34"/>
      <c r="BO1263" s="34"/>
      <c r="BP1263" s="34"/>
      <c r="BQ1263" s="34"/>
      <c r="BR1263" s="34"/>
      <c r="BS1263" s="34"/>
      <c r="BT1263" s="34"/>
      <c r="BU1263" s="34"/>
      <c r="BV1263" s="34"/>
      <c r="BW1263" s="34"/>
      <c r="BX1263" s="34"/>
      <c r="BY1263" s="34"/>
      <c r="BZ1263" s="34"/>
      <c r="CA1263" s="34"/>
      <c r="CB1263" s="34"/>
      <c r="CC1263" s="34"/>
    </row>
    <row r="1264" spans="1:81" ht="25" x14ac:dyDescent="0.35">
      <c r="A1264" s="37" t="s">
        <v>789</v>
      </c>
      <c r="B1264" s="34">
        <v>15101</v>
      </c>
      <c r="C1264" s="37" t="s">
        <v>788</v>
      </c>
      <c r="D1264" s="32">
        <v>23.8</v>
      </c>
      <c r="E1264" s="32">
        <v>33.700000000000003</v>
      </c>
      <c r="F1264" s="32">
        <v>0</v>
      </c>
      <c r="G1264" s="32">
        <v>0</v>
      </c>
      <c r="H1264" s="35">
        <v>1651</v>
      </c>
      <c r="I1264" s="35">
        <v>1651</v>
      </c>
      <c r="J1264" s="35">
        <v>394.589</v>
      </c>
      <c r="K1264" s="32">
        <v>0</v>
      </c>
      <c r="L1264" s="32">
        <v>0</v>
      </c>
      <c r="M1264" s="32">
        <v>0</v>
      </c>
      <c r="N1264" s="32">
        <v>0</v>
      </c>
      <c r="O1264" s="31"/>
      <c r="P1264" s="32">
        <v>0</v>
      </c>
      <c r="Q1264" s="31"/>
      <c r="R1264" s="36">
        <v>0.17799999999999999</v>
      </c>
      <c r="S1264" s="33">
        <v>2.2999999999999998</v>
      </c>
      <c r="T1264" s="34"/>
      <c r="U1264" s="34"/>
      <c r="V1264" s="34"/>
      <c r="W1264" s="34"/>
      <c r="X1264" s="34"/>
      <c r="Y1264" s="34"/>
      <c r="Z1264" s="34"/>
      <c r="AA1264" s="34"/>
      <c r="AB1264" s="34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  <c r="AO1264" s="34"/>
      <c r="AP1264" s="34"/>
      <c r="AQ1264" s="34"/>
      <c r="AR1264" s="34"/>
      <c r="AS1264" s="34"/>
      <c r="AT1264" s="34"/>
      <c r="AU1264" s="34"/>
      <c r="AV1264" s="34"/>
      <c r="AW1264" s="33">
        <v>8.5500000000000007</v>
      </c>
      <c r="AX1264" s="33">
        <v>13.41</v>
      </c>
      <c r="AY1264" s="33">
        <v>8.09</v>
      </c>
      <c r="AZ1264" s="36">
        <v>4505.1710000000003</v>
      </c>
      <c r="BA1264" s="33">
        <v>151.57</v>
      </c>
      <c r="BB1264" s="34"/>
      <c r="BC1264" s="34"/>
      <c r="BD1264" s="34"/>
      <c r="BE1264" s="34"/>
      <c r="BF1264" s="34"/>
      <c r="BG1264" s="34"/>
      <c r="BH1264" s="34"/>
      <c r="BI1264" s="34"/>
      <c r="BJ1264" s="34"/>
      <c r="BK1264" s="34"/>
      <c r="BL1264" s="34"/>
      <c r="BM1264" s="34"/>
      <c r="BN1264" s="34"/>
      <c r="BO1264" s="34"/>
      <c r="BP1264" s="34"/>
      <c r="BQ1264" s="34"/>
      <c r="BR1264" s="34"/>
      <c r="BS1264" s="34"/>
      <c r="BT1264" s="34"/>
      <c r="BU1264" s="34"/>
      <c r="BV1264" s="34"/>
      <c r="BW1264" s="34"/>
      <c r="BX1264" s="34"/>
      <c r="BY1264" s="34"/>
      <c r="BZ1264" s="34"/>
      <c r="CA1264" s="34"/>
      <c r="CB1264" s="34"/>
      <c r="CC1264" s="34"/>
    </row>
    <row r="1265" spans="1:81" ht="25" x14ac:dyDescent="0.35">
      <c r="A1265" s="37" t="s">
        <v>787</v>
      </c>
      <c r="B1265" s="34">
        <v>15101</v>
      </c>
      <c r="C1265" s="37" t="s">
        <v>786</v>
      </c>
      <c r="D1265" s="32">
        <v>20.7</v>
      </c>
      <c r="E1265" s="32">
        <v>29.3</v>
      </c>
      <c r="F1265" s="32">
        <v>0</v>
      </c>
      <c r="G1265" s="32">
        <v>0</v>
      </c>
      <c r="H1265" s="35">
        <v>1435</v>
      </c>
      <c r="I1265" s="35">
        <v>1435</v>
      </c>
      <c r="J1265" s="35">
        <v>342.96499999999997</v>
      </c>
      <c r="K1265" s="32">
        <v>0</v>
      </c>
      <c r="L1265" s="32">
        <v>0</v>
      </c>
      <c r="M1265" s="32">
        <v>0</v>
      </c>
      <c r="N1265" s="32">
        <v>0</v>
      </c>
      <c r="O1265" s="31"/>
      <c r="P1265" s="32">
        <v>0</v>
      </c>
      <c r="Q1265" s="31"/>
      <c r="R1265" s="36">
        <v>0.13900000000000001</v>
      </c>
      <c r="S1265" s="33">
        <v>2</v>
      </c>
      <c r="T1265" s="34"/>
      <c r="U1265" s="34"/>
      <c r="V1265" s="34"/>
      <c r="W1265" s="34"/>
      <c r="X1265" s="34"/>
      <c r="Y1265" s="34"/>
      <c r="Z1265" s="34"/>
      <c r="AA1265" s="34"/>
      <c r="AB1265" s="34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  <c r="AO1265" s="34"/>
      <c r="AP1265" s="34"/>
      <c r="AQ1265" s="34"/>
      <c r="AR1265" s="34"/>
      <c r="AS1265" s="34"/>
      <c r="AT1265" s="34"/>
      <c r="AU1265" s="34"/>
      <c r="AV1265" s="34"/>
      <c r="AW1265" s="33">
        <v>7.43</v>
      </c>
      <c r="AX1265" s="33">
        <v>11.65</v>
      </c>
      <c r="AY1265" s="33">
        <v>7.03</v>
      </c>
      <c r="AZ1265" s="36">
        <v>3915.2080000000001</v>
      </c>
      <c r="BA1265" s="33">
        <v>131.72</v>
      </c>
      <c r="BB1265" s="34"/>
      <c r="BC1265" s="34"/>
      <c r="BD1265" s="34"/>
      <c r="BE1265" s="34"/>
      <c r="BF1265" s="34"/>
      <c r="BG1265" s="34"/>
      <c r="BH1265" s="34"/>
      <c r="BI1265" s="34"/>
      <c r="BJ1265" s="34"/>
      <c r="BK1265" s="34"/>
      <c r="BL1265" s="34"/>
      <c r="BM1265" s="34"/>
      <c r="BN1265" s="34"/>
      <c r="BO1265" s="34"/>
      <c r="BP1265" s="34"/>
      <c r="BQ1265" s="34"/>
      <c r="BR1265" s="34"/>
      <c r="BS1265" s="34"/>
      <c r="BT1265" s="34"/>
      <c r="BU1265" s="34"/>
      <c r="BV1265" s="34"/>
      <c r="BW1265" s="34"/>
      <c r="BX1265" s="34"/>
      <c r="BY1265" s="34"/>
      <c r="BZ1265" s="34"/>
      <c r="CA1265" s="34"/>
      <c r="CB1265" s="34"/>
      <c r="CC1265" s="34"/>
    </row>
    <row r="1266" spans="1:81" x14ac:dyDescent="0.35">
      <c r="A1266" s="37" t="s">
        <v>785</v>
      </c>
      <c r="B1266" s="34">
        <v>15101</v>
      </c>
      <c r="C1266" s="37" t="s">
        <v>784</v>
      </c>
      <c r="D1266" s="32">
        <v>19.600000000000001</v>
      </c>
      <c r="E1266" s="32">
        <v>8.4</v>
      </c>
      <c r="F1266" s="32">
        <v>0</v>
      </c>
      <c r="G1266" s="32">
        <v>0</v>
      </c>
      <c r="H1266" s="35">
        <v>645</v>
      </c>
      <c r="I1266" s="35">
        <v>645</v>
      </c>
      <c r="J1266" s="35">
        <v>154.155</v>
      </c>
      <c r="K1266" s="32">
        <v>0</v>
      </c>
      <c r="L1266" s="32">
        <v>0</v>
      </c>
      <c r="M1266" s="32">
        <v>0</v>
      </c>
      <c r="N1266" s="32">
        <v>0</v>
      </c>
      <c r="O1266" s="31"/>
      <c r="P1266" s="32">
        <v>0</v>
      </c>
      <c r="Q1266" s="31"/>
      <c r="R1266" s="36">
        <v>0.1</v>
      </c>
      <c r="S1266" s="33">
        <v>2.1</v>
      </c>
      <c r="T1266" s="33">
        <v>33.049999999999997</v>
      </c>
      <c r="U1266" s="33">
        <v>37.96</v>
      </c>
      <c r="V1266" s="34"/>
      <c r="W1266" s="34"/>
      <c r="X1266" s="34"/>
      <c r="Y1266" s="32">
        <v>3.9</v>
      </c>
      <c r="Z1266" s="32">
        <v>0.7</v>
      </c>
      <c r="AA1266" s="34"/>
      <c r="AB1266" s="32">
        <v>0.1</v>
      </c>
      <c r="AC1266" s="34"/>
      <c r="AD1266" s="32">
        <v>1.3</v>
      </c>
      <c r="AE1266" s="34"/>
      <c r="AF1266" s="34"/>
      <c r="AG1266" s="34"/>
      <c r="AH1266" s="34"/>
      <c r="AI1266" s="34"/>
      <c r="AJ1266" s="34"/>
      <c r="AK1266" s="34"/>
      <c r="AL1266" s="32">
        <v>0.9</v>
      </c>
      <c r="AM1266" s="32">
        <v>6.2</v>
      </c>
      <c r="AN1266" s="34"/>
      <c r="AO1266" s="34"/>
      <c r="AP1266" s="34"/>
      <c r="AQ1266" s="32">
        <v>0.1</v>
      </c>
      <c r="AR1266" s="32">
        <v>2.1</v>
      </c>
      <c r="AS1266" s="34"/>
      <c r="AT1266" s="32">
        <v>11.4</v>
      </c>
      <c r="AU1266" s="33">
        <v>26.63</v>
      </c>
      <c r="AV1266" s="36">
        <v>19.637</v>
      </c>
      <c r="AW1266" s="33">
        <v>2.5099999999999998</v>
      </c>
      <c r="AX1266" s="33">
        <v>2.88</v>
      </c>
      <c r="AY1266" s="33">
        <v>2.02</v>
      </c>
      <c r="AZ1266" s="36">
        <v>1490.423</v>
      </c>
      <c r="BA1266" s="33">
        <v>174.57</v>
      </c>
      <c r="BB1266" s="34"/>
      <c r="BC1266" s="34"/>
      <c r="BD1266" s="34"/>
      <c r="BE1266" s="33"/>
      <c r="BF1266" s="34"/>
      <c r="BG1266" s="33"/>
      <c r="BH1266" s="34"/>
      <c r="BI1266" s="34"/>
      <c r="BJ1266" s="34"/>
      <c r="BK1266" s="34"/>
      <c r="BL1266" s="33"/>
      <c r="BM1266" s="33"/>
      <c r="BN1266" s="33"/>
      <c r="BO1266" s="34"/>
      <c r="BP1266" s="33"/>
      <c r="BQ1266" s="33"/>
      <c r="BR1266" s="33"/>
      <c r="BS1266" s="34"/>
      <c r="BT1266" s="34"/>
      <c r="BU1266" s="34"/>
      <c r="BV1266" s="33"/>
      <c r="BW1266" s="34"/>
      <c r="BX1266" s="34"/>
      <c r="BY1266" s="34"/>
      <c r="BZ1266" s="34"/>
      <c r="CA1266" s="34"/>
      <c r="CB1266" s="33"/>
      <c r="CC1266" s="32"/>
    </row>
    <row r="1267" spans="1:81" ht="25" x14ac:dyDescent="0.35">
      <c r="A1267" s="37" t="s">
        <v>783</v>
      </c>
      <c r="B1267" s="34">
        <v>15101</v>
      </c>
      <c r="C1267" s="37" t="s">
        <v>782</v>
      </c>
      <c r="D1267" s="32">
        <v>26.8</v>
      </c>
      <c r="E1267" s="32">
        <v>11.6</v>
      </c>
      <c r="F1267" s="32">
        <v>0</v>
      </c>
      <c r="G1267" s="32">
        <v>0</v>
      </c>
      <c r="H1267" s="35">
        <v>883</v>
      </c>
      <c r="I1267" s="35">
        <v>883</v>
      </c>
      <c r="J1267" s="35">
        <v>211.03699999999998</v>
      </c>
      <c r="K1267" s="32">
        <v>0</v>
      </c>
      <c r="L1267" s="32">
        <v>0</v>
      </c>
      <c r="M1267" s="32">
        <v>0</v>
      </c>
      <c r="N1267" s="32">
        <v>0</v>
      </c>
      <c r="O1267" s="31"/>
      <c r="P1267" s="32">
        <v>0</v>
      </c>
      <c r="Q1267" s="31"/>
      <c r="R1267" s="36">
        <v>0.13700000000000001</v>
      </c>
      <c r="S1267" s="33">
        <v>2.2999999999999998</v>
      </c>
      <c r="T1267" s="34"/>
      <c r="U1267" s="34"/>
      <c r="V1267" s="34"/>
      <c r="W1267" s="34"/>
      <c r="X1267" s="34"/>
      <c r="Y1267" s="34"/>
      <c r="Z1267" s="34"/>
      <c r="AA1267" s="34"/>
      <c r="AB1267" s="34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  <c r="AO1267" s="34"/>
      <c r="AP1267" s="34"/>
      <c r="AQ1267" s="34"/>
      <c r="AR1267" s="34"/>
      <c r="AS1267" s="34"/>
      <c r="AT1267" s="34"/>
      <c r="AU1267" s="34"/>
      <c r="AV1267" s="34"/>
      <c r="AW1267" s="33">
        <v>3.44</v>
      </c>
      <c r="AX1267" s="33">
        <v>3.95</v>
      </c>
      <c r="AY1267" s="33">
        <v>2.77</v>
      </c>
      <c r="AZ1267" s="36">
        <v>2041.675</v>
      </c>
      <c r="BA1267" s="33">
        <v>239.14</v>
      </c>
      <c r="BB1267" s="34"/>
      <c r="BC1267" s="34"/>
      <c r="BD1267" s="34"/>
      <c r="BE1267" s="34"/>
      <c r="BF1267" s="34"/>
      <c r="BG1267" s="34"/>
      <c r="BH1267" s="34"/>
      <c r="BI1267" s="34"/>
      <c r="BJ1267" s="34"/>
      <c r="BK1267" s="34"/>
      <c r="BL1267" s="34"/>
      <c r="BM1267" s="34"/>
      <c r="BN1267" s="34"/>
      <c r="BO1267" s="34"/>
      <c r="BP1267" s="34"/>
      <c r="BQ1267" s="34"/>
      <c r="BR1267" s="34"/>
      <c r="BS1267" s="34"/>
      <c r="BT1267" s="34"/>
      <c r="BU1267" s="34"/>
      <c r="BV1267" s="34"/>
      <c r="BW1267" s="34"/>
      <c r="BX1267" s="34"/>
      <c r="BY1267" s="34"/>
      <c r="BZ1267" s="34"/>
      <c r="CA1267" s="34"/>
      <c r="CB1267" s="34"/>
      <c r="CC1267" s="34"/>
    </row>
    <row r="1268" spans="1:81" ht="25" x14ac:dyDescent="0.35">
      <c r="A1268" s="37" t="s">
        <v>781</v>
      </c>
      <c r="B1268" s="34">
        <v>15101</v>
      </c>
      <c r="C1268" s="37" t="s">
        <v>780</v>
      </c>
      <c r="D1268" s="32">
        <v>23.3</v>
      </c>
      <c r="E1268" s="32">
        <v>10</v>
      </c>
      <c r="F1268" s="32">
        <v>0</v>
      </c>
      <c r="G1268" s="32">
        <v>0</v>
      </c>
      <c r="H1268" s="35">
        <v>767</v>
      </c>
      <c r="I1268" s="35">
        <v>767</v>
      </c>
      <c r="J1268" s="35">
        <v>183.31299999999999</v>
      </c>
      <c r="K1268" s="32">
        <v>0</v>
      </c>
      <c r="L1268" s="32">
        <v>0</v>
      </c>
      <c r="M1268" s="32">
        <v>0</v>
      </c>
      <c r="N1268" s="32">
        <v>0</v>
      </c>
      <c r="O1268" s="31"/>
      <c r="P1268" s="32">
        <v>0</v>
      </c>
      <c r="Q1268" s="31"/>
      <c r="R1268" s="36">
        <v>0.107</v>
      </c>
      <c r="S1268" s="33">
        <v>2</v>
      </c>
      <c r="T1268" s="34"/>
      <c r="U1268" s="34"/>
      <c r="V1268" s="34"/>
      <c r="W1268" s="34"/>
      <c r="X1268" s="34"/>
      <c r="Y1268" s="34"/>
      <c r="Z1268" s="34"/>
      <c r="AA1268" s="34"/>
      <c r="AB1268" s="34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  <c r="AO1268" s="34"/>
      <c r="AP1268" s="34"/>
      <c r="AQ1268" s="34"/>
      <c r="AR1268" s="34"/>
      <c r="AS1268" s="34"/>
      <c r="AT1268" s="34"/>
      <c r="AU1268" s="34"/>
      <c r="AV1268" s="34"/>
      <c r="AW1268" s="33">
        <v>2.99</v>
      </c>
      <c r="AX1268" s="33">
        <v>3.43</v>
      </c>
      <c r="AY1268" s="33">
        <v>2.4</v>
      </c>
      <c r="AZ1268" s="36">
        <v>1774.3130000000001</v>
      </c>
      <c r="BA1268" s="33">
        <v>207.82</v>
      </c>
      <c r="BB1268" s="34"/>
      <c r="BC1268" s="34"/>
      <c r="BD1268" s="34"/>
      <c r="BE1268" s="34"/>
      <c r="BF1268" s="34"/>
      <c r="BG1268" s="34"/>
      <c r="BH1268" s="34"/>
      <c r="BI1268" s="34"/>
      <c r="BJ1268" s="34"/>
      <c r="BK1268" s="34"/>
      <c r="BL1268" s="34"/>
      <c r="BM1268" s="34"/>
      <c r="BN1268" s="34"/>
      <c r="BO1268" s="34"/>
      <c r="BP1268" s="34"/>
      <c r="BQ1268" s="34"/>
      <c r="BR1268" s="34"/>
      <c r="BS1268" s="34"/>
      <c r="BT1268" s="34"/>
      <c r="BU1268" s="34"/>
      <c r="BV1268" s="34"/>
      <c r="BW1268" s="34"/>
      <c r="BX1268" s="34"/>
      <c r="BY1268" s="34"/>
      <c r="BZ1268" s="34"/>
      <c r="CA1268" s="34"/>
      <c r="CB1268" s="34"/>
      <c r="CC1268" s="34"/>
    </row>
    <row r="1269" spans="1:81" x14ac:dyDescent="0.35">
      <c r="A1269" s="37" t="s">
        <v>779</v>
      </c>
      <c r="B1269" s="34">
        <v>15101</v>
      </c>
      <c r="C1269" s="37" t="s">
        <v>778</v>
      </c>
      <c r="D1269" s="32">
        <v>23.4</v>
      </c>
      <c r="E1269" s="32">
        <v>1</v>
      </c>
      <c r="F1269" s="32">
        <v>0</v>
      </c>
      <c r="G1269" s="32">
        <v>0</v>
      </c>
      <c r="H1269" s="35">
        <v>435</v>
      </c>
      <c r="I1269" s="35">
        <v>435</v>
      </c>
      <c r="J1269" s="35">
        <v>103.96499999999999</v>
      </c>
      <c r="K1269" s="32">
        <v>0</v>
      </c>
      <c r="L1269" s="32">
        <v>0</v>
      </c>
      <c r="M1269" s="32">
        <v>0</v>
      </c>
      <c r="N1269" s="32">
        <v>0</v>
      </c>
      <c r="O1269" s="31"/>
      <c r="P1269" s="32">
        <v>0</v>
      </c>
      <c r="Q1269" s="31"/>
      <c r="R1269" s="36">
        <v>0.05</v>
      </c>
      <c r="S1269" s="33">
        <v>2.1</v>
      </c>
      <c r="T1269" s="33">
        <v>34.07</v>
      </c>
      <c r="U1269" s="33">
        <v>23.1</v>
      </c>
      <c r="V1269" s="34"/>
      <c r="W1269" s="34"/>
      <c r="X1269" s="34"/>
      <c r="Y1269" s="32">
        <v>1.2</v>
      </c>
      <c r="Z1269" s="32">
        <v>1.8</v>
      </c>
      <c r="AA1269" s="34"/>
      <c r="AB1269" s="34"/>
      <c r="AC1269" s="34"/>
      <c r="AD1269" s="32">
        <v>0.8</v>
      </c>
      <c r="AE1269" s="34"/>
      <c r="AF1269" s="34"/>
      <c r="AG1269" s="34"/>
      <c r="AH1269" s="34"/>
      <c r="AI1269" s="34"/>
      <c r="AJ1269" s="34"/>
      <c r="AK1269" s="34"/>
      <c r="AL1269" s="32">
        <v>4.2</v>
      </c>
      <c r="AM1269" s="32">
        <v>5.6</v>
      </c>
      <c r="AN1269" s="34"/>
      <c r="AO1269" s="34"/>
      <c r="AP1269" s="34"/>
      <c r="AQ1269" s="34"/>
      <c r="AR1269" s="32">
        <v>2</v>
      </c>
      <c r="AS1269" s="34"/>
      <c r="AT1269" s="32">
        <v>27.2</v>
      </c>
      <c r="AU1269" s="33">
        <v>42.67</v>
      </c>
      <c r="AV1269" s="36">
        <v>34.71</v>
      </c>
      <c r="AW1269" s="33">
        <v>0.24</v>
      </c>
      <c r="AX1269" s="33">
        <v>0.16</v>
      </c>
      <c r="AY1269" s="33">
        <v>0.3</v>
      </c>
      <c r="AZ1269" s="36">
        <v>242.97</v>
      </c>
      <c r="BA1269" s="33">
        <v>13.93</v>
      </c>
      <c r="BB1269" s="34"/>
      <c r="BC1269" s="34"/>
      <c r="BD1269" s="34"/>
      <c r="BE1269" s="34"/>
      <c r="BF1269" s="34"/>
      <c r="BG1269" s="34"/>
      <c r="BH1269" s="34"/>
      <c r="BI1269" s="34"/>
      <c r="BJ1269" s="34"/>
      <c r="BK1269" s="34"/>
      <c r="BL1269" s="34"/>
      <c r="BM1269" s="34"/>
      <c r="BN1269" s="34"/>
      <c r="BO1269" s="34"/>
      <c r="BP1269" s="34"/>
      <c r="BQ1269" s="34"/>
      <c r="BR1269" s="34"/>
      <c r="BS1269" s="34"/>
      <c r="BT1269" s="34"/>
      <c r="BU1269" s="34"/>
      <c r="BV1269" s="34"/>
      <c r="BW1269" s="34"/>
      <c r="BX1269" s="34"/>
      <c r="BY1269" s="34"/>
      <c r="BZ1269" s="34"/>
      <c r="CA1269" s="34"/>
      <c r="CB1269" s="34"/>
      <c r="CC1269" s="34"/>
    </row>
    <row r="1270" spans="1:81" ht="25" x14ac:dyDescent="0.35">
      <c r="A1270" s="37" t="s">
        <v>777</v>
      </c>
      <c r="B1270" s="34">
        <v>15101</v>
      </c>
      <c r="C1270" s="37" t="s">
        <v>776</v>
      </c>
      <c r="D1270" s="32">
        <v>32</v>
      </c>
      <c r="E1270" s="32">
        <v>1.4</v>
      </c>
      <c r="F1270" s="32">
        <v>0</v>
      </c>
      <c r="G1270" s="32">
        <v>0</v>
      </c>
      <c r="H1270" s="35">
        <v>596</v>
      </c>
      <c r="I1270" s="35">
        <v>596</v>
      </c>
      <c r="J1270" s="35">
        <v>142.44399999999999</v>
      </c>
      <c r="K1270" s="32">
        <v>0</v>
      </c>
      <c r="L1270" s="32">
        <v>0</v>
      </c>
      <c r="M1270" s="32">
        <v>0</v>
      </c>
      <c r="N1270" s="32">
        <v>0</v>
      </c>
      <c r="O1270" s="31"/>
      <c r="P1270" s="32">
        <v>0</v>
      </c>
      <c r="Q1270" s="31"/>
      <c r="R1270" s="36">
        <v>6.8000000000000005E-2</v>
      </c>
      <c r="S1270" s="33">
        <v>2.2999999999999998</v>
      </c>
      <c r="T1270" s="34"/>
      <c r="U1270" s="34"/>
      <c r="V1270" s="34"/>
      <c r="W1270" s="34"/>
      <c r="X1270" s="34"/>
      <c r="Y1270" s="34"/>
      <c r="Z1270" s="34"/>
      <c r="AA1270" s="34"/>
      <c r="AB1270" s="34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  <c r="AO1270" s="34"/>
      <c r="AP1270" s="34"/>
      <c r="AQ1270" s="34"/>
      <c r="AR1270" s="34"/>
      <c r="AS1270" s="34"/>
      <c r="AT1270" s="34"/>
      <c r="AU1270" s="34"/>
      <c r="AV1270" s="34"/>
      <c r="AW1270" s="33">
        <v>0.33</v>
      </c>
      <c r="AX1270" s="33">
        <v>0.22</v>
      </c>
      <c r="AY1270" s="33">
        <v>0.41</v>
      </c>
      <c r="AZ1270" s="36">
        <v>332.83600000000001</v>
      </c>
      <c r="BA1270" s="33">
        <v>19.079999999999998</v>
      </c>
      <c r="BB1270" s="34"/>
      <c r="BC1270" s="34"/>
      <c r="BD1270" s="34"/>
      <c r="BE1270" s="34"/>
      <c r="BF1270" s="34"/>
      <c r="BG1270" s="34"/>
      <c r="BH1270" s="34"/>
      <c r="BI1270" s="34"/>
      <c r="BJ1270" s="34"/>
      <c r="BK1270" s="34"/>
      <c r="BL1270" s="34"/>
      <c r="BM1270" s="34"/>
      <c r="BN1270" s="34"/>
      <c r="BO1270" s="34"/>
      <c r="BP1270" s="34"/>
      <c r="BQ1270" s="34"/>
      <c r="BR1270" s="34"/>
      <c r="BS1270" s="34"/>
      <c r="BT1270" s="34"/>
      <c r="BU1270" s="34"/>
      <c r="BV1270" s="34"/>
      <c r="BW1270" s="34"/>
      <c r="BX1270" s="34"/>
      <c r="BY1270" s="34"/>
      <c r="BZ1270" s="34"/>
      <c r="CA1270" s="34"/>
      <c r="CB1270" s="34"/>
      <c r="CC1270" s="34"/>
    </row>
    <row r="1271" spans="1:81" ht="25" x14ac:dyDescent="0.35">
      <c r="A1271" s="37" t="s">
        <v>775</v>
      </c>
      <c r="B1271" s="34">
        <v>15101</v>
      </c>
      <c r="C1271" s="37" t="s">
        <v>774</v>
      </c>
      <c r="D1271" s="32">
        <v>27.8</v>
      </c>
      <c r="E1271" s="32">
        <v>1.2</v>
      </c>
      <c r="F1271" s="32">
        <v>0</v>
      </c>
      <c r="G1271" s="32">
        <v>0</v>
      </c>
      <c r="H1271" s="35">
        <v>518</v>
      </c>
      <c r="I1271" s="35">
        <v>518</v>
      </c>
      <c r="J1271" s="35">
        <v>123.80199999999999</v>
      </c>
      <c r="K1271" s="32">
        <v>0</v>
      </c>
      <c r="L1271" s="32">
        <v>0</v>
      </c>
      <c r="M1271" s="32">
        <v>0</v>
      </c>
      <c r="N1271" s="32">
        <v>0</v>
      </c>
      <c r="O1271" s="31"/>
      <c r="P1271" s="32">
        <v>0</v>
      </c>
      <c r="Q1271" s="31"/>
      <c r="R1271" s="36">
        <v>5.3999999999999999E-2</v>
      </c>
      <c r="S1271" s="33">
        <v>2</v>
      </c>
      <c r="T1271" s="34"/>
      <c r="U1271" s="34"/>
      <c r="V1271" s="34"/>
      <c r="W1271" s="34"/>
      <c r="X1271" s="34"/>
      <c r="Y1271" s="34"/>
      <c r="Z1271" s="34"/>
      <c r="AA1271" s="34"/>
      <c r="AB1271" s="34"/>
      <c r="AC1271" s="34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  <c r="AO1271" s="34"/>
      <c r="AP1271" s="34"/>
      <c r="AQ1271" s="34"/>
      <c r="AR1271" s="34"/>
      <c r="AS1271" s="34"/>
      <c r="AT1271" s="34"/>
      <c r="AU1271" s="34"/>
      <c r="AV1271" s="34"/>
      <c r="AW1271" s="33">
        <v>0.28000000000000003</v>
      </c>
      <c r="AX1271" s="33">
        <v>0.19</v>
      </c>
      <c r="AY1271" s="33">
        <v>0.36</v>
      </c>
      <c r="AZ1271" s="36">
        <v>289.25</v>
      </c>
      <c r="BA1271" s="33">
        <v>16.579999999999998</v>
      </c>
      <c r="BB1271" s="34"/>
      <c r="BC1271" s="34"/>
      <c r="BD1271" s="34"/>
      <c r="BE1271" s="34"/>
      <c r="BF1271" s="34"/>
      <c r="BG1271" s="34"/>
      <c r="BH1271" s="34"/>
      <c r="BI1271" s="34"/>
      <c r="BJ1271" s="34"/>
      <c r="BK1271" s="34"/>
      <c r="BL1271" s="34"/>
      <c r="BM1271" s="34"/>
      <c r="BN1271" s="34"/>
      <c r="BO1271" s="34"/>
      <c r="BP1271" s="34"/>
      <c r="BQ1271" s="34"/>
      <c r="BR1271" s="34"/>
      <c r="BS1271" s="34"/>
      <c r="BT1271" s="34"/>
      <c r="BU1271" s="34"/>
      <c r="BV1271" s="34"/>
      <c r="BW1271" s="34"/>
      <c r="BX1271" s="34"/>
      <c r="BY1271" s="34"/>
      <c r="BZ1271" s="34"/>
      <c r="CA1271" s="34"/>
      <c r="CB1271" s="34"/>
      <c r="CC1271" s="34"/>
    </row>
    <row r="1272" spans="1:81" x14ac:dyDescent="0.35">
      <c r="A1272" s="37" t="s">
        <v>773</v>
      </c>
      <c r="B1272" s="34">
        <v>15101</v>
      </c>
      <c r="C1272" s="37" t="s">
        <v>772</v>
      </c>
      <c r="D1272" s="32">
        <v>19.8</v>
      </c>
      <c r="E1272" s="32">
        <v>0.7</v>
      </c>
      <c r="F1272" s="32">
        <v>0</v>
      </c>
      <c r="G1272" s="32">
        <v>0</v>
      </c>
      <c r="H1272" s="35">
        <v>362</v>
      </c>
      <c r="I1272" s="35">
        <v>362</v>
      </c>
      <c r="J1272" s="35">
        <v>86.518000000000001</v>
      </c>
      <c r="K1272" s="32">
        <v>0</v>
      </c>
      <c r="L1272" s="32">
        <v>0</v>
      </c>
      <c r="M1272" s="32">
        <v>0</v>
      </c>
      <c r="N1272" s="32">
        <v>0</v>
      </c>
      <c r="O1272" s="31"/>
      <c r="P1272" s="32">
        <v>0</v>
      </c>
      <c r="Q1272" s="31"/>
      <c r="R1272" s="36">
        <v>0</v>
      </c>
      <c r="S1272" s="33">
        <v>2.1</v>
      </c>
      <c r="T1272" s="33">
        <v>37.1</v>
      </c>
      <c r="U1272" s="33">
        <v>27.5</v>
      </c>
      <c r="V1272" s="34"/>
      <c r="W1272" s="34"/>
      <c r="X1272" s="34"/>
      <c r="Y1272" s="32">
        <v>1.6</v>
      </c>
      <c r="Z1272" s="32">
        <v>0.5</v>
      </c>
      <c r="AA1272" s="34"/>
      <c r="AB1272" s="34"/>
      <c r="AC1272" s="34"/>
      <c r="AD1272" s="34"/>
      <c r="AE1272" s="34"/>
      <c r="AF1272" s="34"/>
      <c r="AG1272" s="34"/>
      <c r="AH1272" s="34"/>
      <c r="AI1272" s="32">
        <v>0</v>
      </c>
      <c r="AJ1272" s="34"/>
      <c r="AK1272" s="34"/>
      <c r="AL1272" s="32">
        <v>11.3</v>
      </c>
      <c r="AM1272" s="32">
        <v>9.1999999999999993</v>
      </c>
      <c r="AN1272" s="34"/>
      <c r="AO1272" s="34"/>
      <c r="AP1272" s="34"/>
      <c r="AQ1272" s="32">
        <v>0</v>
      </c>
      <c r="AR1272" s="32">
        <v>4.4000000000000004</v>
      </c>
      <c r="AS1272" s="34"/>
      <c r="AT1272" s="32">
        <v>9.1</v>
      </c>
      <c r="AU1272" s="33">
        <v>36.1</v>
      </c>
      <c r="AV1272" s="36">
        <v>22.7</v>
      </c>
      <c r="AW1272" s="33">
        <v>0.18</v>
      </c>
      <c r="AX1272" s="33">
        <v>0.13</v>
      </c>
      <c r="AY1272" s="33">
        <v>0.18</v>
      </c>
      <c r="AZ1272" s="36">
        <v>111.23</v>
      </c>
      <c r="BA1272" s="33">
        <v>9.75</v>
      </c>
      <c r="BB1272" s="34"/>
      <c r="BC1272" s="34"/>
      <c r="BD1272" s="34"/>
      <c r="BE1272" s="34"/>
      <c r="BF1272" s="34"/>
      <c r="BG1272" s="34"/>
      <c r="BH1272" s="34"/>
      <c r="BI1272" s="34"/>
      <c r="BJ1272" s="34"/>
      <c r="BK1272" s="34"/>
      <c r="BL1272" s="34"/>
      <c r="BM1272" s="34"/>
      <c r="BN1272" s="34"/>
      <c r="BO1272" s="34"/>
      <c r="BP1272" s="34"/>
      <c r="BQ1272" s="34"/>
      <c r="BR1272" s="34"/>
      <c r="BS1272" s="34"/>
      <c r="BT1272" s="34"/>
      <c r="BU1272" s="34"/>
      <c r="BV1272" s="34"/>
      <c r="BW1272" s="34"/>
      <c r="BX1272" s="34"/>
      <c r="BY1272" s="34"/>
      <c r="BZ1272" s="34"/>
      <c r="CA1272" s="34"/>
      <c r="CB1272" s="34"/>
      <c r="CC1272" s="34"/>
    </row>
    <row r="1273" spans="1:81" ht="25" x14ac:dyDescent="0.35">
      <c r="A1273" s="37" t="s">
        <v>771</v>
      </c>
      <c r="B1273" s="34">
        <v>15101</v>
      </c>
      <c r="C1273" s="37" t="s">
        <v>770</v>
      </c>
      <c r="D1273" s="32">
        <v>28.2</v>
      </c>
      <c r="E1273" s="32">
        <v>1</v>
      </c>
      <c r="F1273" s="32">
        <v>0</v>
      </c>
      <c r="G1273" s="32">
        <v>0</v>
      </c>
      <c r="H1273" s="35">
        <v>517</v>
      </c>
      <c r="I1273" s="35">
        <v>517</v>
      </c>
      <c r="J1273" s="35">
        <v>123.56299999999999</v>
      </c>
      <c r="K1273" s="32">
        <v>0</v>
      </c>
      <c r="L1273" s="32">
        <v>0</v>
      </c>
      <c r="M1273" s="32">
        <v>0</v>
      </c>
      <c r="N1273" s="32">
        <v>0</v>
      </c>
      <c r="O1273" s="31"/>
      <c r="P1273" s="32">
        <v>0</v>
      </c>
      <c r="Q1273" s="31"/>
      <c r="R1273" s="36">
        <v>0</v>
      </c>
      <c r="S1273" s="33">
        <v>2.7</v>
      </c>
      <c r="T1273" s="34"/>
      <c r="U1273" s="34"/>
      <c r="V1273" s="34"/>
      <c r="W1273" s="34"/>
      <c r="X1273" s="34"/>
      <c r="Y1273" s="34"/>
      <c r="Z1273" s="34"/>
      <c r="AA1273" s="34"/>
      <c r="AB1273" s="34"/>
      <c r="AC1273" s="34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  <c r="AO1273" s="34"/>
      <c r="AP1273" s="34"/>
      <c r="AQ1273" s="34"/>
      <c r="AR1273" s="34"/>
      <c r="AS1273" s="34"/>
      <c r="AT1273" s="34"/>
      <c r="AU1273" s="34"/>
      <c r="AV1273" s="34"/>
      <c r="AW1273" s="33">
        <v>0.26</v>
      </c>
      <c r="AX1273" s="33">
        <v>0.19</v>
      </c>
      <c r="AY1273" s="33">
        <v>0.25</v>
      </c>
      <c r="AZ1273" s="36">
        <v>158.9</v>
      </c>
      <c r="BA1273" s="33">
        <v>13.93</v>
      </c>
      <c r="BB1273" s="34"/>
      <c r="BC1273" s="34"/>
      <c r="BD1273" s="34"/>
      <c r="BE1273" s="34"/>
      <c r="BF1273" s="34"/>
      <c r="BG1273" s="34"/>
      <c r="BH1273" s="34"/>
      <c r="BI1273" s="34"/>
      <c r="BJ1273" s="34"/>
      <c r="BK1273" s="34"/>
      <c r="BL1273" s="34"/>
      <c r="BM1273" s="34"/>
      <c r="BN1273" s="34"/>
      <c r="BO1273" s="34"/>
      <c r="BP1273" s="34"/>
      <c r="BQ1273" s="34"/>
      <c r="BR1273" s="34"/>
      <c r="BS1273" s="34"/>
      <c r="BT1273" s="34"/>
      <c r="BU1273" s="34"/>
      <c r="BV1273" s="34"/>
      <c r="BW1273" s="34"/>
      <c r="BX1273" s="34"/>
      <c r="BY1273" s="34"/>
      <c r="BZ1273" s="34"/>
      <c r="CA1273" s="34"/>
      <c r="CB1273" s="34"/>
      <c r="CC1273" s="34"/>
    </row>
    <row r="1274" spans="1:81" ht="25" x14ac:dyDescent="0.35">
      <c r="A1274" s="37" t="s">
        <v>769</v>
      </c>
      <c r="B1274" s="34">
        <v>15101</v>
      </c>
      <c r="C1274" s="37" t="s">
        <v>768</v>
      </c>
      <c r="D1274" s="32">
        <v>23.3</v>
      </c>
      <c r="E1274" s="32">
        <v>1.1000000000000001</v>
      </c>
      <c r="F1274" s="32">
        <v>0</v>
      </c>
      <c r="G1274" s="32">
        <v>0</v>
      </c>
      <c r="H1274" s="35">
        <v>437</v>
      </c>
      <c r="I1274" s="35">
        <v>437</v>
      </c>
      <c r="J1274" s="35">
        <v>104.443</v>
      </c>
      <c r="K1274" s="32">
        <v>0</v>
      </c>
      <c r="L1274" s="32">
        <v>0</v>
      </c>
      <c r="M1274" s="32">
        <v>0</v>
      </c>
      <c r="N1274" s="32">
        <v>0</v>
      </c>
      <c r="O1274" s="31"/>
      <c r="P1274" s="32">
        <v>0</v>
      </c>
      <c r="Q1274" s="31"/>
      <c r="R1274" s="36">
        <v>0</v>
      </c>
      <c r="S1274" s="33">
        <v>2.2000000000000002</v>
      </c>
      <c r="T1274" s="33">
        <v>36.799999999999997</v>
      </c>
      <c r="U1274" s="33">
        <v>25.8</v>
      </c>
      <c r="V1274" s="34"/>
      <c r="W1274" s="34"/>
      <c r="X1274" s="34"/>
      <c r="Y1274" s="32">
        <v>2</v>
      </c>
      <c r="Z1274" s="32">
        <v>0.6</v>
      </c>
      <c r="AA1274" s="34"/>
      <c r="AB1274" s="34"/>
      <c r="AC1274" s="34"/>
      <c r="AD1274" s="34"/>
      <c r="AE1274" s="34"/>
      <c r="AF1274" s="34"/>
      <c r="AG1274" s="34"/>
      <c r="AH1274" s="34"/>
      <c r="AI1274" s="32">
        <v>0</v>
      </c>
      <c r="AJ1274" s="34"/>
      <c r="AK1274" s="34"/>
      <c r="AL1274" s="32">
        <v>11.9</v>
      </c>
      <c r="AM1274" s="32">
        <v>9.9</v>
      </c>
      <c r="AN1274" s="34"/>
      <c r="AO1274" s="34"/>
      <c r="AP1274" s="34"/>
      <c r="AQ1274" s="34"/>
      <c r="AR1274" s="32">
        <v>4.5999999999999996</v>
      </c>
      <c r="AS1274" s="34"/>
      <c r="AT1274" s="32">
        <v>9.1999999999999993</v>
      </c>
      <c r="AU1274" s="33">
        <v>38.200000000000003</v>
      </c>
      <c r="AV1274" s="36">
        <v>23.7</v>
      </c>
      <c r="AW1274" s="33">
        <v>0.28000000000000003</v>
      </c>
      <c r="AX1274" s="33">
        <v>0.2</v>
      </c>
      <c r="AY1274" s="33">
        <v>0.28999999999999998</v>
      </c>
      <c r="AZ1274" s="36">
        <v>182.49</v>
      </c>
      <c r="BA1274" s="33">
        <v>15.32</v>
      </c>
      <c r="BB1274" s="34"/>
      <c r="BC1274" s="34"/>
      <c r="BD1274" s="34"/>
      <c r="BE1274" s="34"/>
      <c r="BF1274" s="34"/>
      <c r="BG1274" s="34"/>
      <c r="BH1274" s="34"/>
      <c r="BI1274" s="34"/>
      <c r="BJ1274" s="34"/>
      <c r="BK1274" s="34"/>
      <c r="BL1274" s="34"/>
      <c r="BM1274" s="34"/>
      <c r="BN1274" s="34"/>
      <c r="BO1274" s="34"/>
      <c r="BP1274" s="34"/>
      <c r="BQ1274" s="34"/>
      <c r="BR1274" s="34"/>
      <c r="BS1274" s="34"/>
      <c r="BT1274" s="34"/>
      <c r="BU1274" s="34"/>
      <c r="BV1274" s="34"/>
      <c r="BW1274" s="34"/>
      <c r="BX1274" s="34"/>
      <c r="BY1274" s="34"/>
      <c r="BZ1274" s="34"/>
      <c r="CA1274" s="34"/>
      <c r="CB1274" s="34"/>
      <c r="CC1274" s="34"/>
    </row>
    <row r="1275" spans="1:81" x14ac:dyDescent="0.35">
      <c r="A1275" s="37" t="s">
        <v>767</v>
      </c>
      <c r="B1275" s="34">
        <v>15302</v>
      </c>
      <c r="C1275" s="37" t="s">
        <v>766</v>
      </c>
      <c r="D1275" s="32">
        <v>18.399999999999999</v>
      </c>
      <c r="E1275" s="32">
        <v>11.7</v>
      </c>
      <c r="F1275" s="32">
        <v>0</v>
      </c>
      <c r="G1275" s="32">
        <v>0</v>
      </c>
      <c r="H1275" s="35">
        <v>745</v>
      </c>
      <c r="I1275" s="35">
        <v>745</v>
      </c>
      <c r="J1275" s="35">
        <v>178.05500000000001</v>
      </c>
      <c r="K1275" s="32">
        <v>0</v>
      </c>
      <c r="L1275" s="34"/>
      <c r="M1275" s="34"/>
      <c r="N1275" s="34"/>
      <c r="O1275" s="31"/>
      <c r="P1275" s="32">
        <v>0</v>
      </c>
      <c r="Q1275" s="31"/>
      <c r="R1275" s="36">
        <v>0.04</v>
      </c>
      <c r="S1275" s="33">
        <v>2.1</v>
      </c>
      <c r="T1275" s="33">
        <v>22.47</v>
      </c>
      <c r="U1275" s="33">
        <v>68.510000000000005</v>
      </c>
      <c r="V1275" s="34"/>
      <c r="W1275" s="34"/>
      <c r="X1275" s="34"/>
      <c r="Y1275" s="32">
        <v>1.9</v>
      </c>
      <c r="Z1275" s="32">
        <v>4.0999999999999996</v>
      </c>
      <c r="AA1275" s="34"/>
      <c r="AB1275" s="34"/>
      <c r="AC1275" s="34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2">
        <v>0.8</v>
      </c>
      <c r="AN1275" s="34"/>
      <c r="AO1275" s="34"/>
      <c r="AP1275" s="34"/>
      <c r="AQ1275" s="34"/>
      <c r="AR1275" s="32">
        <v>0.7</v>
      </c>
      <c r="AS1275" s="34"/>
      <c r="AT1275" s="32">
        <v>0.6</v>
      </c>
      <c r="AU1275" s="33">
        <v>9.02</v>
      </c>
      <c r="AV1275" s="36">
        <v>2.11</v>
      </c>
      <c r="AW1275" s="33">
        <v>2.36</v>
      </c>
      <c r="AX1275" s="33">
        <v>7.19</v>
      </c>
      <c r="AY1275" s="33">
        <v>0.95</v>
      </c>
      <c r="AZ1275" s="36">
        <v>221.423</v>
      </c>
      <c r="BA1275" s="33">
        <v>0</v>
      </c>
      <c r="BB1275" s="34"/>
      <c r="BC1275" s="34"/>
      <c r="BD1275" s="34"/>
      <c r="BE1275" s="34"/>
      <c r="BF1275" s="34"/>
      <c r="BG1275" s="34"/>
      <c r="BH1275" s="34"/>
      <c r="BI1275" s="34"/>
      <c r="BJ1275" s="34"/>
      <c r="BK1275" s="34"/>
      <c r="BL1275" s="34"/>
      <c r="BM1275" s="34"/>
      <c r="BN1275" s="34"/>
      <c r="BO1275" s="34"/>
      <c r="BP1275" s="34"/>
      <c r="BQ1275" s="34"/>
      <c r="BR1275" s="34"/>
      <c r="BS1275" s="34"/>
      <c r="BT1275" s="34"/>
      <c r="BU1275" s="34"/>
      <c r="BV1275" s="34"/>
      <c r="BW1275" s="34"/>
      <c r="BX1275" s="34"/>
      <c r="BY1275" s="34"/>
      <c r="BZ1275" s="34"/>
      <c r="CA1275" s="34"/>
      <c r="CB1275" s="34"/>
      <c r="CC1275" s="34"/>
    </row>
    <row r="1276" spans="1:81" ht="25" x14ac:dyDescent="0.35">
      <c r="A1276" s="37" t="s">
        <v>765</v>
      </c>
      <c r="B1276" s="34">
        <v>15501</v>
      </c>
      <c r="C1276" s="37" t="s">
        <v>764</v>
      </c>
      <c r="D1276" s="32">
        <v>12.2</v>
      </c>
      <c r="E1276" s="32">
        <v>7</v>
      </c>
      <c r="F1276" s="32">
        <v>1.6</v>
      </c>
      <c r="G1276" s="32">
        <v>20.6</v>
      </c>
      <c r="H1276" s="35">
        <v>820</v>
      </c>
      <c r="I1276" s="35">
        <v>816</v>
      </c>
      <c r="J1276" s="35">
        <v>195.024</v>
      </c>
      <c r="K1276" s="32">
        <v>0.5</v>
      </c>
      <c r="L1276" s="32">
        <v>0</v>
      </c>
      <c r="M1276" s="32">
        <v>0</v>
      </c>
      <c r="N1276" s="32">
        <v>1</v>
      </c>
      <c r="O1276" s="31"/>
      <c r="P1276" s="32">
        <v>20.6</v>
      </c>
      <c r="Q1276" s="31"/>
      <c r="R1276" s="36">
        <v>0</v>
      </c>
      <c r="S1276" s="33">
        <v>0.3</v>
      </c>
      <c r="T1276" s="33">
        <v>11.6</v>
      </c>
      <c r="U1276" s="33">
        <v>59.1</v>
      </c>
      <c r="V1276" s="34"/>
      <c r="W1276" s="34"/>
      <c r="X1276" s="34"/>
      <c r="Y1276" s="32">
        <v>18.7</v>
      </c>
      <c r="Z1276" s="32">
        <v>6.2</v>
      </c>
      <c r="AA1276" s="34"/>
      <c r="AB1276" s="32">
        <v>0</v>
      </c>
      <c r="AC1276" s="34"/>
      <c r="AD1276" s="34"/>
      <c r="AE1276" s="34"/>
      <c r="AF1276" s="32">
        <v>0</v>
      </c>
      <c r="AG1276" s="34"/>
      <c r="AH1276" s="34"/>
      <c r="AI1276" s="32">
        <v>0</v>
      </c>
      <c r="AJ1276" s="32">
        <v>0</v>
      </c>
      <c r="AK1276" s="34"/>
      <c r="AL1276" s="32">
        <v>0</v>
      </c>
      <c r="AM1276" s="32">
        <v>0</v>
      </c>
      <c r="AN1276" s="34"/>
      <c r="AO1276" s="34"/>
      <c r="AP1276" s="32">
        <v>0</v>
      </c>
      <c r="AQ1276" s="32">
        <v>0</v>
      </c>
      <c r="AR1276" s="32">
        <v>0</v>
      </c>
      <c r="AS1276" s="34"/>
      <c r="AT1276" s="32">
        <v>1.8</v>
      </c>
      <c r="AU1276" s="33">
        <v>26.7</v>
      </c>
      <c r="AV1276" s="36">
        <v>1.8</v>
      </c>
      <c r="AW1276" s="33">
        <v>0.77</v>
      </c>
      <c r="AX1276" s="33">
        <v>3.93</v>
      </c>
      <c r="AY1276" s="33">
        <v>1.78</v>
      </c>
      <c r="AZ1276" s="36">
        <v>119.7</v>
      </c>
      <c r="BA1276" s="33">
        <v>134.33000000000001</v>
      </c>
      <c r="BB1276" s="34"/>
      <c r="BC1276" s="34"/>
      <c r="BD1276" s="34"/>
      <c r="BE1276" s="34"/>
      <c r="BF1276" s="34"/>
      <c r="BG1276" s="34"/>
      <c r="BH1276" s="34"/>
      <c r="BI1276" s="34"/>
      <c r="BJ1276" s="34"/>
      <c r="BK1276" s="34"/>
      <c r="BL1276" s="34"/>
      <c r="BM1276" s="34"/>
      <c r="BN1276" s="34"/>
      <c r="BO1276" s="34"/>
      <c r="BP1276" s="34"/>
      <c r="BQ1276" s="34"/>
      <c r="BR1276" s="34"/>
      <c r="BS1276" s="34"/>
      <c r="BT1276" s="34"/>
      <c r="BU1276" s="34"/>
      <c r="BV1276" s="34"/>
      <c r="BW1276" s="34"/>
      <c r="BX1276" s="34"/>
      <c r="BY1276" s="34"/>
      <c r="BZ1276" s="34"/>
      <c r="CA1276" s="34"/>
      <c r="CB1276" s="34"/>
      <c r="CC1276" s="34"/>
    </row>
    <row r="1277" spans="1:81" ht="25" x14ac:dyDescent="0.35">
      <c r="A1277" s="37" t="s">
        <v>763</v>
      </c>
      <c r="B1277" s="34">
        <v>15501</v>
      </c>
      <c r="C1277" s="37" t="s">
        <v>762</v>
      </c>
      <c r="D1277" s="32">
        <v>11.8</v>
      </c>
      <c r="E1277" s="32">
        <v>10</v>
      </c>
      <c r="F1277" s="32">
        <v>1.7</v>
      </c>
      <c r="G1277" s="32">
        <v>16.7</v>
      </c>
      <c r="H1277" s="35">
        <v>856</v>
      </c>
      <c r="I1277" s="35">
        <v>852</v>
      </c>
      <c r="J1277" s="35">
        <v>203.62799999999999</v>
      </c>
      <c r="K1277" s="32">
        <v>0.5</v>
      </c>
      <c r="L1277" s="32">
        <v>0</v>
      </c>
      <c r="M1277" s="32">
        <v>0.1</v>
      </c>
      <c r="N1277" s="32">
        <v>1</v>
      </c>
      <c r="O1277" s="31"/>
      <c r="P1277" s="32">
        <v>16.7</v>
      </c>
      <c r="Q1277" s="31"/>
      <c r="R1277" s="36">
        <v>0.02</v>
      </c>
      <c r="S1277" s="33">
        <v>0.3</v>
      </c>
      <c r="T1277" s="33">
        <v>11.8</v>
      </c>
      <c r="U1277" s="33">
        <v>62.5</v>
      </c>
      <c r="V1277" s="34"/>
      <c r="W1277" s="34"/>
      <c r="X1277" s="34"/>
      <c r="Y1277" s="32">
        <v>15.8</v>
      </c>
      <c r="Z1277" s="32">
        <v>5</v>
      </c>
      <c r="AA1277" s="34"/>
      <c r="AB1277" s="32">
        <v>0</v>
      </c>
      <c r="AC1277" s="34"/>
      <c r="AD1277" s="34"/>
      <c r="AE1277" s="34"/>
      <c r="AF1277" s="32">
        <v>0.2</v>
      </c>
      <c r="AG1277" s="34"/>
      <c r="AH1277" s="34"/>
      <c r="AI1277" s="32">
        <v>0</v>
      </c>
      <c r="AJ1277" s="32">
        <v>0</v>
      </c>
      <c r="AK1277" s="34"/>
      <c r="AL1277" s="32">
        <v>0.2</v>
      </c>
      <c r="AM1277" s="32">
        <v>0.5</v>
      </c>
      <c r="AN1277" s="34"/>
      <c r="AO1277" s="34"/>
      <c r="AP1277" s="32">
        <v>0</v>
      </c>
      <c r="AQ1277" s="32">
        <v>0</v>
      </c>
      <c r="AR1277" s="32">
        <v>0.2</v>
      </c>
      <c r="AS1277" s="34"/>
      <c r="AT1277" s="32">
        <v>2.1</v>
      </c>
      <c r="AU1277" s="33">
        <v>24</v>
      </c>
      <c r="AV1277" s="36">
        <v>2.8</v>
      </c>
      <c r="AW1277" s="33">
        <v>1.1200000000000001</v>
      </c>
      <c r="AX1277" s="33">
        <v>5.94</v>
      </c>
      <c r="AY1277" s="33">
        <v>2.2799999999999998</v>
      </c>
      <c r="AZ1277" s="36">
        <v>266</v>
      </c>
      <c r="BA1277" s="33">
        <v>191.9</v>
      </c>
      <c r="BB1277" s="34"/>
      <c r="BC1277" s="34"/>
      <c r="BD1277" s="34"/>
      <c r="BE1277" s="34"/>
      <c r="BF1277" s="34"/>
      <c r="BG1277" s="34"/>
      <c r="BH1277" s="34"/>
      <c r="BI1277" s="34"/>
      <c r="BJ1277" s="34"/>
      <c r="BK1277" s="34"/>
      <c r="BL1277" s="34"/>
      <c r="BM1277" s="34"/>
      <c r="BN1277" s="34"/>
      <c r="BO1277" s="34"/>
      <c r="BP1277" s="34"/>
      <c r="BQ1277" s="34"/>
      <c r="BR1277" s="34"/>
      <c r="BS1277" s="34"/>
      <c r="BT1277" s="34"/>
      <c r="BU1277" s="34"/>
      <c r="BV1277" s="34"/>
      <c r="BW1277" s="34"/>
      <c r="BX1277" s="34"/>
      <c r="BY1277" s="34"/>
      <c r="BZ1277" s="34"/>
      <c r="CA1277" s="34"/>
      <c r="CB1277" s="34"/>
      <c r="CC1277" s="34"/>
    </row>
    <row r="1278" spans="1:81" ht="37.5" x14ac:dyDescent="0.35">
      <c r="A1278" s="37" t="s">
        <v>761</v>
      </c>
      <c r="B1278" s="34">
        <v>15501</v>
      </c>
      <c r="C1278" s="37" t="s">
        <v>760</v>
      </c>
      <c r="D1278" s="32">
        <v>15.2</v>
      </c>
      <c r="E1278" s="32">
        <v>13.2</v>
      </c>
      <c r="F1278" s="32">
        <v>0.6</v>
      </c>
      <c r="G1278" s="32">
        <v>15.2</v>
      </c>
      <c r="H1278" s="35">
        <v>1006</v>
      </c>
      <c r="I1278" s="35">
        <v>1005</v>
      </c>
      <c r="J1278" s="35">
        <v>240.19499999999999</v>
      </c>
      <c r="K1278" s="32">
        <v>0.1</v>
      </c>
      <c r="L1278" s="34"/>
      <c r="M1278" s="34"/>
      <c r="N1278" s="34"/>
      <c r="O1278" s="31"/>
      <c r="P1278" s="32">
        <v>15.2</v>
      </c>
      <c r="Q1278" s="31"/>
      <c r="R1278" s="36">
        <v>0</v>
      </c>
      <c r="S1278" s="33">
        <v>0.3</v>
      </c>
      <c r="T1278" s="33">
        <v>36.409999999999997</v>
      </c>
      <c r="U1278" s="33">
        <v>36.1</v>
      </c>
      <c r="V1278" s="34"/>
      <c r="W1278" s="34"/>
      <c r="X1278" s="34"/>
      <c r="Y1278" s="32">
        <v>25.4</v>
      </c>
      <c r="Z1278" s="32">
        <v>1.1000000000000001</v>
      </c>
      <c r="AA1278" s="34"/>
      <c r="AB1278" s="32">
        <v>0</v>
      </c>
      <c r="AC1278" s="34"/>
      <c r="AD1278" s="32">
        <v>0</v>
      </c>
      <c r="AE1278" s="34"/>
      <c r="AF1278" s="32">
        <v>0.1</v>
      </c>
      <c r="AG1278" s="34"/>
      <c r="AH1278" s="34"/>
      <c r="AI1278" s="32">
        <v>0</v>
      </c>
      <c r="AJ1278" s="32">
        <v>0</v>
      </c>
      <c r="AK1278" s="34"/>
      <c r="AL1278" s="32">
        <v>0</v>
      </c>
      <c r="AM1278" s="32">
        <v>0</v>
      </c>
      <c r="AN1278" s="34"/>
      <c r="AO1278" s="34"/>
      <c r="AP1278" s="34"/>
      <c r="AQ1278" s="32">
        <v>0</v>
      </c>
      <c r="AR1278" s="32">
        <v>0</v>
      </c>
      <c r="AS1278" s="34"/>
      <c r="AT1278" s="32">
        <v>0.2</v>
      </c>
      <c r="AU1278" s="33">
        <v>26.91</v>
      </c>
      <c r="AV1278" s="36">
        <v>0.25700000000000001</v>
      </c>
      <c r="AW1278" s="33">
        <v>4.58</v>
      </c>
      <c r="AX1278" s="33">
        <v>4.54</v>
      </c>
      <c r="AY1278" s="33">
        <v>3.38</v>
      </c>
      <c r="AZ1278" s="36">
        <v>32.311</v>
      </c>
      <c r="BA1278" s="33">
        <v>100.52</v>
      </c>
      <c r="BB1278" s="34"/>
      <c r="BC1278" s="34"/>
      <c r="BD1278" s="34"/>
      <c r="BE1278" s="34"/>
      <c r="BF1278" s="34"/>
      <c r="BG1278" s="34"/>
      <c r="BH1278" s="34"/>
      <c r="BI1278" s="34"/>
      <c r="BJ1278" s="34"/>
      <c r="BK1278" s="34"/>
      <c r="BL1278" s="34"/>
      <c r="BM1278" s="34"/>
      <c r="BN1278" s="34"/>
      <c r="BO1278" s="34"/>
      <c r="BP1278" s="34"/>
      <c r="BQ1278" s="34"/>
      <c r="BR1278" s="34"/>
      <c r="BS1278" s="34"/>
      <c r="BT1278" s="34"/>
      <c r="BU1278" s="34"/>
      <c r="BV1278" s="34"/>
      <c r="BW1278" s="34"/>
      <c r="BX1278" s="34"/>
      <c r="BY1278" s="34"/>
      <c r="BZ1278" s="34"/>
      <c r="CA1278" s="34"/>
      <c r="CB1278" s="34"/>
      <c r="CC1278" s="34"/>
    </row>
    <row r="1279" spans="1:81" x14ac:dyDescent="0.35">
      <c r="A1279" s="37" t="s">
        <v>759</v>
      </c>
      <c r="B1279" s="34">
        <v>15202</v>
      </c>
      <c r="C1279" s="37" t="s">
        <v>758</v>
      </c>
      <c r="D1279" s="32">
        <v>16.2</v>
      </c>
      <c r="E1279" s="32">
        <v>0.8</v>
      </c>
      <c r="F1279" s="32">
        <v>0.4</v>
      </c>
      <c r="G1279" s="32">
        <v>1.6</v>
      </c>
      <c r="H1279" s="35">
        <v>332</v>
      </c>
      <c r="I1279" s="35">
        <v>332</v>
      </c>
      <c r="J1279" s="35">
        <v>79.347999999999999</v>
      </c>
      <c r="K1279" s="32">
        <v>0</v>
      </c>
      <c r="L1279" s="32">
        <v>0</v>
      </c>
      <c r="M1279" s="32">
        <v>0.4</v>
      </c>
      <c r="N1279" s="32">
        <v>0</v>
      </c>
      <c r="O1279" s="31"/>
      <c r="P1279" s="32">
        <v>1.6</v>
      </c>
      <c r="Q1279" s="31"/>
      <c r="R1279" s="36">
        <v>0.37</v>
      </c>
      <c r="S1279" s="33">
        <v>0</v>
      </c>
      <c r="T1279" s="33">
        <v>35.54</v>
      </c>
      <c r="U1279" s="33">
        <v>20.5</v>
      </c>
      <c r="V1279" s="34"/>
      <c r="W1279" s="32">
        <v>0.1</v>
      </c>
      <c r="X1279" s="32">
        <v>0</v>
      </c>
      <c r="Y1279" s="32">
        <v>8.5</v>
      </c>
      <c r="Z1279" s="32">
        <v>1</v>
      </c>
      <c r="AA1279" s="32">
        <v>0.1</v>
      </c>
      <c r="AB1279" s="32">
        <v>0.1</v>
      </c>
      <c r="AC1279" s="32">
        <v>0.2</v>
      </c>
      <c r="AD1279" s="32">
        <v>2.1</v>
      </c>
      <c r="AE1279" s="32">
        <v>1.3</v>
      </c>
      <c r="AF1279" s="32">
        <v>0</v>
      </c>
      <c r="AG1279" s="32">
        <v>0</v>
      </c>
      <c r="AH1279" s="34"/>
      <c r="AI1279" s="32">
        <v>0</v>
      </c>
      <c r="AJ1279" s="32">
        <v>0.3</v>
      </c>
      <c r="AK1279" s="32">
        <v>0.3</v>
      </c>
      <c r="AL1279" s="32">
        <v>4</v>
      </c>
      <c r="AM1279" s="32">
        <v>10.3</v>
      </c>
      <c r="AN1279" s="32">
        <v>0.8</v>
      </c>
      <c r="AO1279" s="34"/>
      <c r="AP1279" s="32">
        <v>0.2</v>
      </c>
      <c r="AQ1279" s="32">
        <v>0.1</v>
      </c>
      <c r="AR1279" s="32">
        <v>11.2</v>
      </c>
      <c r="AS1279" s="32">
        <v>0</v>
      </c>
      <c r="AT1279" s="32">
        <v>2.7</v>
      </c>
      <c r="AU1279" s="33">
        <v>41.06</v>
      </c>
      <c r="AV1279" s="36">
        <v>24.215</v>
      </c>
      <c r="AW1279" s="33">
        <v>0.16</v>
      </c>
      <c r="AX1279" s="33">
        <v>0.1</v>
      </c>
      <c r="AY1279" s="33">
        <v>0.19</v>
      </c>
      <c r="AZ1279" s="36">
        <v>112.6</v>
      </c>
      <c r="BA1279" s="33">
        <v>3.26</v>
      </c>
      <c r="BB1279" s="34"/>
      <c r="BC1279" s="34"/>
      <c r="BD1279" s="34"/>
      <c r="BE1279" s="33"/>
      <c r="BF1279" s="34"/>
      <c r="BG1279" s="33"/>
      <c r="BH1279" s="34"/>
      <c r="BI1279" s="34"/>
      <c r="BJ1279" s="34"/>
      <c r="BK1279" s="34"/>
      <c r="BL1279" s="33"/>
      <c r="BM1279" s="33"/>
      <c r="BN1279" s="33"/>
      <c r="BO1279" s="34"/>
      <c r="BP1279" s="33"/>
      <c r="BQ1279" s="33"/>
      <c r="BR1279" s="33"/>
      <c r="BS1279" s="34"/>
      <c r="BT1279" s="34"/>
      <c r="BU1279" s="34"/>
      <c r="BV1279" s="33"/>
      <c r="BW1279" s="34"/>
      <c r="BX1279" s="34"/>
      <c r="BY1279" s="34"/>
      <c r="BZ1279" s="34"/>
      <c r="CA1279" s="34"/>
      <c r="CB1279" s="33"/>
      <c r="CC1279" s="32"/>
    </row>
    <row r="1280" spans="1:81" x14ac:dyDescent="0.35">
      <c r="A1280" s="37" t="s">
        <v>757</v>
      </c>
      <c r="B1280" s="34">
        <v>15202</v>
      </c>
      <c r="C1280" s="37" t="s">
        <v>756</v>
      </c>
      <c r="D1280" s="32">
        <v>19.399999999999999</v>
      </c>
      <c r="E1280" s="32">
        <v>0.6</v>
      </c>
      <c r="F1280" s="32">
        <v>0.4</v>
      </c>
      <c r="G1280" s="32">
        <v>1.6</v>
      </c>
      <c r="H1280" s="35">
        <v>380</v>
      </c>
      <c r="I1280" s="35">
        <v>380</v>
      </c>
      <c r="J1280" s="35">
        <v>90.82</v>
      </c>
      <c r="K1280" s="32">
        <v>0</v>
      </c>
      <c r="L1280" s="32">
        <v>0</v>
      </c>
      <c r="M1280" s="32">
        <v>0.4</v>
      </c>
      <c r="N1280" s="32">
        <v>0</v>
      </c>
      <c r="O1280" s="31"/>
      <c r="P1280" s="32">
        <v>1.6</v>
      </c>
      <c r="Q1280" s="31"/>
      <c r="R1280" s="36">
        <v>0.37</v>
      </c>
      <c r="S1280" s="33">
        <v>0</v>
      </c>
      <c r="T1280" s="33">
        <v>38.130000000000003</v>
      </c>
      <c r="U1280" s="33">
        <v>24.28</v>
      </c>
      <c r="V1280" s="34"/>
      <c r="W1280" s="32">
        <v>0</v>
      </c>
      <c r="X1280" s="32">
        <v>0</v>
      </c>
      <c r="Y1280" s="32">
        <v>2.7</v>
      </c>
      <c r="Z1280" s="32">
        <v>2.7</v>
      </c>
      <c r="AA1280" s="32">
        <v>0</v>
      </c>
      <c r="AB1280" s="32">
        <v>0.1</v>
      </c>
      <c r="AC1280" s="32">
        <v>0.2</v>
      </c>
      <c r="AD1280" s="32">
        <v>1.5</v>
      </c>
      <c r="AE1280" s="32">
        <v>0.1</v>
      </c>
      <c r="AF1280" s="32">
        <v>0</v>
      </c>
      <c r="AG1280" s="32">
        <v>0</v>
      </c>
      <c r="AH1280" s="34"/>
      <c r="AI1280" s="32">
        <v>0.1</v>
      </c>
      <c r="AJ1280" s="32">
        <v>0.1</v>
      </c>
      <c r="AK1280" s="32">
        <v>0.3</v>
      </c>
      <c r="AL1280" s="32">
        <v>11.3</v>
      </c>
      <c r="AM1280" s="32">
        <v>7.1</v>
      </c>
      <c r="AN1280" s="32">
        <v>0.3</v>
      </c>
      <c r="AO1280" s="32">
        <v>0</v>
      </c>
      <c r="AP1280" s="32">
        <v>0.1</v>
      </c>
      <c r="AQ1280" s="32">
        <v>0</v>
      </c>
      <c r="AR1280" s="32">
        <v>10</v>
      </c>
      <c r="AS1280" s="32">
        <v>0</v>
      </c>
      <c r="AT1280" s="32">
        <v>0.2</v>
      </c>
      <c r="AU1280" s="33">
        <v>36.54</v>
      </c>
      <c r="AV1280" s="36">
        <v>17.393999999999998</v>
      </c>
      <c r="AW1280" s="33">
        <v>0.14000000000000001</v>
      </c>
      <c r="AX1280" s="33">
        <v>0.09</v>
      </c>
      <c r="AY1280" s="33">
        <v>0.14000000000000001</v>
      </c>
      <c r="AZ1280" s="36">
        <v>65.225999999999999</v>
      </c>
      <c r="BA1280" s="33">
        <v>2.25</v>
      </c>
      <c r="BB1280" s="34"/>
      <c r="BC1280" s="34"/>
      <c r="BD1280" s="34"/>
      <c r="BE1280" s="34"/>
      <c r="BF1280" s="34"/>
      <c r="BG1280" s="34"/>
      <c r="BH1280" s="34"/>
      <c r="BI1280" s="34"/>
      <c r="BJ1280" s="34"/>
      <c r="BK1280" s="34"/>
      <c r="BL1280" s="34"/>
      <c r="BM1280" s="34"/>
      <c r="BN1280" s="34"/>
      <c r="BO1280" s="34"/>
      <c r="BP1280" s="34"/>
      <c r="BQ1280" s="34"/>
      <c r="BR1280" s="34"/>
      <c r="BS1280" s="34"/>
      <c r="BT1280" s="34"/>
      <c r="BU1280" s="34"/>
      <c r="BV1280" s="34"/>
      <c r="BW1280" s="34"/>
      <c r="BX1280" s="34"/>
      <c r="BY1280" s="34"/>
      <c r="BZ1280" s="34"/>
      <c r="CA1280" s="34"/>
      <c r="CB1280" s="34"/>
      <c r="CC1280" s="34"/>
    </row>
    <row r="1281" spans="1:81" x14ac:dyDescent="0.35">
      <c r="A1281" s="37" t="s">
        <v>755</v>
      </c>
      <c r="B1281" s="34">
        <v>15202</v>
      </c>
      <c r="C1281" s="37" t="s">
        <v>754</v>
      </c>
      <c r="D1281" s="32">
        <v>17.100000000000001</v>
      </c>
      <c r="E1281" s="32">
        <v>0.8</v>
      </c>
      <c r="F1281" s="32">
        <v>0.4</v>
      </c>
      <c r="G1281" s="32">
        <v>1.6</v>
      </c>
      <c r="H1281" s="35">
        <v>345</v>
      </c>
      <c r="I1281" s="35">
        <v>345</v>
      </c>
      <c r="J1281" s="35">
        <v>82.454999999999998</v>
      </c>
      <c r="K1281" s="32">
        <v>0</v>
      </c>
      <c r="L1281" s="32">
        <v>0</v>
      </c>
      <c r="M1281" s="32">
        <v>0.4</v>
      </c>
      <c r="N1281" s="32">
        <v>0</v>
      </c>
      <c r="O1281" s="31"/>
      <c r="P1281" s="32">
        <v>1.6</v>
      </c>
      <c r="Q1281" s="31"/>
      <c r="R1281" s="36">
        <v>0.37</v>
      </c>
      <c r="S1281" s="33">
        <v>0</v>
      </c>
      <c r="T1281" s="33">
        <v>38.83</v>
      </c>
      <c r="U1281" s="33">
        <v>24.91</v>
      </c>
      <c r="V1281" s="34"/>
      <c r="W1281" s="32">
        <v>0.1</v>
      </c>
      <c r="X1281" s="32">
        <v>0</v>
      </c>
      <c r="Y1281" s="32">
        <v>9.3000000000000007</v>
      </c>
      <c r="Z1281" s="32">
        <v>1</v>
      </c>
      <c r="AA1281" s="32">
        <v>0</v>
      </c>
      <c r="AB1281" s="32">
        <v>0.1</v>
      </c>
      <c r="AC1281" s="32">
        <v>0.7</v>
      </c>
      <c r="AD1281" s="32">
        <v>2.4</v>
      </c>
      <c r="AE1281" s="32">
        <v>0.9</v>
      </c>
      <c r="AF1281" s="32">
        <v>0</v>
      </c>
      <c r="AG1281" s="32">
        <v>0</v>
      </c>
      <c r="AH1281" s="34"/>
      <c r="AI1281" s="32">
        <v>0</v>
      </c>
      <c r="AJ1281" s="32">
        <v>0.3</v>
      </c>
      <c r="AK1281" s="32">
        <v>0</v>
      </c>
      <c r="AL1281" s="32">
        <v>3.3</v>
      </c>
      <c r="AM1281" s="32">
        <v>6.7</v>
      </c>
      <c r="AN1281" s="32">
        <v>0.6</v>
      </c>
      <c r="AO1281" s="34"/>
      <c r="AP1281" s="32">
        <v>0.2</v>
      </c>
      <c r="AQ1281" s="32">
        <v>0.1</v>
      </c>
      <c r="AR1281" s="32">
        <v>7</v>
      </c>
      <c r="AS1281" s="32">
        <v>0</v>
      </c>
      <c r="AT1281" s="32">
        <v>2.1</v>
      </c>
      <c r="AU1281" s="33">
        <v>33.450000000000003</v>
      </c>
      <c r="AV1281" s="36">
        <v>15.757999999999999</v>
      </c>
      <c r="AW1281" s="33">
        <v>0.17</v>
      </c>
      <c r="AX1281" s="33">
        <v>0.11</v>
      </c>
      <c r="AY1281" s="33">
        <v>0.15</v>
      </c>
      <c r="AZ1281" s="36">
        <v>70.91</v>
      </c>
      <c r="BA1281" s="33">
        <v>6.3</v>
      </c>
      <c r="BB1281" s="34"/>
      <c r="BC1281" s="34"/>
      <c r="BD1281" s="34"/>
      <c r="BE1281" s="34"/>
      <c r="BF1281" s="34"/>
      <c r="BG1281" s="34"/>
      <c r="BH1281" s="34"/>
      <c r="BI1281" s="34"/>
      <c r="BJ1281" s="34"/>
      <c r="BK1281" s="34"/>
      <c r="BL1281" s="34"/>
      <c r="BM1281" s="34"/>
      <c r="BN1281" s="34"/>
      <c r="BO1281" s="34"/>
      <c r="BP1281" s="34"/>
      <c r="BQ1281" s="34"/>
      <c r="BR1281" s="34"/>
      <c r="BS1281" s="34"/>
      <c r="BT1281" s="34"/>
      <c r="BU1281" s="34"/>
      <c r="BV1281" s="34"/>
      <c r="BW1281" s="34"/>
      <c r="BX1281" s="34"/>
      <c r="BY1281" s="34"/>
      <c r="BZ1281" s="34"/>
      <c r="CA1281" s="34"/>
      <c r="CB1281" s="34"/>
      <c r="CC1281" s="34"/>
    </row>
    <row r="1282" spans="1:81" x14ac:dyDescent="0.35">
      <c r="A1282" s="37" t="s">
        <v>753</v>
      </c>
      <c r="B1282" s="34">
        <v>15202</v>
      </c>
      <c r="C1282" s="37" t="s">
        <v>752</v>
      </c>
      <c r="D1282" s="32">
        <v>18.7</v>
      </c>
      <c r="E1282" s="32">
        <v>0.5</v>
      </c>
      <c r="F1282" s="32">
        <v>0.4</v>
      </c>
      <c r="G1282" s="32">
        <v>1.6</v>
      </c>
      <c r="H1282" s="35">
        <v>363</v>
      </c>
      <c r="I1282" s="35">
        <v>363</v>
      </c>
      <c r="J1282" s="35">
        <v>86.756999999999991</v>
      </c>
      <c r="K1282" s="32">
        <v>0</v>
      </c>
      <c r="L1282" s="32">
        <v>0</v>
      </c>
      <c r="M1282" s="32">
        <v>0.4</v>
      </c>
      <c r="N1282" s="32">
        <v>0</v>
      </c>
      <c r="O1282" s="31"/>
      <c r="P1282" s="32">
        <v>1.6</v>
      </c>
      <c r="Q1282" s="31"/>
      <c r="R1282" s="36">
        <v>0.37</v>
      </c>
      <c r="S1282" s="33">
        <v>0</v>
      </c>
      <c r="T1282" s="33">
        <v>42.75</v>
      </c>
      <c r="U1282" s="33">
        <v>24.54</v>
      </c>
      <c r="V1282" s="34"/>
      <c r="W1282" s="32">
        <v>0</v>
      </c>
      <c r="X1282" s="32">
        <v>0</v>
      </c>
      <c r="Y1282" s="32">
        <v>0.8</v>
      </c>
      <c r="Z1282" s="32">
        <v>0.3</v>
      </c>
      <c r="AA1282" s="32">
        <v>0</v>
      </c>
      <c r="AB1282" s="32">
        <v>0.1</v>
      </c>
      <c r="AC1282" s="32">
        <v>0.1</v>
      </c>
      <c r="AD1282" s="32">
        <v>1.5</v>
      </c>
      <c r="AE1282" s="32">
        <v>0.2</v>
      </c>
      <c r="AF1282" s="32">
        <v>0</v>
      </c>
      <c r="AG1282" s="32">
        <v>0</v>
      </c>
      <c r="AH1282" s="34"/>
      <c r="AI1282" s="32">
        <v>0</v>
      </c>
      <c r="AJ1282" s="32">
        <v>0.2</v>
      </c>
      <c r="AK1282" s="32">
        <v>0</v>
      </c>
      <c r="AL1282" s="32">
        <v>9.1</v>
      </c>
      <c r="AM1282" s="32">
        <v>5.7</v>
      </c>
      <c r="AN1282" s="32">
        <v>0.4</v>
      </c>
      <c r="AO1282" s="32">
        <v>0</v>
      </c>
      <c r="AP1282" s="32">
        <v>2.2999999999999998</v>
      </c>
      <c r="AQ1282" s="32">
        <v>0</v>
      </c>
      <c r="AR1282" s="32">
        <v>11</v>
      </c>
      <c r="AS1282" s="32">
        <v>0</v>
      </c>
      <c r="AT1282" s="32">
        <v>0</v>
      </c>
      <c r="AU1282" s="33">
        <v>31.38</v>
      </c>
      <c r="AV1282" s="36">
        <v>16.850000000000001</v>
      </c>
      <c r="AW1282" s="33">
        <v>0.13</v>
      </c>
      <c r="AX1282" s="33">
        <v>7.0000000000000007E-2</v>
      </c>
      <c r="AY1282" s="33">
        <v>0.09</v>
      </c>
      <c r="AZ1282" s="36">
        <v>50.55</v>
      </c>
      <c r="BA1282" s="33">
        <v>2.17</v>
      </c>
      <c r="BB1282" s="34"/>
      <c r="BC1282" s="34"/>
      <c r="BD1282" s="34"/>
      <c r="BE1282" s="34"/>
      <c r="BF1282" s="34"/>
      <c r="BG1282" s="34"/>
      <c r="BH1282" s="34"/>
      <c r="BI1282" s="34"/>
      <c r="BJ1282" s="34"/>
      <c r="BK1282" s="34"/>
      <c r="BL1282" s="34"/>
      <c r="BM1282" s="34"/>
      <c r="BN1282" s="34"/>
      <c r="BO1282" s="34"/>
      <c r="BP1282" s="34"/>
      <c r="BQ1282" s="34"/>
      <c r="BR1282" s="34"/>
      <c r="BS1282" s="34"/>
      <c r="BT1282" s="34"/>
      <c r="BU1282" s="34"/>
      <c r="BV1282" s="34"/>
      <c r="BW1282" s="34"/>
      <c r="BX1282" s="34"/>
      <c r="BY1282" s="34"/>
      <c r="BZ1282" s="34"/>
      <c r="CA1282" s="34"/>
      <c r="CB1282" s="34"/>
      <c r="CC1282" s="34"/>
    </row>
    <row r="1283" spans="1:81" x14ac:dyDescent="0.35">
      <c r="A1283" s="37" t="s">
        <v>751</v>
      </c>
      <c r="B1283" s="34">
        <v>15202</v>
      </c>
      <c r="C1283" s="37" t="s">
        <v>750</v>
      </c>
      <c r="D1283" s="32">
        <v>17.8</v>
      </c>
      <c r="E1283" s="32">
        <v>0.6</v>
      </c>
      <c r="F1283" s="32">
        <v>0.4</v>
      </c>
      <c r="G1283" s="32">
        <v>1.6</v>
      </c>
      <c r="H1283" s="35">
        <v>352</v>
      </c>
      <c r="I1283" s="35">
        <v>352</v>
      </c>
      <c r="J1283" s="35">
        <v>84.128</v>
      </c>
      <c r="K1283" s="32">
        <v>0</v>
      </c>
      <c r="L1283" s="32">
        <v>0</v>
      </c>
      <c r="M1283" s="32">
        <v>0.4</v>
      </c>
      <c r="N1283" s="32">
        <v>0</v>
      </c>
      <c r="O1283" s="31"/>
      <c r="P1283" s="32">
        <v>1.6</v>
      </c>
      <c r="Q1283" s="31"/>
      <c r="R1283" s="36">
        <v>0.37</v>
      </c>
      <c r="S1283" s="33">
        <v>0</v>
      </c>
      <c r="T1283" s="33">
        <v>42.83</v>
      </c>
      <c r="U1283" s="33">
        <v>22.86</v>
      </c>
      <c r="V1283" s="34"/>
      <c r="W1283" s="32">
        <v>0</v>
      </c>
      <c r="X1283" s="32">
        <v>0</v>
      </c>
      <c r="Y1283" s="32">
        <v>1.6</v>
      </c>
      <c r="Z1283" s="32">
        <v>0.3</v>
      </c>
      <c r="AA1283" s="32">
        <v>0.1</v>
      </c>
      <c r="AB1283" s="32">
        <v>0.2</v>
      </c>
      <c r="AC1283" s="32">
        <v>0.2</v>
      </c>
      <c r="AD1283" s="32">
        <v>2.5</v>
      </c>
      <c r="AE1283" s="32">
        <v>0.2</v>
      </c>
      <c r="AF1283" s="32">
        <v>0</v>
      </c>
      <c r="AG1283" s="32">
        <v>0</v>
      </c>
      <c r="AH1283" s="34"/>
      <c r="AI1283" s="32">
        <v>0</v>
      </c>
      <c r="AJ1283" s="32">
        <v>0.2</v>
      </c>
      <c r="AK1283" s="32">
        <v>0</v>
      </c>
      <c r="AL1283" s="32">
        <v>12.1</v>
      </c>
      <c r="AM1283" s="32">
        <v>5.8</v>
      </c>
      <c r="AN1283" s="32">
        <v>0.3</v>
      </c>
      <c r="AO1283" s="34"/>
      <c r="AP1283" s="32">
        <v>0.1</v>
      </c>
      <c r="AQ1283" s="32">
        <v>0</v>
      </c>
      <c r="AR1283" s="32">
        <v>9.3000000000000007</v>
      </c>
      <c r="AS1283" s="32">
        <v>0</v>
      </c>
      <c r="AT1283" s="32">
        <v>0.3</v>
      </c>
      <c r="AU1283" s="33">
        <v>32.74</v>
      </c>
      <c r="AV1283" s="36">
        <v>15.372999999999999</v>
      </c>
      <c r="AW1283" s="33">
        <v>0.15</v>
      </c>
      <c r="AX1283" s="33">
        <v>0.08</v>
      </c>
      <c r="AY1283" s="33">
        <v>0.12</v>
      </c>
      <c r="AZ1283" s="36">
        <v>55.343000000000004</v>
      </c>
      <c r="BA1283" s="33">
        <v>3.96</v>
      </c>
      <c r="BB1283" s="34"/>
      <c r="BC1283" s="34"/>
      <c r="BD1283" s="34"/>
      <c r="BE1283" s="34"/>
      <c r="BF1283" s="34"/>
      <c r="BG1283" s="34"/>
      <c r="BH1283" s="34"/>
      <c r="BI1283" s="34"/>
      <c r="BJ1283" s="34"/>
      <c r="BK1283" s="34"/>
      <c r="BL1283" s="34"/>
      <c r="BM1283" s="34"/>
      <c r="BN1283" s="34"/>
      <c r="BO1283" s="34"/>
      <c r="BP1283" s="34"/>
      <c r="BQ1283" s="34"/>
      <c r="BR1283" s="34"/>
      <c r="BS1283" s="34"/>
      <c r="BT1283" s="34"/>
      <c r="BU1283" s="34"/>
      <c r="BV1283" s="34"/>
      <c r="BW1283" s="34"/>
      <c r="BX1283" s="34"/>
      <c r="BY1283" s="34"/>
      <c r="BZ1283" s="34"/>
      <c r="CA1283" s="34"/>
      <c r="CB1283" s="34"/>
      <c r="CC1283" s="34"/>
    </row>
    <row r="1284" spans="1:81" ht="25" x14ac:dyDescent="0.35">
      <c r="A1284" s="37" t="s">
        <v>749</v>
      </c>
      <c r="B1284" s="34">
        <v>15201</v>
      </c>
      <c r="C1284" s="37" t="s">
        <v>748</v>
      </c>
      <c r="D1284" s="32">
        <v>20.2</v>
      </c>
      <c r="E1284" s="32">
        <v>0.7</v>
      </c>
      <c r="F1284" s="32">
        <v>0</v>
      </c>
      <c r="G1284" s="32">
        <v>0</v>
      </c>
      <c r="H1284" s="35">
        <v>370</v>
      </c>
      <c r="I1284" s="35">
        <v>370</v>
      </c>
      <c r="J1284" s="35">
        <v>88.429999999999993</v>
      </c>
      <c r="K1284" s="32">
        <v>0</v>
      </c>
      <c r="L1284" s="34"/>
      <c r="M1284" s="34"/>
      <c r="N1284" s="34"/>
      <c r="O1284" s="31"/>
      <c r="P1284" s="32">
        <v>0</v>
      </c>
      <c r="Q1284" s="31"/>
      <c r="R1284" s="36">
        <v>0.11</v>
      </c>
      <c r="S1284" s="33">
        <v>2.2000000000000002</v>
      </c>
      <c r="T1284" s="33">
        <v>33.39</v>
      </c>
      <c r="U1284" s="33">
        <v>21.43</v>
      </c>
      <c r="V1284" s="34"/>
      <c r="W1284" s="34"/>
      <c r="X1284" s="34"/>
      <c r="Y1284" s="32">
        <v>3.3</v>
      </c>
      <c r="Z1284" s="32">
        <v>1.5</v>
      </c>
      <c r="AA1284" s="34"/>
      <c r="AB1284" s="34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2">
        <v>16.8</v>
      </c>
      <c r="AN1284" s="34"/>
      <c r="AO1284" s="34"/>
      <c r="AP1284" s="34"/>
      <c r="AQ1284" s="34"/>
      <c r="AR1284" s="32">
        <v>1.5</v>
      </c>
      <c r="AS1284" s="34"/>
      <c r="AT1284" s="32">
        <v>11.1</v>
      </c>
      <c r="AU1284" s="33">
        <v>42.86</v>
      </c>
      <c r="AV1284" s="36">
        <v>29.402000000000001</v>
      </c>
      <c r="AW1284" s="33">
        <v>0.14000000000000001</v>
      </c>
      <c r="AX1284" s="33">
        <v>0.09</v>
      </c>
      <c r="AY1284" s="33">
        <v>0.19</v>
      </c>
      <c r="AZ1284" s="36">
        <v>127.899</v>
      </c>
      <c r="BA1284" s="33">
        <v>10.119999999999999</v>
      </c>
      <c r="BB1284" s="34"/>
      <c r="BC1284" s="34"/>
      <c r="BD1284" s="34"/>
      <c r="BE1284" s="34"/>
      <c r="BF1284" s="34"/>
      <c r="BG1284" s="34"/>
      <c r="BH1284" s="34"/>
      <c r="BI1284" s="34"/>
      <c r="BJ1284" s="34"/>
      <c r="BK1284" s="34"/>
      <c r="BL1284" s="34"/>
      <c r="BM1284" s="34"/>
      <c r="BN1284" s="34"/>
      <c r="BO1284" s="34"/>
      <c r="BP1284" s="34"/>
      <c r="BQ1284" s="34"/>
      <c r="BR1284" s="34"/>
      <c r="BS1284" s="34"/>
      <c r="BT1284" s="34"/>
      <c r="BU1284" s="34"/>
      <c r="BV1284" s="34"/>
      <c r="BW1284" s="34"/>
      <c r="BX1284" s="34"/>
      <c r="BY1284" s="34"/>
      <c r="BZ1284" s="34"/>
      <c r="CA1284" s="34"/>
      <c r="CB1284" s="34"/>
      <c r="CC1284" s="34"/>
    </row>
    <row r="1285" spans="1:81" x14ac:dyDescent="0.35">
      <c r="A1285" s="37" t="s">
        <v>747</v>
      </c>
      <c r="B1285" s="34">
        <v>15201</v>
      </c>
      <c r="C1285" s="37" t="s">
        <v>746</v>
      </c>
      <c r="D1285" s="32">
        <v>20.2</v>
      </c>
      <c r="E1285" s="32">
        <v>0.7</v>
      </c>
      <c r="F1285" s="32">
        <v>0</v>
      </c>
      <c r="G1285" s="32">
        <v>0</v>
      </c>
      <c r="H1285" s="35">
        <v>370</v>
      </c>
      <c r="I1285" s="35">
        <v>370</v>
      </c>
      <c r="J1285" s="35">
        <v>88.429999999999993</v>
      </c>
      <c r="K1285" s="32">
        <v>0</v>
      </c>
      <c r="L1285" s="32">
        <v>0</v>
      </c>
      <c r="M1285" s="32">
        <v>0</v>
      </c>
      <c r="N1285" s="32">
        <v>0</v>
      </c>
      <c r="O1285" s="31"/>
      <c r="P1285" s="32">
        <v>0</v>
      </c>
      <c r="Q1285" s="31"/>
      <c r="R1285" s="36">
        <v>5.6000000000000001E-2</v>
      </c>
      <c r="S1285" s="33">
        <v>2.1</v>
      </c>
      <c r="T1285" s="33">
        <v>29.25</v>
      </c>
      <c r="U1285" s="33">
        <v>27.69</v>
      </c>
      <c r="V1285" s="34"/>
      <c r="W1285" s="32">
        <v>0.3</v>
      </c>
      <c r="X1285" s="32">
        <v>0</v>
      </c>
      <c r="Y1285" s="32">
        <v>1.4</v>
      </c>
      <c r="Z1285" s="32">
        <v>0.4</v>
      </c>
      <c r="AA1285" s="32">
        <v>0.1</v>
      </c>
      <c r="AB1285" s="32">
        <v>0.2</v>
      </c>
      <c r="AC1285" s="32">
        <v>0.4</v>
      </c>
      <c r="AD1285" s="32">
        <v>0.6</v>
      </c>
      <c r="AE1285" s="32">
        <v>0.7</v>
      </c>
      <c r="AF1285" s="32">
        <v>0</v>
      </c>
      <c r="AG1285" s="32">
        <v>0</v>
      </c>
      <c r="AH1285" s="34"/>
      <c r="AI1285" s="32">
        <v>0.2</v>
      </c>
      <c r="AJ1285" s="32">
        <v>0.1</v>
      </c>
      <c r="AK1285" s="32">
        <v>0.4</v>
      </c>
      <c r="AL1285" s="32">
        <v>11.9</v>
      </c>
      <c r="AM1285" s="32">
        <v>15.1</v>
      </c>
      <c r="AN1285" s="32">
        <v>0</v>
      </c>
      <c r="AO1285" s="34"/>
      <c r="AP1285" s="32">
        <v>0.5</v>
      </c>
      <c r="AQ1285" s="32">
        <v>0.2</v>
      </c>
      <c r="AR1285" s="32">
        <v>1.6</v>
      </c>
      <c r="AS1285" s="32">
        <v>0.3</v>
      </c>
      <c r="AT1285" s="32">
        <v>8.4</v>
      </c>
      <c r="AU1285" s="33">
        <v>42.14</v>
      </c>
      <c r="AV1285" s="36">
        <v>25.143000000000001</v>
      </c>
      <c r="AW1285" s="33">
        <v>0.12</v>
      </c>
      <c r="AX1285" s="33">
        <v>0.11</v>
      </c>
      <c r="AY1285" s="33">
        <v>0.17</v>
      </c>
      <c r="AZ1285" s="36">
        <v>104.09099999999999</v>
      </c>
      <c r="BA1285" s="33">
        <v>0.83</v>
      </c>
      <c r="BB1285" s="34"/>
      <c r="BC1285" s="34"/>
      <c r="BD1285" s="34"/>
      <c r="BE1285" s="33"/>
      <c r="BF1285" s="34"/>
      <c r="BG1285" s="33"/>
      <c r="BH1285" s="34"/>
      <c r="BI1285" s="34"/>
      <c r="BJ1285" s="34"/>
      <c r="BK1285" s="34"/>
      <c r="BL1285" s="33"/>
      <c r="BM1285" s="33"/>
      <c r="BN1285" s="33"/>
      <c r="BO1285" s="34"/>
      <c r="BP1285" s="33"/>
      <c r="BQ1285" s="34"/>
      <c r="BR1285" s="33"/>
      <c r="BS1285" s="34"/>
      <c r="BT1285" s="34"/>
      <c r="BU1285" s="34"/>
      <c r="BV1285" s="33"/>
      <c r="BW1285" s="34"/>
      <c r="BX1285" s="34"/>
      <c r="BY1285" s="34"/>
      <c r="BZ1285" s="34"/>
      <c r="CA1285" s="34"/>
      <c r="CB1285" s="33"/>
      <c r="CC1285" s="32"/>
    </row>
    <row r="1286" spans="1:81" ht="25" x14ac:dyDescent="0.35">
      <c r="A1286" s="37" t="s">
        <v>745</v>
      </c>
      <c r="B1286" s="34">
        <v>15201</v>
      </c>
      <c r="C1286" s="37" t="s">
        <v>744</v>
      </c>
      <c r="D1286" s="32">
        <v>22.5</v>
      </c>
      <c r="E1286" s="32">
        <v>0.8</v>
      </c>
      <c r="F1286" s="32">
        <v>0</v>
      </c>
      <c r="G1286" s="32">
        <v>0</v>
      </c>
      <c r="H1286" s="35">
        <v>411</v>
      </c>
      <c r="I1286" s="35">
        <v>411</v>
      </c>
      <c r="J1286" s="35">
        <v>98.228999999999999</v>
      </c>
      <c r="K1286" s="32">
        <v>0</v>
      </c>
      <c r="L1286" s="32">
        <v>0</v>
      </c>
      <c r="M1286" s="32">
        <v>0</v>
      </c>
      <c r="N1286" s="32">
        <v>0</v>
      </c>
      <c r="O1286" s="31"/>
      <c r="P1286" s="32">
        <v>0</v>
      </c>
      <c r="Q1286" s="31"/>
      <c r="R1286" s="36">
        <v>5.8999999999999997E-2</v>
      </c>
      <c r="S1286" s="33">
        <v>2.1</v>
      </c>
      <c r="T1286" s="34"/>
      <c r="U1286" s="34"/>
      <c r="V1286" s="34"/>
      <c r="W1286" s="34"/>
      <c r="X1286" s="34"/>
      <c r="Y1286" s="34"/>
      <c r="Z1286" s="34"/>
      <c r="AA1286" s="34"/>
      <c r="AB1286" s="34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  <c r="AO1286" s="34"/>
      <c r="AP1286" s="34"/>
      <c r="AQ1286" s="34"/>
      <c r="AR1286" s="34"/>
      <c r="AS1286" s="34"/>
      <c r="AT1286" s="34"/>
      <c r="AU1286" s="34"/>
      <c r="AV1286" s="34"/>
      <c r="AW1286" s="33">
        <v>0.13</v>
      </c>
      <c r="AX1286" s="33">
        <v>0.13</v>
      </c>
      <c r="AY1286" s="33">
        <v>0.19</v>
      </c>
      <c r="AZ1286" s="36">
        <v>115.657</v>
      </c>
      <c r="BA1286" s="33">
        <v>0.92</v>
      </c>
      <c r="BB1286" s="34"/>
      <c r="BC1286" s="34"/>
      <c r="BD1286" s="34"/>
      <c r="BE1286" s="34"/>
      <c r="BF1286" s="34"/>
      <c r="BG1286" s="34"/>
      <c r="BH1286" s="34"/>
      <c r="BI1286" s="34"/>
      <c r="BJ1286" s="34"/>
      <c r="BK1286" s="34"/>
      <c r="BL1286" s="34"/>
      <c r="BM1286" s="34"/>
      <c r="BN1286" s="34"/>
      <c r="BO1286" s="34"/>
      <c r="BP1286" s="34"/>
      <c r="BQ1286" s="34"/>
      <c r="BR1286" s="34"/>
      <c r="BS1286" s="34"/>
      <c r="BT1286" s="34"/>
      <c r="BU1286" s="34"/>
      <c r="BV1286" s="34"/>
      <c r="BW1286" s="34"/>
      <c r="BX1286" s="34"/>
      <c r="BY1286" s="34"/>
      <c r="BZ1286" s="34"/>
      <c r="CA1286" s="34"/>
      <c r="CB1286" s="34"/>
      <c r="CC1286" s="34"/>
    </row>
    <row r="1287" spans="1:81" x14ac:dyDescent="0.35">
      <c r="A1287" s="37" t="s">
        <v>743</v>
      </c>
      <c r="B1287" s="34">
        <v>15202</v>
      </c>
      <c r="C1287" s="37" t="s">
        <v>742</v>
      </c>
      <c r="D1287" s="32">
        <v>16</v>
      </c>
      <c r="E1287" s="32">
        <v>2.2999999999999998</v>
      </c>
      <c r="F1287" s="32">
        <v>0</v>
      </c>
      <c r="G1287" s="32">
        <v>4.7</v>
      </c>
      <c r="H1287" s="35">
        <v>438</v>
      </c>
      <c r="I1287" s="35">
        <v>438</v>
      </c>
      <c r="J1287" s="35">
        <v>104.682</v>
      </c>
      <c r="K1287" s="32">
        <v>0</v>
      </c>
      <c r="L1287" s="32">
        <v>0</v>
      </c>
      <c r="M1287" s="32">
        <v>0</v>
      </c>
      <c r="N1287" s="32">
        <v>0</v>
      </c>
      <c r="O1287" s="31"/>
      <c r="P1287" s="32">
        <v>4.7</v>
      </c>
      <c r="Q1287" s="31"/>
      <c r="R1287" s="36">
        <v>6.6000000000000003E-2</v>
      </c>
      <c r="S1287" s="33">
        <v>2.2000000000000002</v>
      </c>
      <c r="T1287" s="33">
        <v>26.43</v>
      </c>
      <c r="U1287" s="33">
        <v>14.1</v>
      </c>
      <c r="V1287" s="34"/>
      <c r="W1287" s="34"/>
      <c r="X1287" s="34"/>
      <c r="Y1287" s="32">
        <v>2.8</v>
      </c>
      <c r="Z1287" s="32">
        <v>4</v>
      </c>
      <c r="AA1287" s="34"/>
      <c r="AB1287" s="32">
        <v>0</v>
      </c>
      <c r="AC1287" s="34"/>
      <c r="AD1287" s="34"/>
      <c r="AE1287" s="34"/>
      <c r="AF1287" s="32">
        <v>0.9</v>
      </c>
      <c r="AG1287" s="34"/>
      <c r="AH1287" s="34"/>
      <c r="AI1287" s="32">
        <v>0.1</v>
      </c>
      <c r="AJ1287" s="32">
        <v>0.2</v>
      </c>
      <c r="AK1287" s="34"/>
      <c r="AL1287" s="32">
        <v>4</v>
      </c>
      <c r="AM1287" s="32">
        <v>13.7</v>
      </c>
      <c r="AN1287" s="34"/>
      <c r="AO1287" s="34"/>
      <c r="AP1287" s="32">
        <v>0</v>
      </c>
      <c r="AQ1287" s="32">
        <v>0.6</v>
      </c>
      <c r="AR1287" s="32">
        <v>1.5</v>
      </c>
      <c r="AS1287" s="34"/>
      <c r="AT1287" s="32">
        <v>28.6</v>
      </c>
      <c r="AU1287" s="33">
        <v>56.57</v>
      </c>
      <c r="AV1287" s="36">
        <v>43.832999999999998</v>
      </c>
      <c r="AW1287" s="33">
        <v>0.37</v>
      </c>
      <c r="AX1287" s="33">
        <v>0.2</v>
      </c>
      <c r="AY1287" s="33">
        <v>0.79</v>
      </c>
      <c r="AZ1287" s="36">
        <v>613.66700000000003</v>
      </c>
      <c r="BA1287" s="33">
        <v>46.2</v>
      </c>
      <c r="BB1287" s="34"/>
      <c r="BC1287" s="34"/>
      <c r="BD1287" s="34"/>
      <c r="BE1287" s="34"/>
      <c r="BF1287" s="34"/>
      <c r="BG1287" s="34"/>
      <c r="BH1287" s="34"/>
      <c r="BI1287" s="34"/>
      <c r="BJ1287" s="34"/>
      <c r="BK1287" s="34"/>
      <c r="BL1287" s="34"/>
      <c r="BM1287" s="34"/>
      <c r="BN1287" s="34"/>
      <c r="BO1287" s="34"/>
      <c r="BP1287" s="34"/>
      <c r="BQ1287" s="34"/>
      <c r="BR1287" s="34"/>
      <c r="BS1287" s="34"/>
      <c r="BT1287" s="34"/>
      <c r="BU1287" s="34"/>
      <c r="BV1287" s="34"/>
      <c r="BW1287" s="34"/>
      <c r="BX1287" s="34"/>
      <c r="BY1287" s="34"/>
      <c r="BZ1287" s="34"/>
      <c r="CA1287" s="34"/>
      <c r="CB1287" s="34"/>
      <c r="CC1287" s="34"/>
    </row>
    <row r="1288" spans="1:81" x14ac:dyDescent="0.35">
      <c r="A1288" s="37" t="s">
        <v>741</v>
      </c>
      <c r="B1288" s="34">
        <v>15202</v>
      </c>
      <c r="C1288" s="37" t="s">
        <v>740</v>
      </c>
      <c r="D1288" s="32">
        <v>14.9</v>
      </c>
      <c r="E1288" s="32">
        <v>1</v>
      </c>
      <c r="F1288" s="32">
        <v>0</v>
      </c>
      <c r="G1288" s="32">
        <v>0</v>
      </c>
      <c r="H1288" s="35">
        <v>292</v>
      </c>
      <c r="I1288" s="35">
        <v>292</v>
      </c>
      <c r="J1288" s="35">
        <v>69.787999999999997</v>
      </c>
      <c r="K1288" s="32">
        <v>0</v>
      </c>
      <c r="L1288" s="34"/>
      <c r="M1288" s="34"/>
      <c r="N1288" s="34"/>
      <c r="O1288" s="31"/>
      <c r="P1288" s="32">
        <v>0</v>
      </c>
      <c r="Q1288" s="31"/>
      <c r="R1288" s="36">
        <v>0.04</v>
      </c>
      <c r="S1288" s="33">
        <v>2.1</v>
      </c>
      <c r="T1288" s="33">
        <v>36.15</v>
      </c>
      <c r="U1288" s="33">
        <v>25.8</v>
      </c>
      <c r="V1288" s="34"/>
      <c r="W1288" s="34"/>
      <c r="X1288" s="34"/>
      <c r="Y1288" s="32">
        <v>1.4</v>
      </c>
      <c r="Z1288" s="32">
        <v>0</v>
      </c>
      <c r="AA1288" s="34"/>
      <c r="AB1288" s="34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2">
        <v>12.1</v>
      </c>
      <c r="AN1288" s="34"/>
      <c r="AO1288" s="34"/>
      <c r="AP1288" s="34"/>
      <c r="AQ1288" s="34"/>
      <c r="AR1288" s="32">
        <v>1</v>
      </c>
      <c r="AS1288" s="34"/>
      <c r="AT1288" s="32">
        <v>12.9</v>
      </c>
      <c r="AU1288" s="33">
        <v>38.06</v>
      </c>
      <c r="AV1288" s="36">
        <v>25.954999999999998</v>
      </c>
      <c r="AW1288" s="33">
        <v>0.22</v>
      </c>
      <c r="AX1288" s="33">
        <v>0.16</v>
      </c>
      <c r="AY1288" s="33">
        <v>0.24</v>
      </c>
      <c r="AZ1288" s="36">
        <v>161.959</v>
      </c>
      <c r="BA1288" s="33">
        <v>12.42</v>
      </c>
      <c r="BB1288" s="34"/>
      <c r="BC1288" s="34"/>
      <c r="BD1288" s="34"/>
      <c r="BE1288" s="34"/>
      <c r="BF1288" s="34"/>
      <c r="BG1288" s="34"/>
      <c r="BH1288" s="34"/>
      <c r="BI1288" s="34"/>
      <c r="BJ1288" s="34"/>
      <c r="BK1288" s="34"/>
      <c r="BL1288" s="34"/>
      <c r="BM1288" s="34"/>
      <c r="BN1288" s="34"/>
      <c r="BO1288" s="34"/>
      <c r="BP1288" s="34"/>
      <c r="BQ1288" s="34"/>
      <c r="BR1288" s="34"/>
      <c r="BS1288" s="34"/>
      <c r="BT1288" s="34"/>
      <c r="BU1288" s="34"/>
      <c r="BV1288" s="34"/>
      <c r="BW1288" s="34"/>
      <c r="BX1288" s="34"/>
      <c r="BY1288" s="34"/>
      <c r="BZ1288" s="34"/>
      <c r="CA1288" s="34"/>
      <c r="CB1288" s="34"/>
      <c r="CC1288" s="34"/>
    </row>
    <row r="1289" spans="1:81" x14ac:dyDescent="0.35">
      <c r="A1289" s="37" t="s">
        <v>739</v>
      </c>
      <c r="B1289" s="34">
        <v>15202</v>
      </c>
      <c r="C1289" s="37" t="s">
        <v>738</v>
      </c>
      <c r="D1289" s="32">
        <v>16.600000000000001</v>
      </c>
      <c r="E1289" s="32">
        <v>1.2</v>
      </c>
      <c r="F1289" s="32">
        <v>0</v>
      </c>
      <c r="G1289" s="32">
        <v>0</v>
      </c>
      <c r="H1289" s="35">
        <v>324</v>
      </c>
      <c r="I1289" s="35">
        <v>324</v>
      </c>
      <c r="J1289" s="35">
        <v>77.435999999999993</v>
      </c>
      <c r="K1289" s="32">
        <v>0</v>
      </c>
      <c r="L1289" s="34"/>
      <c r="M1289" s="34"/>
      <c r="N1289" s="34"/>
      <c r="O1289" s="31"/>
      <c r="P1289" s="32">
        <v>0</v>
      </c>
      <c r="Q1289" s="31"/>
      <c r="R1289" s="36">
        <v>3.7999999999999999E-2</v>
      </c>
      <c r="S1289" s="33">
        <v>2.1</v>
      </c>
      <c r="T1289" s="34"/>
      <c r="U1289" s="34"/>
      <c r="V1289" s="34"/>
      <c r="W1289" s="34"/>
      <c r="X1289" s="34"/>
      <c r="Y1289" s="34"/>
      <c r="Z1289" s="34"/>
      <c r="AA1289" s="34"/>
      <c r="AB1289" s="34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  <c r="AO1289" s="34"/>
      <c r="AP1289" s="34"/>
      <c r="AQ1289" s="34"/>
      <c r="AR1289" s="34"/>
      <c r="AS1289" s="34"/>
      <c r="AT1289" s="34"/>
      <c r="AU1289" s="34"/>
      <c r="AV1289" s="34"/>
      <c r="AW1289" s="33">
        <v>0.25</v>
      </c>
      <c r="AX1289" s="33">
        <v>0.18</v>
      </c>
      <c r="AY1289" s="33">
        <v>0.26</v>
      </c>
      <c r="AZ1289" s="36">
        <v>179.95500000000001</v>
      </c>
      <c r="BA1289" s="33">
        <v>13.8</v>
      </c>
      <c r="BB1289" s="34"/>
      <c r="BC1289" s="34"/>
      <c r="BD1289" s="34"/>
      <c r="BE1289" s="34"/>
      <c r="BF1289" s="34"/>
      <c r="BG1289" s="34"/>
      <c r="BH1289" s="34"/>
      <c r="BI1289" s="34"/>
      <c r="BJ1289" s="34"/>
      <c r="BK1289" s="34"/>
      <c r="BL1289" s="34"/>
      <c r="BM1289" s="34"/>
      <c r="BN1289" s="34"/>
      <c r="BO1289" s="34"/>
      <c r="BP1289" s="34"/>
      <c r="BQ1289" s="34"/>
      <c r="BR1289" s="34"/>
      <c r="BS1289" s="34"/>
      <c r="BT1289" s="34"/>
      <c r="BU1289" s="34"/>
      <c r="BV1289" s="34"/>
      <c r="BW1289" s="34"/>
      <c r="BX1289" s="34"/>
      <c r="BY1289" s="34"/>
      <c r="BZ1289" s="34"/>
      <c r="CA1289" s="34"/>
      <c r="CB1289" s="34"/>
      <c r="CC1289" s="34"/>
    </row>
    <row r="1290" spans="1:81" x14ac:dyDescent="0.35">
      <c r="A1290" s="37" t="s">
        <v>737</v>
      </c>
      <c r="B1290" s="34">
        <v>15202</v>
      </c>
      <c r="C1290" s="37" t="s">
        <v>736</v>
      </c>
      <c r="D1290" s="32">
        <v>7.3</v>
      </c>
      <c r="E1290" s="32">
        <v>1.5</v>
      </c>
      <c r="F1290" s="32">
        <v>0</v>
      </c>
      <c r="G1290" s="32">
        <v>0.6</v>
      </c>
      <c r="H1290" s="35">
        <v>191</v>
      </c>
      <c r="I1290" s="35">
        <v>191</v>
      </c>
      <c r="J1290" s="35">
        <v>45.649000000000001</v>
      </c>
      <c r="K1290" s="32">
        <v>0</v>
      </c>
      <c r="L1290" s="32">
        <v>0</v>
      </c>
      <c r="M1290" s="32">
        <v>0</v>
      </c>
      <c r="N1290" s="32">
        <v>0</v>
      </c>
      <c r="O1290" s="31"/>
      <c r="P1290" s="32">
        <v>0.6</v>
      </c>
      <c r="Q1290" s="31"/>
      <c r="R1290" s="36">
        <v>0.37</v>
      </c>
      <c r="S1290" s="33">
        <v>2.1</v>
      </c>
      <c r="T1290" s="33">
        <v>40.25</v>
      </c>
      <c r="U1290" s="33">
        <v>14.51</v>
      </c>
      <c r="V1290" s="34"/>
      <c r="W1290" s="32">
        <v>0</v>
      </c>
      <c r="X1290" s="32">
        <v>0</v>
      </c>
      <c r="Y1290" s="32">
        <v>2.5</v>
      </c>
      <c r="Z1290" s="32">
        <v>2.1</v>
      </c>
      <c r="AA1290" s="32">
        <v>0</v>
      </c>
      <c r="AB1290" s="32">
        <v>0.2</v>
      </c>
      <c r="AC1290" s="32">
        <v>0</v>
      </c>
      <c r="AD1290" s="32">
        <v>2.2000000000000002</v>
      </c>
      <c r="AE1290" s="32">
        <v>0.2</v>
      </c>
      <c r="AF1290" s="32">
        <v>0</v>
      </c>
      <c r="AG1290" s="32">
        <v>0</v>
      </c>
      <c r="AH1290" s="34"/>
      <c r="AI1290" s="32">
        <v>0</v>
      </c>
      <c r="AJ1290" s="32">
        <v>0.2</v>
      </c>
      <c r="AK1290" s="32">
        <v>0.6</v>
      </c>
      <c r="AL1290" s="32">
        <v>4</v>
      </c>
      <c r="AM1290" s="32">
        <v>12</v>
      </c>
      <c r="AN1290" s="32">
        <v>0.6</v>
      </c>
      <c r="AO1290" s="32">
        <v>1.1000000000000001</v>
      </c>
      <c r="AP1290" s="32">
        <v>0.9</v>
      </c>
      <c r="AQ1290" s="32">
        <v>1</v>
      </c>
      <c r="AR1290" s="32">
        <v>1.4</v>
      </c>
      <c r="AS1290" s="32">
        <v>0.4</v>
      </c>
      <c r="AT1290" s="32">
        <v>16.8</v>
      </c>
      <c r="AU1290" s="33">
        <v>44.33</v>
      </c>
      <c r="AV1290" s="36">
        <v>30.265999999999998</v>
      </c>
      <c r="AW1290" s="33">
        <v>0.36</v>
      </c>
      <c r="AX1290" s="33">
        <v>0.13</v>
      </c>
      <c r="AY1290" s="33">
        <v>0.4</v>
      </c>
      <c r="AZ1290" s="36">
        <v>272.39</v>
      </c>
      <c r="BA1290" s="33">
        <v>0</v>
      </c>
      <c r="BB1290" s="34"/>
      <c r="BC1290" s="34"/>
      <c r="BD1290" s="34"/>
      <c r="BE1290" s="34"/>
      <c r="BF1290" s="34"/>
      <c r="BG1290" s="34"/>
      <c r="BH1290" s="34"/>
      <c r="BI1290" s="34"/>
      <c r="BJ1290" s="34"/>
      <c r="BK1290" s="34"/>
      <c r="BL1290" s="34"/>
      <c r="BM1290" s="34"/>
      <c r="BN1290" s="34"/>
      <c r="BO1290" s="34"/>
      <c r="BP1290" s="34"/>
      <c r="BQ1290" s="34"/>
      <c r="BR1290" s="34"/>
      <c r="BS1290" s="34"/>
      <c r="BT1290" s="34"/>
      <c r="BU1290" s="34"/>
      <c r="BV1290" s="34"/>
      <c r="BW1290" s="34"/>
      <c r="BX1290" s="34"/>
      <c r="BY1290" s="34"/>
      <c r="BZ1290" s="34"/>
      <c r="CA1290" s="34"/>
      <c r="CB1290" s="34"/>
      <c r="CC1290" s="34"/>
    </row>
    <row r="1291" spans="1:81" x14ac:dyDescent="0.35">
      <c r="A1291" s="37" t="s">
        <v>735</v>
      </c>
      <c r="B1291" s="34">
        <v>15202</v>
      </c>
      <c r="C1291" s="37" t="s">
        <v>734</v>
      </c>
      <c r="D1291" s="32">
        <v>10.8</v>
      </c>
      <c r="E1291" s="32">
        <v>2.2000000000000002</v>
      </c>
      <c r="F1291" s="32">
        <v>0</v>
      </c>
      <c r="G1291" s="32">
        <v>0.6</v>
      </c>
      <c r="H1291" s="35">
        <v>279</v>
      </c>
      <c r="I1291" s="35">
        <v>279</v>
      </c>
      <c r="J1291" s="35">
        <v>66.680999999999997</v>
      </c>
      <c r="K1291" s="32">
        <v>0</v>
      </c>
      <c r="L1291" s="32">
        <v>0</v>
      </c>
      <c r="M1291" s="32">
        <v>0</v>
      </c>
      <c r="N1291" s="32">
        <v>0</v>
      </c>
      <c r="O1291" s="31"/>
      <c r="P1291" s="32">
        <v>0.6</v>
      </c>
      <c r="Q1291" s="31"/>
      <c r="R1291" s="36">
        <v>0.37</v>
      </c>
      <c r="S1291" s="33">
        <v>2.1</v>
      </c>
      <c r="T1291" s="33">
        <v>36.369999999999997</v>
      </c>
      <c r="U1291" s="33">
        <v>16.61</v>
      </c>
      <c r="V1291" s="34"/>
      <c r="W1291" s="32">
        <v>0.1</v>
      </c>
      <c r="X1291" s="32">
        <v>0</v>
      </c>
      <c r="Y1291" s="32">
        <v>2.2999999999999998</v>
      </c>
      <c r="Z1291" s="32">
        <v>2.7</v>
      </c>
      <c r="AA1291" s="32">
        <v>0.1</v>
      </c>
      <c r="AB1291" s="32">
        <v>0.2</v>
      </c>
      <c r="AC1291" s="32">
        <v>0.1</v>
      </c>
      <c r="AD1291" s="32">
        <v>3.6</v>
      </c>
      <c r="AE1291" s="32">
        <v>0.3</v>
      </c>
      <c r="AF1291" s="32">
        <v>0</v>
      </c>
      <c r="AG1291" s="32">
        <v>0</v>
      </c>
      <c r="AH1291" s="34"/>
      <c r="AI1291" s="32">
        <v>0.1</v>
      </c>
      <c r="AJ1291" s="32">
        <v>0.2</v>
      </c>
      <c r="AK1291" s="32">
        <v>0.2</v>
      </c>
      <c r="AL1291" s="32">
        <v>2.2000000000000002</v>
      </c>
      <c r="AM1291" s="32">
        <v>14</v>
      </c>
      <c r="AN1291" s="32">
        <v>0.4</v>
      </c>
      <c r="AO1291" s="32">
        <v>0</v>
      </c>
      <c r="AP1291" s="32">
        <v>0.7</v>
      </c>
      <c r="AQ1291" s="32">
        <v>0.6</v>
      </c>
      <c r="AR1291" s="32">
        <v>1.2</v>
      </c>
      <c r="AS1291" s="32">
        <v>0.5</v>
      </c>
      <c r="AT1291" s="32">
        <v>16.8</v>
      </c>
      <c r="AU1291" s="33">
        <v>45.61</v>
      </c>
      <c r="AV1291" s="36">
        <v>32.017000000000003</v>
      </c>
      <c r="AW1291" s="33">
        <v>0.49</v>
      </c>
      <c r="AX1291" s="33">
        <v>0.22</v>
      </c>
      <c r="AY1291" s="33">
        <v>0.62</v>
      </c>
      <c r="AZ1291" s="36">
        <v>432.22699999999998</v>
      </c>
      <c r="BA1291" s="33">
        <v>9.4499999999999993</v>
      </c>
      <c r="BB1291" s="34"/>
      <c r="BC1291" s="34"/>
      <c r="BD1291" s="34"/>
      <c r="BE1291" s="34"/>
      <c r="BF1291" s="34"/>
      <c r="BG1291" s="34"/>
      <c r="BH1291" s="34"/>
      <c r="BI1291" s="34"/>
      <c r="BJ1291" s="34"/>
      <c r="BK1291" s="34"/>
      <c r="BL1291" s="34"/>
      <c r="BM1291" s="34"/>
      <c r="BN1291" s="34"/>
      <c r="BO1291" s="34"/>
      <c r="BP1291" s="34"/>
      <c r="BQ1291" s="34"/>
      <c r="BR1291" s="34"/>
      <c r="BS1291" s="34"/>
      <c r="BT1291" s="34"/>
      <c r="BU1291" s="34"/>
      <c r="BV1291" s="34"/>
      <c r="BW1291" s="34"/>
      <c r="BX1291" s="34"/>
      <c r="BY1291" s="34"/>
      <c r="BZ1291" s="34"/>
      <c r="CA1291" s="34"/>
      <c r="CB1291" s="34"/>
      <c r="CC1291" s="34"/>
    </row>
    <row r="1292" spans="1:81" x14ac:dyDescent="0.35">
      <c r="A1292" s="37" t="s">
        <v>733</v>
      </c>
      <c r="B1292" s="34">
        <v>15202</v>
      </c>
      <c r="C1292" s="37" t="s">
        <v>732</v>
      </c>
      <c r="D1292" s="32">
        <v>10.6</v>
      </c>
      <c r="E1292" s="32">
        <v>2.9</v>
      </c>
      <c r="F1292" s="32">
        <v>0</v>
      </c>
      <c r="G1292" s="32">
        <v>0.6</v>
      </c>
      <c r="H1292" s="35">
        <v>298</v>
      </c>
      <c r="I1292" s="35">
        <v>298</v>
      </c>
      <c r="J1292" s="35">
        <v>71.221999999999994</v>
      </c>
      <c r="K1292" s="32">
        <v>0</v>
      </c>
      <c r="L1292" s="32">
        <v>0</v>
      </c>
      <c r="M1292" s="32">
        <v>0</v>
      </c>
      <c r="N1292" s="32">
        <v>0</v>
      </c>
      <c r="O1292" s="31"/>
      <c r="P1292" s="32">
        <v>0.6</v>
      </c>
      <c r="Q1292" s="31"/>
      <c r="R1292" s="36">
        <v>0.37</v>
      </c>
      <c r="S1292" s="33">
        <v>2.1</v>
      </c>
      <c r="T1292" s="33">
        <v>36.32</v>
      </c>
      <c r="U1292" s="33">
        <v>11.64</v>
      </c>
      <c r="V1292" s="34"/>
      <c r="W1292" s="32">
        <v>0.2</v>
      </c>
      <c r="X1292" s="32">
        <v>0</v>
      </c>
      <c r="Y1292" s="32">
        <v>2.1</v>
      </c>
      <c r="Z1292" s="32">
        <v>2.7</v>
      </c>
      <c r="AA1292" s="32">
        <v>0</v>
      </c>
      <c r="AB1292" s="32">
        <v>0.2</v>
      </c>
      <c r="AC1292" s="32">
        <v>1.2</v>
      </c>
      <c r="AD1292" s="32">
        <v>3.8</v>
      </c>
      <c r="AE1292" s="32">
        <v>0.2</v>
      </c>
      <c r="AF1292" s="32">
        <v>0</v>
      </c>
      <c r="AG1292" s="32">
        <v>0</v>
      </c>
      <c r="AH1292" s="34"/>
      <c r="AI1292" s="32">
        <v>0</v>
      </c>
      <c r="AJ1292" s="32">
        <v>0.2</v>
      </c>
      <c r="AK1292" s="32">
        <v>0.9</v>
      </c>
      <c r="AL1292" s="32">
        <v>2.7</v>
      </c>
      <c r="AM1292" s="32">
        <v>13.3</v>
      </c>
      <c r="AN1292" s="32">
        <v>0.5</v>
      </c>
      <c r="AO1292" s="34"/>
      <c r="AP1292" s="32">
        <v>2.5</v>
      </c>
      <c r="AQ1292" s="32">
        <v>0.7</v>
      </c>
      <c r="AR1292" s="32">
        <v>1.8</v>
      </c>
      <c r="AS1292" s="32">
        <v>0.8</v>
      </c>
      <c r="AT1292" s="32">
        <v>18.2</v>
      </c>
      <c r="AU1292" s="33">
        <v>51.34</v>
      </c>
      <c r="AV1292" s="36">
        <v>33.264000000000003</v>
      </c>
      <c r="AW1292" s="33">
        <v>0.63</v>
      </c>
      <c r="AX1292" s="33">
        <v>0.2</v>
      </c>
      <c r="AY1292" s="33">
        <v>0.89</v>
      </c>
      <c r="AZ1292" s="36">
        <v>576.78899999999999</v>
      </c>
      <c r="BA1292" s="33">
        <v>0</v>
      </c>
      <c r="BB1292" s="34"/>
      <c r="BC1292" s="34"/>
      <c r="BD1292" s="34"/>
      <c r="BE1292" s="34"/>
      <c r="BF1292" s="34"/>
      <c r="BG1292" s="34"/>
      <c r="BH1292" s="34"/>
      <c r="BI1292" s="34"/>
      <c r="BJ1292" s="34"/>
      <c r="BK1292" s="34"/>
      <c r="BL1292" s="34"/>
      <c r="BM1292" s="34"/>
      <c r="BN1292" s="34"/>
      <c r="BO1292" s="34"/>
      <c r="BP1292" s="34"/>
      <c r="BQ1292" s="34"/>
      <c r="BR1292" s="34"/>
      <c r="BS1292" s="34"/>
      <c r="BT1292" s="34"/>
      <c r="BU1292" s="34"/>
      <c r="BV1292" s="34"/>
      <c r="BW1292" s="34"/>
      <c r="BX1292" s="34"/>
      <c r="BY1292" s="34"/>
      <c r="BZ1292" s="34"/>
      <c r="CA1292" s="34"/>
      <c r="CB1292" s="34"/>
      <c r="CC1292" s="34"/>
    </row>
    <row r="1293" spans="1:81" x14ac:dyDescent="0.35">
      <c r="A1293" s="37" t="s">
        <v>731</v>
      </c>
      <c r="B1293" s="34">
        <v>15202</v>
      </c>
      <c r="C1293" s="37" t="s">
        <v>730</v>
      </c>
      <c r="D1293" s="32">
        <v>10.1</v>
      </c>
      <c r="E1293" s="32">
        <v>2.2999999999999998</v>
      </c>
      <c r="F1293" s="32">
        <v>0</v>
      </c>
      <c r="G1293" s="32">
        <v>0.6</v>
      </c>
      <c r="H1293" s="35">
        <v>268</v>
      </c>
      <c r="I1293" s="35">
        <v>268</v>
      </c>
      <c r="J1293" s="35">
        <v>64.051999999999992</v>
      </c>
      <c r="K1293" s="32">
        <v>0</v>
      </c>
      <c r="L1293" s="32">
        <v>0</v>
      </c>
      <c r="M1293" s="32">
        <v>0</v>
      </c>
      <c r="N1293" s="32">
        <v>0</v>
      </c>
      <c r="O1293" s="31"/>
      <c r="P1293" s="32">
        <v>0.6</v>
      </c>
      <c r="Q1293" s="31"/>
      <c r="R1293" s="36">
        <v>0.37</v>
      </c>
      <c r="S1293" s="33">
        <v>2.1</v>
      </c>
      <c r="T1293" s="34"/>
      <c r="U1293" s="34"/>
      <c r="V1293" s="34"/>
      <c r="W1293" s="34"/>
      <c r="X1293" s="34"/>
      <c r="Y1293" s="34"/>
      <c r="Z1293" s="34"/>
      <c r="AA1293" s="34"/>
      <c r="AB1293" s="34"/>
      <c r="AC1293" s="34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  <c r="AO1293" s="34"/>
      <c r="AP1293" s="34"/>
      <c r="AQ1293" s="34"/>
      <c r="AR1293" s="34"/>
      <c r="AS1293" s="34"/>
      <c r="AT1293" s="34"/>
      <c r="AU1293" s="34"/>
      <c r="AV1293" s="34"/>
      <c r="AW1293" s="33">
        <v>0.5</v>
      </c>
      <c r="AX1293" s="33">
        <v>0.2</v>
      </c>
      <c r="AY1293" s="33">
        <v>0.65</v>
      </c>
      <c r="AZ1293" s="36">
        <v>442.59199999999998</v>
      </c>
      <c r="BA1293" s="33">
        <v>5.15</v>
      </c>
      <c r="BB1293" s="34"/>
      <c r="BC1293" s="34"/>
      <c r="BD1293" s="34"/>
      <c r="BE1293" s="34"/>
      <c r="BF1293" s="34"/>
      <c r="BG1293" s="34"/>
      <c r="BH1293" s="34"/>
      <c r="BI1293" s="34"/>
      <c r="BJ1293" s="34"/>
      <c r="BK1293" s="34"/>
      <c r="BL1293" s="34"/>
      <c r="BM1293" s="34"/>
      <c r="BN1293" s="34"/>
      <c r="BO1293" s="34"/>
      <c r="BP1293" s="34"/>
      <c r="BQ1293" s="34"/>
      <c r="BR1293" s="34"/>
      <c r="BS1293" s="34"/>
      <c r="BT1293" s="34"/>
      <c r="BU1293" s="34"/>
      <c r="BV1293" s="34"/>
      <c r="BW1293" s="34"/>
      <c r="BX1293" s="34"/>
      <c r="BY1293" s="34"/>
      <c r="BZ1293" s="34"/>
      <c r="CA1293" s="34"/>
      <c r="CB1293" s="34"/>
      <c r="CC1293" s="34"/>
    </row>
    <row r="1294" spans="1:81" x14ac:dyDescent="0.35">
      <c r="A1294" s="37" t="s">
        <v>729</v>
      </c>
      <c r="B1294" s="34">
        <v>15201</v>
      </c>
      <c r="C1294" s="37" t="s">
        <v>728</v>
      </c>
      <c r="D1294" s="32">
        <v>13.2</v>
      </c>
      <c r="E1294" s="32">
        <v>0.6</v>
      </c>
      <c r="F1294" s="32">
        <v>0</v>
      </c>
      <c r="G1294" s="32">
        <v>0</v>
      </c>
      <c r="H1294" s="35">
        <v>247</v>
      </c>
      <c r="I1294" s="35">
        <v>247</v>
      </c>
      <c r="J1294" s="35">
        <v>59.032999999999994</v>
      </c>
      <c r="K1294" s="32">
        <v>0</v>
      </c>
      <c r="L1294" s="32">
        <v>0</v>
      </c>
      <c r="M1294" s="32">
        <v>0</v>
      </c>
      <c r="N1294" s="32">
        <v>0</v>
      </c>
      <c r="O1294" s="31"/>
      <c r="P1294" s="32">
        <v>0</v>
      </c>
      <c r="Q1294" s="31"/>
      <c r="R1294" s="36">
        <v>0.06</v>
      </c>
      <c r="S1294" s="33">
        <v>0</v>
      </c>
      <c r="T1294" s="33">
        <v>35.72</v>
      </c>
      <c r="U1294" s="33">
        <v>20.03</v>
      </c>
      <c r="V1294" s="34"/>
      <c r="W1294" s="32">
        <v>0.1</v>
      </c>
      <c r="X1294" s="32">
        <v>0</v>
      </c>
      <c r="Y1294" s="32">
        <v>2.5</v>
      </c>
      <c r="Z1294" s="32">
        <v>0.5</v>
      </c>
      <c r="AA1294" s="32">
        <v>0</v>
      </c>
      <c r="AB1294" s="32">
        <v>0.2</v>
      </c>
      <c r="AC1294" s="32">
        <v>0</v>
      </c>
      <c r="AD1294" s="32">
        <v>0.1</v>
      </c>
      <c r="AE1294" s="32">
        <v>0.7</v>
      </c>
      <c r="AF1294" s="32">
        <v>0</v>
      </c>
      <c r="AG1294" s="32">
        <v>0</v>
      </c>
      <c r="AH1294" s="34"/>
      <c r="AI1294" s="32">
        <v>0</v>
      </c>
      <c r="AJ1294" s="32">
        <v>0.3</v>
      </c>
      <c r="AK1294" s="32">
        <v>0.2</v>
      </c>
      <c r="AL1294" s="32">
        <v>9</v>
      </c>
      <c r="AM1294" s="32">
        <v>14.5</v>
      </c>
      <c r="AN1294" s="32">
        <v>0</v>
      </c>
      <c r="AO1294" s="32">
        <v>0.2</v>
      </c>
      <c r="AP1294" s="32">
        <v>0.2</v>
      </c>
      <c r="AQ1294" s="32">
        <v>1.4</v>
      </c>
      <c r="AR1294" s="32">
        <v>2</v>
      </c>
      <c r="AS1294" s="32">
        <v>0.4</v>
      </c>
      <c r="AT1294" s="32">
        <v>12</v>
      </c>
      <c r="AU1294" s="33">
        <v>43.44</v>
      </c>
      <c r="AV1294" s="36">
        <v>28.442</v>
      </c>
      <c r="AW1294" s="33">
        <v>0.13</v>
      </c>
      <c r="AX1294" s="33">
        <v>7.0000000000000007E-2</v>
      </c>
      <c r="AY1294" s="33">
        <v>0.16</v>
      </c>
      <c r="AZ1294" s="36">
        <v>102.393</v>
      </c>
      <c r="BA1294" s="33">
        <v>0.36</v>
      </c>
      <c r="BB1294" s="34"/>
      <c r="BC1294" s="34"/>
      <c r="BD1294" s="34"/>
      <c r="BE1294" s="34"/>
      <c r="BF1294" s="34"/>
      <c r="BG1294" s="34"/>
      <c r="BH1294" s="34"/>
      <c r="BI1294" s="34"/>
      <c r="BJ1294" s="34"/>
      <c r="BK1294" s="34"/>
      <c r="BL1294" s="34"/>
      <c r="BM1294" s="34"/>
      <c r="BN1294" s="34"/>
      <c r="BO1294" s="34"/>
      <c r="BP1294" s="34"/>
      <c r="BQ1294" s="34"/>
      <c r="BR1294" s="34"/>
      <c r="BS1294" s="34"/>
      <c r="BT1294" s="34"/>
      <c r="BU1294" s="34"/>
      <c r="BV1294" s="34"/>
      <c r="BW1294" s="34"/>
      <c r="BX1294" s="34"/>
      <c r="BY1294" s="34"/>
      <c r="BZ1294" s="34"/>
      <c r="CA1294" s="34"/>
      <c r="CB1294" s="34"/>
      <c r="CC1294" s="34"/>
    </row>
    <row r="1295" spans="1:81" ht="25" x14ac:dyDescent="0.35">
      <c r="A1295" s="37" t="s">
        <v>727</v>
      </c>
      <c r="B1295" s="34">
        <v>15201</v>
      </c>
      <c r="C1295" s="37" t="s">
        <v>726</v>
      </c>
      <c r="D1295" s="32">
        <v>23.2</v>
      </c>
      <c r="E1295" s="32">
        <v>0.9</v>
      </c>
      <c r="F1295" s="32">
        <v>0</v>
      </c>
      <c r="G1295" s="32">
        <v>0</v>
      </c>
      <c r="H1295" s="35">
        <v>428</v>
      </c>
      <c r="I1295" s="35">
        <v>428</v>
      </c>
      <c r="J1295" s="35">
        <v>102.292</v>
      </c>
      <c r="K1295" s="32">
        <v>0</v>
      </c>
      <c r="L1295" s="32">
        <v>0</v>
      </c>
      <c r="M1295" s="32">
        <v>0</v>
      </c>
      <c r="N1295" s="32">
        <v>0</v>
      </c>
      <c r="O1295" s="31"/>
      <c r="P1295" s="32">
        <v>0</v>
      </c>
      <c r="Q1295" s="31"/>
      <c r="R1295" s="36">
        <v>0.06</v>
      </c>
      <c r="S1295" s="33">
        <v>0</v>
      </c>
      <c r="T1295" s="33">
        <v>31.42</v>
      </c>
      <c r="U1295" s="33">
        <v>18.64</v>
      </c>
      <c r="V1295" s="34"/>
      <c r="W1295" s="32">
        <v>0.1</v>
      </c>
      <c r="X1295" s="32">
        <v>0</v>
      </c>
      <c r="Y1295" s="32">
        <v>18.100000000000001</v>
      </c>
      <c r="Z1295" s="32">
        <v>1</v>
      </c>
      <c r="AA1295" s="32">
        <v>0</v>
      </c>
      <c r="AB1295" s="32">
        <v>0.1</v>
      </c>
      <c r="AC1295" s="32">
        <v>0</v>
      </c>
      <c r="AD1295" s="32">
        <v>0</v>
      </c>
      <c r="AE1295" s="32">
        <v>0.7</v>
      </c>
      <c r="AF1295" s="32">
        <v>0</v>
      </c>
      <c r="AG1295" s="32">
        <v>0</v>
      </c>
      <c r="AH1295" s="34"/>
      <c r="AI1295" s="32">
        <v>0.1</v>
      </c>
      <c r="AJ1295" s="32">
        <v>0.1</v>
      </c>
      <c r="AK1295" s="32">
        <v>0.2</v>
      </c>
      <c r="AL1295" s="32">
        <v>3.3</v>
      </c>
      <c r="AM1295" s="32">
        <v>9.6999999999999993</v>
      </c>
      <c r="AN1295" s="32">
        <v>0</v>
      </c>
      <c r="AO1295" s="32">
        <v>0</v>
      </c>
      <c r="AP1295" s="32">
        <v>0</v>
      </c>
      <c r="AQ1295" s="32">
        <v>0.7</v>
      </c>
      <c r="AR1295" s="32">
        <v>0.7</v>
      </c>
      <c r="AS1295" s="32">
        <v>0.1</v>
      </c>
      <c r="AT1295" s="32">
        <v>15</v>
      </c>
      <c r="AU1295" s="33">
        <v>49.17</v>
      </c>
      <c r="AV1295" s="36">
        <v>25.425999999999998</v>
      </c>
      <c r="AW1295" s="33">
        <v>0.17</v>
      </c>
      <c r="AX1295" s="33">
        <v>0.1</v>
      </c>
      <c r="AY1295" s="33">
        <v>0.27</v>
      </c>
      <c r="AZ1295" s="36">
        <v>141.11199999999999</v>
      </c>
      <c r="BA1295" s="33">
        <v>0.56000000000000005</v>
      </c>
      <c r="BB1295" s="34"/>
      <c r="BC1295" s="34"/>
      <c r="BD1295" s="34"/>
      <c r="BE1295" s="34"/>
      <c r="BF1295" s="34"/>
      <c r="BG1295" s="34"/>
      <c r="BH1295" s="34"/>
      <c r="BI1295" s="34"/>
      <c r="BJ1295" s="34"/>
      <c r="BK1295" s="34"/>
      <c r="BL1295" s="34"/>
      <c r="BM1295" s="34"/>
      <c r="BN1295" s="34"/>
      <c r="BO1295" s="34"/>
      <c r="BP1295" s="34"/>
      <c r="BQ1295" s="34"/>
      <c r="BR1295" s="34"/>
      <c r="BS1295" s="34"/>
      <c r="BT1295" s="34"/>
      <c r="BU1295" s="34"/>
      <c r="BV1295" s="34"/>
      <c r="BW1295" s="34"/>
      <c r="BX1295" s="34"/>
      <c r="BY1295" s="34"/>
      <c r="BZ1295" s="34"/>
      <c r="CA1295" s="34"/>
      <c r="CB1295" s="34"/>
      <c r="CC1295" s="34"/>
    </row>
    <row r="1296" spans="1:81" x14ac:dyDescent="0.35">
      <c r="A1296" s="37" t="s">
        <v>725</v>
      </c>
      <c r="B1296" s="34">
        <v>15201</v>
      </c>
      <c r="C1296" s="37" t="s">
        <v>724</v>
      </c>
      <c r="D1296" s="32">
        <v>23.4</v>
      </c>
      <c r="E1296" s="32">
        <v>0.9</v>
      </c>
      <c r="F1296" s="32">
        <v>0</v>
      </c>
      <c r="G1296" s="32">
        <v>0</v>
      </c>
      <c r="H1296" s="35">
        <v>432</v>
      </c>
      <c r="I1296" s="35">
        <v>432</v>
      </c>
      <c r="J1296" s="35">
        <v>103.24799999999999</v>
      </c>
      <c r="K1296" s="32">
        <v>0</v>
      </c>
      <c r="L1296" s="32">
        <v>0</v>
      </c>
      <c r="M1296" s="32">
        <v>0</v>
      </c>
      <c r="N1296" s="32">
        <v>0</v>
      </c>
      <c r="O1296" s="31"/>
      <c r="P1296" s="32">
        <v>0</v>
      </c>
      <c r="Q1296" s="31"/>
      <c r="R1296" s="36">
        <v>0.06</v>
      </c>
      <c r="S1296" s="33">
        <v>0</v>
      </c>
      <c r="T1296" s="33">
        <v>30.87</v>
      </c>
      <c r="U1296" s="33">
        <v>19.920000000000002</v>
      </c>
      <c r="V1296" s="34"/>
      <c r="W1296" s="32">
        <v>0.1</v>
      </c>
      <c r="X1296" s="32">
        <v>0</v>
      </c>
      <c r="Y1296" s="32">
        <v>1.7</v>
      </c>
      <c r="Z1296" s="32">
        <v>0.4</v>
      </c>
      <c r="AA1296" s="32">
        <v>0</v>
      </c>
      <c r="AB1296" s="32">
        <v>0.4</v>
      </c>
      <c r="AC1296" s="32">
        <v>0.4</v>
      </c>
      <c r="AD1296" s="32">
        <v>0.6</v>
      </c>
      <c r="AE1296" s="32">
        <v>1</v>
      </c>
      <c r="AF1296" s="32">
        <v>0</v>
      </c>
      <c r="AG1296" s="32">
        <v>0</v>
      </c>
      <c r="AH1296" s="34"/>
      <c r="AI1296" s="32">
        <v>0.1</v>
      </c>
      <c r="AJ1296" s="32">
        <v>0.2</v>
      </c>
      <c r="AK1296" s="32">
        <v>0.3</v>
      </c>
      <c r="AL1296" s="32">
        <v>9.3000000000000007</v>
      </c>
      <c r="AM1296" s="32">
        <v>15.6</v>
      </c>
      <c r="AN1296" s="32">
        <v>0.1</v>
      </c>
      <c r="AO1296" s="34"/>
      <c r="AP1296" s="32">
        <v>0.3</v>
      </c>
      <c r="AQ1296" s="32">
        <v>1.2</v>
      </c>
      <c r="AR1296" s="32">
        <v>1.7</v>
      </c>
      <c r="AS1296" s="32">
        <v>0.2</v>
      </c>
      <c r="AT1296" s="32">
        <v>15.4</v>
      </c>
      <c r="AU1296" s="33">
        <v>48.07</v>
      </c>
      <c r="AV1296" s="36">
        <v>32.725000000000001</v>
      </c>
      <c r="AW1296" s="33">
        <v>0.17</v>
      </c>
      <c r="AX1296" s="33">
        <v>0.11</v>
      </c>
      <c r="AY1296" s="33">
        <v>0.26</v>
      </c>
      <c r="AZ1296" s="36">
        <v>180.64400000000001</v>
      </c>
      <c r="BA1296" s="33">
        <v>0</v>
      </c>
      <c r="BB1296" s="34"/>
      <c r="BC1296" s="34"/>
      <c r="BD1296" s="34"/>
      <c r="BE1296" s="34"/>
      <c r="BF1296" s="34"/>
      <c r="BG1296" s="34"/>
      <c r="BH1296" s="34"/>
      <c r="BI1296" s="34"/>
      <c r="BJ1296" s="34"/>
      <c r="BK1296" s="34"/>
      <c r="BL1296" s="34"/>
      <c r="BM1296" s="34"/>
      <c r="BN1296" s="34"/>
      <c r="BO1296" s="34"/>
      <c r="BP1296" s="34"/>
      <c r="BQ1296" s="34"/>
      <c r="BR1296" s="34"/>
      <c r="BS1296" s="34"/>
      <c r="BT1296" s="34"/>
      <c r="BU1296" s="34"/>
      <c r="BV1296" s="34"/>
      <c r="BW1296" s="34"/>
      <c r="BX1296" s="34"/>
      <c r="BY1296" s="34"/>
      <c r="BZ1296" s="34"/>
      <c r="CA1296" s="34"/>
      <c r="CB1296" s="34"/>
      <c r="CC1296" s="34"/>
    </row>
    <row r="1297" spans="1:81" ht="25" x14ac:dyDescent="0.35">
      <c r="A1297" s="37" t="s">
        <v>723</v>
      </c>
      <c r="B1297" s="34">
        <v>15201</v>
      </c>
      <c r="C1297" s="37" t="s">
        <v>722</v>
      </c>
      <c r="D1297" s="32">
        <v>20.2</v>
      </c>
      <c r="E1297" s="32">
        <v>1.1000000000000001</v>
      </c>
      <c r="F1297" s="32">
        <v>0</v>
      </c>
      <c r="G1297" s="32">
        <v>0</v>
      </c>
      <c r="H1297" s="35">
        <v>383</v>
      </c>
      <c r="I1297" s="35">
        <v>383</v>
      </c>
      <c r="J1297" s="35">
        <v>91.536999999999992</v>
      </c>
      <c r="K1297" s="32">
        <v>0</v>
      </c>
      <c r="L1297" s="32">
        <v>0</v>
      </c>
      <c r="M1297" s="32">
        <v>0</v>
      </c>
      <c r="N1297" s="32">
        <v>0</v>
      </c>
      <c r="O1297" s="31"/>
      <c r="P1297" s="32">
        <v>0</v>
      </c>
      <c r="Q1297" s="31"/>
      <c r="R1297" s="36">
        <v>0.06</v>
      </c>
      <c r="S1297" s="33">
        <v>0</v>
      </c>
      <c r="T1297" s="33">
        <v>32.85</v>
      </c>
      <c r="U1297" s="33">
        <v>26.38</v>
      </c>
      <c r="V1297" s="34"/>
      <c r="W1297" s="32">
        <v>0.1</v>
      </c>
      <c r="X1297" s="32">
        <v>0</v>
      </c>
      <c r="Y1297" s="32">
        <v>12.5</v>
      </c>
      <c r="Z1297" s="32">
        <v>0.8</v>
      </c>
      <c r="AA1297" s="32">
        <v>0.1</v>
      </c>
      <c r="AB1297" s="32">
        <v>0.1</v>
      </c>
      <c r="AC1297" s="32">
        <v>0.2</v>
      </c>
      <c r="AD1297" s="32">
        <v>0.2</v>
      </c>
      <c r="AE1297" s="32">
        <v>0.6</v>
      </c>
      <c r="AF1297" s="32">
        <v>0</v>
      </c>
      <c r="AG1297" s="32">
        <v>0</v>
      </c>
      <c r="AH1297" s="34"/>
      <c r="AI1297" s="32">
        <v>0.1</v>
      </c>
      <c r="AJ1297" s="32">
        <v>0.2</v>
      </c>
      <c r="AK1297" s="32">
        <v>0.2</v>
      </c>
      <c r="AL1297" s="32">
        <v>2.9</v>
      </c>
      <c r="AM1297" s="32">
        <v>9.9</v>
      </c>
      <c r="AN1297" s="32">
        <v>0</v>
      </c>
      <c r="AO1297" s="32">
        <v>0</v>
      </c>
      <c r="AP1297" s="32">
        <v>0</v>
      </c>
      <c r="AQ1297" s="32">
        <v>0.3</v>
      </c>
      <c r="AR1297" s="32">
        <v>0.8</v>
      </c>
      <c r="AS1297" s="32">
        <v>0.2</v>
      </c>
      <c r="AT1297" s="32">
        <v>11.3</v>
      </c>
      <c r="AU1297" s="33">
        <v>39.78</v>
      </c>
      <c r="AV1297" s="36">
        <v>22.059000000000001</v>
      </c>
      <c r="AW1297" s="33">
        <v>0.21</v>
      </c>
      <c r="AX1297" s="33">
        <v>0.17</v>
      </c>
      <c r="AY1297" s="33">
        <v>0.25</v>
      </c>
      <c r="AZ1297" s="36">
        <v>140.71700000000001</v>
      </c>
      <c r="BA1297" s="33">
        <v>2.5499999999999998</v>
      </c>
      <c r="BB1297" s="34"/>
      <c r="BC1297" s="34"/>
      <c r="BD1297" s="34"/>
      <c r="BE1297" s="34"/>
      <c r="BF1297" s="34"/>
      <c r="BG1297" s="34"/>
      <c r="BH1297" s="34"/>
      <c r="BI1297" s="34"/>
      <c r="BJ1297" s="34"/>
      <c r="BK1297" s="34"/>
      <c r="BL1297" s="34"/>
      <c r="BM1297" s="34"/>
      <c r="BN1297" s="34"/>
      <c r="BO1297" s="34"/>
      <c r="BP1297" s="34"/>
      <c r="BQ1297" s="34"/>
      <c r="BR1297" s="34"/>
      <c r="BS1297" s="34"/>
      <c r="BT1297" s="34"/>
      <c r="BU1297" s="34"/>
      <c r="BV1297" s="34"/>
      <c r="BW1297" s="34"/>
      <c r="BX1297" s="34"/>
      <c r="BY1297" s="34"/>
      <c r="BZ1297" s="34"/>
      <c r="CA1297" s="34"/>
      <c r="CB1297" s="34"/>
      <c r="CC1297" s="34"/>
    </row>
    <row r="1298" spans="1:81" x14ac:dyDescent="0.35">
      <c r="A1298" s="37" t="s">
        <v>721</v>
      </c>
      <c r="B1298" s="34">
        <v>15201</v>
      </c>
      <c r="C1298" s="37" t="s">
        <v>720</v>
      </c>
      <c r="D1298" s="32">
        <v>22.4</v>
      </c>
      <c r="E1298" s="32">
        <v>0.7</v>
      </c>
      <c r="F1298" s="32">
        <v>0</v>
      </c>
      <c r="G1298" s="32">
        <v>0</v>
      </c>
      <c r="H1298" s="35">
        <v>408</v>
      </c>
      <c r="I1298" s="35">
        <v>408</v>
      </c>
      <c r="J1298" s="35">
        <v>97.512</v>
      </c>
      <c r="K1298" s="32">
        <v>0</v>
      </c>
      <c r="L1298" s="32">
        <v>0</v>
      </c>
      <c r="M1298" s="32">
        <v>0</v>
      </c>
      <c r="N1298" s="32">
        <v>0</v>
      </c>
      <c r="O1298" s="31"/>
      <c r="P1298" s="32">
        <v>0</v>
      </c>
      <c r="Q1298" s="31"/>
      <c r="R1298" s="36">
        <v>0.06</v>
      </c>
      <c r="S1298" s="33">
        <v>0</v>
      </c>
      <c r="T1298" s="33">
        <v>33.93</v>
      </c>
      <c r="U1298" s="33">
        <v>17.63</v>
      </c>
      <c r="V1298" s="34"/>
      <c r="W1298" s="32">
        <v>0.2</v>
      </c>
      <c r="X1298" s="32">
        <v>0</v>
      </c>
      <c r="Y1298" s="32">
        <v>2.4</v>
      </c>
      <c r="Z1298" s="32">
        <v>0.6</v>
      </c>
      <c r="AA1298" s="32">
        <v>0</v>
      </c>
      <c r="AB1298" s="32">
        <v>0.1</v>
      </c>
      <c r="AC1298" s="32">
        <v>0</v>
      </c>
      <c r="AD1298" s="32">
        <v>0.3</v>
      </c>
      <c r="AE1298" s="32">
        <v>1</v>
      </c>
      <c r="AF1298" s="32">
        <v>0</v>
      </c>
      <c r="AG1298" s="32">
        <v>0</v>
      </c>
      <c r="AH1298" s="34"/>
      <c r="AI1298" s="32">
        <v>0.2</v>
      </c>
      <c r="AJ1298" s="32">
        <v>0.3</v>
      </c>
      <c r="AK1298" s="32">
        <v>0.2</v>
      </c>
      <c r="AL1298" s="32">
        <v>16.899999999999999</v>
      </c>
      <c r="AM1298" s="32">
        <v>12.4</v>
      </c>
      <c r="AN1298" s="32">
        <v>0</v>
      </c>
      <c r="AO1298" s="32">
        <v>0</v>
      </c>
      <c r="AP1298" s="32">
        <v>0</v>
      </c>
      <c r="AQ1298" s="32">
        <v>1.4</v>
      </c>
      <c r="AR1298" s="32">
        <v>1.5</v>
      </c>
      <c r="AS1298" s="32">
        <v>0.1</v>
      </c>
      <c r="AT1298" s="32">
        <v>10.5</v>
      </c>
      <c r="AU1298" s="33">
        <v>47.09</v>
      </c>
      <c r="AV1298" s="36">
        <v>24.413</v>
      </c>
      <c r="AW1298" s="33">
        <v>0.15</v>
      </c>
      <c r="AX1298" s="33">
        <v>0.08</v>
      </c>
      <c r="AY1298" s="33">
        <v>0.21</v>
      </c>
      <c r="AZ1298" s="36">
        <v>106.92700000000001</v>
      </c>
      <c r="BA1298" s="33">
        <v>1.31</v>
      </c>
      <c r="BB1298" s="34"/>
      <c r="BC1298" s="34"/>
      <c r="BD1298" s="34"/>
      <c r="BE1298" s="34"/>
      <c r="BF1298" s="34"/>
      <c r="BG1298" s="34"/>
      <c r="BH1298" s="34"/>
      <c r="BI1298" s="34"/>
      <c r="BJ1298" s="34"/>
      <c r="BK1298" s="34"/>
      <c r="BL1298" s="34"/>
      <c r="BM1298" s="34"/>
      <c r="BN1298" s="34"/>
      <c r="BO1298" s="34"/>
      <c r="BP1298" s="34"/>
      <c r="BQ1298" s="34"/>
      <c r="BR1298" s="34"/>
      <c r="BS1298" s="34"/>
      <c r="BT1298" s="34"/>
      <c r="BU1298" s="34"/>
      <c r="BV1298" s="34"/>
      <c r="BW1298" s="34"/>
      <c r="BX1298" s="34"/>
      <c r="BY1298" s="34"/>
      <c r="BZ1298" s="34"/>
      <c r="CA1298" s="34"/>
      <c r="CB1298" s="34"/>
      <c r="CC1298" s="34"/>
    </row>
    <row r="1299" spans="1:81" x14ac:dyDescent="0.35">
      <c r="A1299" s="37" t="s">
        <v>719</v>
      </c>
      <c r="B1299" s="34">
        <v>15201</v>
      </c>
      <c r="C1299" s="37" t="s">
        <v>718</v>
      </c>
      <c r="D1299" s="32">
        <v>17.8</v>
      </c>
      <c r="E1299" s="32">
        <v>1.1000000000000001</v>
      </c>
      <c r="F1299" s="32">
        <v>0</v>
      </c>
      <c r="G1299" s="32">
        <v>0</v>
      </c>
      <c r="H1299" s="35">
        <v>345</v>
      </c>
      <c r="I1299" s="35">
        <v>345</v>
      </c>
      <c r="J1299" s="35">
        <v>82.454999999999998</v>
      </c>
      <c r="K1299" s="32">
        <v>0</v>
      </c>
      <c r="L1299" s="32">
        <v>0</v>
      </c>
      <c r="M1299" s="32">
        <v>0</v>
      </c>
      <c r="N1299" s="32">
        <v>0</v>
      </c>
      <c r="O1299" s="31"/>
      <c r="P1299" s="32">
        <v>0</v>
      </c>
      <c r="Q1299" s="31"/>
      <c r="R1299" s="36">
        <v>0.06</v>
      </c>
      <c r="S1299" s="33">
        <v>0</v>
      </c>
      <c r="T1299" s="33">
        <v>35.46</v>
      </c>
      <c r="U1299" s="33">
        <v>19.2</v>
      </c>
      <c r="V1299" s="34"/>
      <c r="W1299" s="32">
        <v>0.3</v>
      </c>
      <c r="X1299" s="32">
        <v>0</v>
      </c>
      <c r="Y1299" s="32">
        <v>6.8</v>
      </c>
      <c r="Z1299" s="32">
        <v>1.7</v>
      </c>
      <c r="AA1299" s="32">
        <v>0</v>
      </c>
      <c r="AB1299" s="32">
        <v>0.2</v>
      </c>
      <c r="AC1299" s="32">
        <v>0</v>
      </c>
      <c r="AD1299" s="32">
        <v>0.3</v>
      </c>
      <c r="AE1299" s="32">
        <v>0.9</v>
      </c>
      <c r="AF1299" s="32">
        <v>0</v>
      </c>
      <c r="AG1299" s="32">
        <v>0</v>
      </c>
      <c r="AH1299" s="34"/>
      <c r="AI1299" s="32">
        <v>0.3</v>
      </c>
      <c r="AJ1299" s="32">
        <v>0.5</v>
      </c>
      <c r="AK1299" s="32">
        <v>0.3</v>
      </c>
      <c r="AL1299" s="32">
        <v>9.3000000000000007</v>
      </c>
      <c r="AM1299" s="32">
        <v>12.2</v>
      </c>
      <c r="AN1299" s="32">
        <v>0</v>
      </c>
      <c r="AO1299" s="32">
        <v>0</v>
      </c>
      <c r="AP1299" s="32">
        <v>0</v>
      </c>
      <c r="AQ1299" s="32">
        <v>1.6</v>
      </c>
      <c r="AR1299" s="32">
        <v>1.3</v>
      </c>
      <c r="AS1299" s="32">
        <v>0.2</v>
      </c>
      <c r="AT1299" s="32">
        <v>8.6999999999999993</v>
      </c>
      <c r="AU1299" s="33">
        <v>43.8</v>
      </c>
      <c r="AV1299" s="36">
        <v>22.186</v>
      </c>
      <c r="AW1299" s="33">
        <v>0.24</v>
      </c>
      <c r="AX1299" s="33">
        <v>0.13</v>
      </c>
      <c r="AY1299" s="33">
        <v>0.28999999999999998</v>
      </c>
      <c r="AZ1299" s="36">
        <v>149.08799999999999</v>
      </c>
      <c r="BA1299" s="33">
        <v>4.03</v>
      </c>
      <c r="BB1299" s="34"/>
      <c r="BC1299" s="34"/>
      <c r="BD1299" s="34"/>
      <c r="BE1299" s="34"/>
      <c r="BF1299" s="34"/>
      <c r="BG1299" s="34"/>
      <c r="BH1299" s="34"/>
      <c r="BI1299" s="34"/>
      <c r="BJ1299" s="34"/>
      <c r="BK1299" s="34"/>
      <c r="BL1299" s="34"/>
      <c r="BM1299" s="34"/>
      <c r="BN1299" s="34"/>
      <c r="BO1299" s="34"/>
      <c r="BP1299" s="34"/>
      <c r="BQ1299" s="34"/>
      <c r="BR1299" s="34"/>
      <c r="BS1299" s="34"/>
      <c r="BT1299" s="34"/>
      <c r="BU1299" s="34"/>
      <c r="BV1299" s="34"/>
      <c r="BW1299" s="34"/>
      <c r="BX1299" s="34"/>
      <c r="BY1299" s="34"/>
      <c r="BZ1299" s="34"/>
      <c r="CA1299" s="34"/>
      <c r="CB1299" s="34"/>
      <c r="CC1299" s="34"/>
    </row>
    <row r="1300" spans="1:81" x14ac:dyDescent="0.35">
      <c r="A1300" s="37" t="s">
        <v>717</v>
      </c>
      <c r="B1300" s="34">
        <v>15201</v>
      </c>
      <c r="C1300" s="37" t="s">
        <v>716</v>
      </c>
      <c r="D1300" s="32">
        <v>23.9</v>
      </c>
      <c r="E1300" s="32">
        <v>0.8</v>
      </c>
      <c r="F1300" s="32">
        <v>0</v>
      </c>
      <c r="G1300" s="32">
        <v>0</v>
      </c>
      <c r="H1300" s="35">
        <v>437</v>
      </c>
      <c r="I1300" s="35">
        <v>437</v>
      </c>
      <c r="J1300" s="35">
        <v>104.443</v>
      </c>
      <c r="K1300" s="32">
        <v>0</v>
      </c>
      <c r="L1300" s="32">
        <v>0</v>
      </c>
      <c r="M1300" s="32">
        <v>0</v>
      </c>
      <c r="N1300" s="32">
        <v>0</v>
      </c>
      <c r="O1300" s="31"/>
      <c r="P1300" s="32">
        <v>0</v>
      </c>
      <c r="Q1300" s="31"/>
      <c r="R1300" s="36">
        <v>0.06</v>
      </c>
      <c r="S1300" s="33">
        <v>0</v>
      </c>
      <c r="T1300" s="33">
        <v>31.83</v>
      </c>
      <c r="U1300" s="33">
        <v>22.44</v>
      </c>
      <c r="V1300" s="34"/>
      <c r="W1300" s="32">
        <v>0.2</v>
      </c>
      <c r="X1300" s="32">
        <v>0</v>
      </c>
      <c r="Y1300" s="32">
        <v>2.1</v>
      </c>
      <c r="Z1300" s="32">
        <v>0.6</v>
      </c>
      <c r="AA1300" s="32">
        <v>0</v>
      </c>
      <c r="AB1300" s="32">
        <v>0.3</v>
      </c>
      <c r="AC1300" s="32">
        <v>0.1</v>
      </c>
      <c r="AD1300" s="32">
        <v>0.4</v>
      </c>
      <c r="AE1300" s="32">
        <v>0.6</v>
      </c>
      <c r="AF1300" s="32">
        <v>0</v>
      </c>
      <c r="AG1300" s="32">
        <v>0</v>
      </c>
      <c r="AH1300" s="34"/>
      <c r="AI1300" s="32">
        <v>0</v>
      </c>
      <c r="AJ1300" s="32">
        <v>0.3</v>
      </c>
      <c r="AK1300" s="32">
        <v>0.2</v>
      </c>
      <c r="AL1300" s="32">
        <v>7.9</v>
      </c>
      <c r="AM1300" s="32">
        <v>15.6</v>
      </c>
      <c r="AN1300" s="32">
        <v>0</v>
      </c>
      <c r="AO1300" s="32">
        <v>0</v>
      </c>
      <c r="AP1300" s="32">
        <v>0.2</v>
      </c>
      <c r="AQ1300" s="32">
        <v>1</v>
      </c>
      <c r="AR1300" s="32">
        <v>2.1</v>
      </c>
      <c r="AS1300" s="32">
        <v>0.2</v>
      </c>
      <c r="AT1300" s="32">
        <v>13.5</v>
      </c>
      <c r="AU1300" s="33">
        <v>44.88</v>
      </c>
      <c r="AV1300" s="36">
        <v>31.317</v>
      </c>
      <c r="AW1300" s="33">
        <v>0.16</v>
      </c>
      <c r="AX1300" s="33">
        <v>0.11</v>
      </c>
      <c r="AY1300" s="33">
        <v>0.23</v>
      </c>
      <c r="AZ1300" s="36">
        <v>159.71700000000001</v>
      </c>
      <c r="BA1300" s="33">
        <v>1.53</v>
      </c>
      <c r="BB1300" s="34"/>
      <c r="BC1300" s="34"/>
      <c r="BD1300" s="34"/>
      <c r="BE1300" s="34"/>
      <c r="BF1300" s="34"/>
      <c r="BG1300" s="34"/>
      <c r="BH1300" s="34"/>
      <c r="BI1300" s="34"/>
      <c r="BJ1300" s="34"/>
      <c r="BK1300" s="34"/>
      <c r="BL1300" s="34"/>
      <c r="BM1300" s="34"/>
      <c r="BN1300" s="34"/>
      <c r="BO1300" s="34"/>
      <c r="BP1300" s="34"/>
      <c r="BQ1300" s="34"/>
      <c r="BR1300" s="34"/>
      <c r="BS1300" s="34"/>
      <c r="BT1300" s="34"/>
      <c r="BU1300" s="34"/>
      <c r="BV1300" s="34"/>
      <c r="BW1300" s="34"/>
      <c r="BX1300" s="34"/>
      <c r="BY1300" s="34"/>
      <c r="BZ1300" s="34"/>
      <c r="CA1300" s="34"/>
      <c r="CB1300" s="34"/>
      <c r="CC1300" s="34"/>
    </row>
    <row r="1301" spans="1:81" x14ac:dyDescent="0.35">
      <c r="A1301" s="37" t="s">
        <v>715</v>
      </c>
      <c r="B1301" s="34">
        <v>15201</v>
      </c>
      <c r="C1301" s="37" t="s">
        <v>714</v>
      </c>
      <c r="D1301" s="32">
        <v>20.7</v>
      </c>
      <c r="E1301" s="32">
        <v>0.8</v>
      </c>
      <c r="F1301" s="32">
        <v>0</v>
      </c>
      <c r="G1301" s="32">
        <v>0</v>
      </c>
      <c r="H1301" s="35">
        <v>381</v>
      </c>
      <c r="I1301" s="35">
        <v>381</v>
      </c>
      <c r="J1301" s="35">
        <v>91.058999999999997</v>
      </c>
      <c r="K1301" s="32">
        <v>0</v>
      </c>
      <c r="L1301" s="32">
        <v>0</v>
      </c>
      <c r="M1301" s="32">
        <v>0</v>
      </c>
      <c r="N1301" s="32">
        <v>0</v>
      </c>
      <c r="O1301" s="31"/>
      <c r="P1301" s="32">
        <v>0</v>
      </c>
      <c r="Q1301" s="31"/>
      <c r="R1301" s="36">
        <v>0.06</v>
      </c>
      <c r="S1301" s="33">
        <v>0</v>
      </c>
      <c r="T1301" s="34"/>
      <c r="U1301" s="34"/>
      <c r="V1301" s="34"/>
      <c r="W1301" s="34"/>
      <c r="X1301" s="34"/>
      <c r="Y1301" s="34"/>
      <c r="Z1301" s="34"/>
      <c r="AA1301" s="34"/>
      <c r="AB1301" s="34"/>
      <c r="AC1301" s="34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  <c r="AO1301" s="34"/>
      <c r="AP1301" s="34"/>
      <c r="AQ1301" s="34"/>
      <c r="AR1301" s="34"/>
      <c r="AS1301" s="34"/>
      <c r="AT1301" s="34"/>
      <c r="AU1301" s="34"/>
      <c r="AV1301" s="34"/>
      <c r="AW1301" s="33">
        <v>0.15</v>
      </c>
      <c r="AX1301" s="33">
        <v>0.09</v>
      </c>
      <c r="AY1301" s="33">
        <v>0.21</v>
      </c>
      <c r="AZ1301" s="36">
        <v>137.41999999999999</v>
      </c>
      <c r="BA1301" s="33">
        <v>0.8</v>
      </c>
      <c r="BB1301" s="34"/>
      <c r="BC1301" s="34"/>
      <c r="BD1301" s="34"/>
      <c r="BE1301" s="34"/>
      <c r="BF1301" s="34"/>
      <c r="BG1301" s="34"/>
      <c r="BH1301" s="34"/>
      <c r="BI1301" s="34"/>
      <c r="BJ1301" s="34"/>
      <c r="BK1301" s="34"/>
      <c r="BL1301" s="34"/>
      <c r="BM1301" s="34"/>
      <c r="BN1301" s="34"/>
      <c r="BO1301" s="34"/>
      <c r="BP1301" s="34"/>
      <c r="BQ1301" s="34"/>
      <c r="BR1301" s="34"/>
      <c r="BS1301" s="34"/>
      <c r="BT1301" s="34"/>
      <c r="BU1301" s="34"/>
      <c r="BV1301" s="34"/>
      <c r="BW1301" s="34"/>
      <c r="BX1301" s="34"/>
      <c r="BY1301" s="34"/>
      <c r="BZ1301" s="34"/>
      <c r="CA1301" s="34"/>
      <c r="CB1301" s="34"/>
      <c r="CC1301" s="34"/>
    </row>
    <row r="1302" spans="1:81" ht="25" x14ac:dyDescent="0.35">
      <c r="A1302" s="37" t="s">
        <v>713</v>
      </c>
      <c r="B1302" s="34">
        <v>15201</v>
      </c>
      <c r="C1302" s="37" t="s">
        <v>712</v>
      </c>
      <c r="D1302" s="32">
        <v>27.1</v>
      </c>
      <c r="E1302" s="32">
        <v>1.2</v>
      </c>
      <c r="F1302" s="32">
        <v>0</v>
      </c>
      <c r="G1302" s="32">
        <v>0</v>
      </c>
      <c r="H1302" s="35">
        <v>507</v>
      </c>
      <c r="I1302" s="35">
        <v>507</v>
      </c>
      <c r="J1302" s="35">
        <v>121.173</v>
      </c>
      <c r="K1302" s="32">
        <v>0</v>
      </c>
      <c r="L1302" s="32">
        <v>0</v>
      </c>
      <c r="M1302" s="32">
        <v>0</v>
      </c>
      <c r="N1302" s="32">
        <v>0</v>
      </c>
      <c r="O1302" s="31"/>
      <c r="P1302" s="32">
        <v>0</v>
      </c>
      <c r="Q1302" s="31"/>
      <c r="R1302" s="36">
        <v>7.4999999999999997E-2</v>
      </c>
      <c r="S1302" s="33">
        <v>0</v>
      </c>
      <c r="T1302" s="34"/>
      <c r="U1302" s="34"/>
      <c r="V1302" s="34"/>
      <c r="W1302" s="34"/>
      <c r="X1302" s="34"/>
      <c r="Y1302" s="34"/>
      <c r="Z1302" s="34"/>
      <c r="AA1302" s="34"/>
      <c r="AB1302" s="34"/>
      <c r="AC1302" s="34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  <c r="AO1302" s="34"/>
      <c r="AP1302" s="34"/>
      <c r="AQ1302" s="34"/>
      <c r="AR1302" s="34"/>
      <c r="AS1302" s="34"/>
      <c r="AT1302" s="34"/>
      <c r="AU1302" s="34"/>
      <c r="AV1302" s="34"/>
      <c r="AW1302" s="33">
        <v>0.24</v>
      </c>
      <c r="AX1302" s="33">
        <v>0.17</v>
      </c>
      <c r="AY1302" s="33">
        <v>0.33</v>
      </c>
      <c r="AZ1302" s="36">
        <v>176.143</v>
      </c>
      <c r="BA1302" s="33">
        <v>1.94</v>
      </c>
      <c r="BB1302" s="34"/>
      <c r="BC1302" s="34"/>
      <c r="BD1302" s="34"/>
      <c r="BE1302" s="34"/>
      <c r="BF1302" s="34"/>
      <c r="BG1302" s="34"/>
      <c r="BH1302" s="34"/>
      <c r="BI1302" s="34"/>
      <c r="BJ1302" s="34"/>
      <c r="BK1302" s="34"/>
      <c r="BL1302" s="34"/>
      <c r="BM1302" s="34"/>
      <c r="BN1302" s="34"/>
      <c r="BO1302" s="34"/>
      <c r="BP1302" s="34"/>
      <c r="BQ1302" s="34"/>
      <c r="BR1302" s="34"/>
      <c r="BS1302" s="34"/>
      <c r="BT1302" s="34"/>
      <c r="BU1302" s="34"/>
      <c r="BV1302" s="34"/>
      <c r="BW1302" s="34"/>
      <c r="BX1302" s="34"/>
      <c r="BY1302" s="34"/>
      <c r="BZ1302" s="34"/>
      <c r="CA1302" s="34"/>
      <c r="CB1302" s="34"/>
      <c r="CC1302" s="34"/>
    </row>
    <row r="1303" spans="1:81" x14ac:dyDescent="0.35">
      <c r="A1303" s="37" t="s">
        <v>711</v>
      </c>
      <c r="B1303" s="34">
        <v>15202</v>
      </c>
      <c r="C1303" s="37" t="s">
        <v>710</v>
      </c>
      <c r="D1303" s="32">
        <v>15.6</v>
      </c>
      <c r="E1303" s="32">
        <v>0.8</v>
      </c>
      <c r="F1303" s="32">
        <v>0.8</v>
      </c>
      <c r="G1303" s="32">
        <v>3.4</v>
      </c>
      <c r="H1303" s="35">
        <v>351</v>
      </c>
      <c r="I1303" s="35">
        <v>351</v>
      </c>
      <c r="J1303" s="35">
        <v>83.888999999999996</v>
      </c>
      <c r="K1303" s="32">
        <v>0</v>
      </c>
      <c r="L1303" s="32">
        <v>0</v>
      </c>
      <c r="M1303" s="32">
        <v>0.4</v>
      </c>
      <c r="N1303" s="32">
        <v>0</v>
      </c>
      <c r="O1303" s="31"/>
      <c r="P1303" s="32">
        <v>3.4</v>
      </c>
      <c r="Q1303" s="31"/>
      <c r="R1303" s="36">
        <v>0.16</v>
      </c>
      <c r="S1303" s="33">
        <v>2.1</v>
      </c>
      <c r="T1303" s="33">
        <v>30.4</v>
      </c>
      <c r="U1303" s="33">
        <v>11.9</v>
      </c>
      <c r="V1303" s="34"/>
      <c r="W1303" s="34"/>
      <c r="X1303" s="34"/>
      <c r="Y1303" s="32">
        <v>2.9</v>
      </c>
      <c r="Z1303" s="32">
        <v>1</v>
      </c>
      <c r="AA1303" s="34"/>
      <c r="AB1303" s="32">
        <v>0</v>
      </c>
      <c r="AC1303" s="34"/>
      <c r="AD1303" s="34"/>
      <c r="AE1303" s="34"/>
      <c r="AF1303" s="32">
        <v>0.6</v>
      </c>
      <c r="AG1303" s="34"/>
      <c r="AH1303" s="34"/>
      <c r="AI1303" s="32">
        <v>0</v>
      </c>
      <c r="AJ1303" s="32">
        <v>0.2</v>
      </c>
      <c r="AK1303" s="34"/>
      <c r="AL1303" s="32">
        <v>2.7</v>
      </c>
      <c r="AM1303" s="32">
        <v>19.899999999999999</v>
      </c>
      <c r="AN1303" s="34"/>
      <c r="AO1303" s="34"/>
      <c r="AP1303" s="32">
        <v>0</v>
      </c>
      <c r="AQ1303" s="32">
        <v>0.6</v>
      </c>
      <c r="AR1303" s="32">
        <v>2.2000000000000002</v>
      </c>
      <c r="AS1303" s="34"/>
      <c r="AT1303" s="32">
        <v>27.5</v>
      </c>
      <c r="AU1303" s="33">
        <v>57.6</v>
      </c>
      <c r="AV1303" s="36">
        <v>49.6</v>
      </c>
      <c r="AW1303" s="33">
        <v>0.14000000000000001</v>
      </c>
      <c r="AX1303" s="33">
        <v>0.06</v>
      </c>
      <c r="AY1303" s="33">
        <v>0.28000000000000003</v>
      </c>
      <c r="AZ1303" s="36">
        <v>238.08</v>
      </c>
      <c r="BA1303" s="33">
        <v>9.5500000000000007</v>
      </c>
      <c r="BB1303" s="34"/>
      <c r="BC1303" s="34"/>
      <c r="BD1303" s="34"/>
      <c r="BE1303" s="34"/>
      <c r="BF1303" s="34"/>
      <c r="BG1303" s="34"/>
      <c r="BH1303" s="34"/>
      <c r="BI1303" s="34"/>
      <c r="BJ1303" s="34"/>
      <c r="BK1303" s="34"/>
      <c r="BL1303" s="34"/>
      <c r="BM1303" s="34"/>
      <c r="BN1303" s="34"/>
      <c r="BO1303" s="34"/>
      <c r="BP1303" s="34"/>
      <c r="BQ1303" s="34"/>
      <c r="BR1303" s="34"/>
      <c r="BS1303" s="34"/>
      <c r="BT1303" s="34"/>
      <c r="BU1303" s="34"/>
      <c r="BV1303" s="34"/>
      <c r="BW1303" s="34"/>
      <c r="BX1303" s="34"/>
      <c r="BY1303" s="34"/>
      <c r="BZ1303" s="34"/>
      <c r="CA1303" s="34"/>
      <c r="CB1303" s="34"/>
      <c r="CC1303" s="34"/>
    </row>
    <row r="1304" spans="1:81" x14ac:dyDescent="0.35">
      <c r="A1304" s="37" t="s">
        <v>709</v>
      </c>
      <c r="B1304" s="34">
        <v>15202</v>
      </c>
      <c r="C1304" s="37" t="s">
        <v>708</v>
      </c>
      <c r="D1304" s="32">
        <v>19.5</v>
      </c>
      <c r="E1304" s="32">
        <v>1</v>
      </c>
      <c r="F1304" s="32">
        <v>1.1000000000000001</v>
      </c>
      <c r="G1304" s="32">
        <v>4.2</v>
      </c>
      <c r="H1304" s="35">
        <v>439</v>
      </c>
      <c r="I1304" s="35">
        <v>439</v>
      </c>
      <c r="J1304" s="35">
        <v>104.92099999999999</v>
      </c>
      <c r="K1304" s="32">
        <v>0</v>
      </c>
      <c r="L1304" s="32">
        <v>0</v>
      </c>
      <c r="M1304" s="32">
        <v>0.4</v>
      </c>
      <c r="N1304" s="32">
        <v>0</v>
      </c>
      <c r="O1304" s="31"/>
      <c r="P1304" s="32">
        <v>4.2</v>
      </c>
      <c r="Q1304" s="31"/>
      <c r="R1304" s="36">
        <v>0.19</v>
      </c>
      <c r="S1304" s="33">
        <v>2.36</v>
      </c>
      <c r="T1304" s="34"/>
      <c r="U1304" s="34"/>
      <c r="V1304" s="34"/>
      <c r="W1304" s="34"/>
      <c r="X1304" s="34"/>
      <c r="Y1304" s="34"/>
      <c r="Z1304" s="34"/>
      <c r="AA1304" s="34"/>
      <c r="AB1304" s="34"/>
      <c r="AC1304" s="34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  <c r="AO1304" s="34"/>
      <c r="AP1304" s="34"/>
      <c r="AQ1304" s="34"/>
      <c r="AR1304" s="34"/>
      <c r="AS1304" s="34"/>
      <c r="AT1304" s="34"/>
      <c r="AU1304" s="34"/>
      <c r="AV1304" s="34"/>
      <c r="AW1304" s="33">
        <v>0.18</v>
      </c>
      <c r="AX1304" s="33">
        <v>7.0000000000000007E-2</v>
      </c>
      <c r="AY1304" s="33">
        <v>0.34</v>
      </c>
      <c r="AZ1304" s="36">
        <v>297.60000000000002</v>
      </c>
      <c r="BA1304" s="33">
        <v>11.94</v>
      </c>
      <c r="BB1304" s="34"/>
      <c r="BC1304" s="34"/>
      <c r="BD1304" s="34"/>
      <c r="BE1304" s="34"/>
      <c r="BF1304" s="34"/>
      <c r="BG1304" s="34"/>
      <c r="BH1304" s="34"/>
      <c r="BI1304" s="34"/>
      <c r="BJ1304" s="34"/>
      <c r="BK1304" s="34"/>
      <c r="BL1304" s="34"/>
      <c r="BM1304" s="34"/>
      <c r="BN1304" s="34"/>
      <c r="BO1304" s="34"/>
      <c r="BP1304" s="34"/>
      <c r="BQ1304" s="34"/>
      <c r="BR1304" s="34"/>
      <c r="BS1304" s="34"/>
      <c r="BT1304" s="34"/>
      <c r="BU1304" s="34"/>
      <c r="BV1304" s="34"/>
      <c r="BW1304" s="34"/>
      <c r="BX1304" s="34"/>
      <c r="BY1304" s="34"/>
      <c r="BZ1304" s="34"/>
      <c r="CA1304" s="34"/>
      <c r="CB1304" s="34"/>
      <c r="CC1304" s="34"/>
    </row>
    <row r="1305" spans="1:81" x14ac:dyDescent="0.35">
      <c r="A1305" s="37" t="s">
        <v>707</v>
      </c>
      <c r="B1305" s="34">
        <v>15202</v>
      </c>
      <c r="C1305" s="37" t="s">
        <v>706</v>
      </c>
      <c r="D1305" s="32">
        <v>16.7</v>
      </c>
      <c r="E1305" s="32">
        <v>1.2</v>
      </c>
      <c r="F1305" s="32">
        <v>0</v>
      </c>
      <c r="G1305" s="32">
        <v>0</v>
      </c>
      <c r="H1305" s="35">
        <v>328</v>
      </c>
      <c r="I1305" s="35">
        <v>328</v>
      </c>
      <c r="J1305" s="35">
        <v>78.391999999999996</v>
      </c>
      <c r="K1305" s="32">
        <v>0</v>
      </c>
      <c r="L1305" s="32">
        <v>0</v>
      </c>
      <c r="M1305" s="32">
        <v>0</v>
      </c>
      <c r="N1305" s="32">
        <v>0</v>
      </c>
      <c r="O1305" s="31"/>
      <c r="P1305" s="32">
        <v>0</v>
      </c>
      <c r="Q1305" s="31"/>
      <c r="R1305" s="36">
        <v>0.04</v>
      </c>
      <c r="S1305" s="33">
        <v>2.1</v>
      </c>
      <c r="T1305" s="33">
        <v>43.3</v>
      </c>
      <c r="U1305" s="33">
        <v>7.1</v>
      </c>
      <c r="V1305" s="34"/>
      <c r="W1305" s="34"/>
      <c r="X1305" s="34"/>
      <c r="Y1305" s="32">
        <v>0</v>
      </c>
      <c r="Z1305" s="32">
        <v>0</v>
      </c>
      <c r="AA1305" s="34"/>
      <c r="AB1305" s="34"/>
      <c r="AC1305" s="34"/>
      <c r="AD1305" s="34"/>
      <c r="AE1305" s="34"/>
      <c r="AF1305" s="34"/>
      <c r="AG1305" s="34"/>
      <c r="AH1305" s="34"/>
      <c r="AI1305" s="32">
        <v>0</v>
      </c>
      <c r="AJ1305" s="34"/>
      <c r="AK1305" s="34"/>
      <c r="AL1305" s="32">
        <v>3.4</v>
      </c>
      <c r="AM1305" s="32">
        <v>12.3</v>
      </c>
      <c r="AN1305" s="34"/>
      <c r="AO1305" s="34"/>
      <c r="AP1305" s="34"/>
      <c r="AQ1305" s="32">
        <v>0</v>
      </c>
      <c r="AR1305" s="32">
        <v>0</v>
      </c>
      <c r="AS1305" s="34"/>
      <c r="AT1305" s="32">
        <v>34</v>
      </c>
      <c r="AU1305" s="33">
        <v>49.7</v>
      </c>
      <c r="AV1305" s="36">
        <v>46.3</v>
      </c>
      <c r="AW1305" s="33">
        <v>0.31</v>
      </c>
      <c r="AX1305" s="33">
        <v>0.05</v>
      </c>
      <c r="AY1305" s="33">
        <v>0.36</v>
      </c>
      <c r="AZ1305" s="36">
        <v>333.36</v>
      </c>
      <c r="BA1305" s="33">
        <v>14.33</v>
      </c>
      <c r="BB1305" s="34"/>
      <c r="BC1305" s="34"/>
      <c r="BD1305" s="34"/>
      <c r="BE1305" s="34"/>
      <c r="BF1305" s="34"/>
      <c r="BG1305" s="34"/>
      <c r="BH1305" s="34"/>
      <c r="BI1305" s="34"/>
      <c r="BJ1305" s="34"/>
      <c r="BK1305" s="34"/>
      <c r="BL1305" s="34"/>
      <c r="BM1305" s="34"/>
      <c r="BN1305" s="34"/>
      <c r="BO1305" s="34"/>
      <c r="BP1305" s="34"/>
      <c r="BQ1305" s="34"/>
      <c r="BR1305" s="34"/>
      <c r="BS1305" s="34"/>
      <c r="BT1305" s="34"/>
      <c r="BU1305" s="34"/>
      <c r="BV1305" s="34"/>
      <c r="BW1305" s="34"/>
      <c r="BX1305" s="34"/>
      <c r="BY1305" s="34"/>
      <c r="BZ1305" s="34"/>
      <c r="CA1305" s="34"/>
      <c r="CB1305" s="34"/>
      <c r="CC1305" s="34"/>
    </row>
    <row r="1306" spans="1:81" x14ac:dyDescent="0.35">
      <c r="A1306" s="37" t="s">
        <v>705</v>
      </c>
      <c r="B1306" s="34">
        <v>15202</v>
      </c>
      <c r="C1306" s="37" t="s">
        <v>704</v>
      </c>
      <c r="D1306" s="32">
        <v>20.9</v>
      </c>
      <c r="E1306" s="32">
        <v>1.5</v>
      </c>
      <c r="F1306" s="32">
        <v>0</v>
      </c>
      <c r="G1306" s="32">
        <v>0</v>
      </c>
      <c r="H1306" s="35">
        <v>410</v>
      </c>
      <c r="I1306" s="35">
        <v>410</v>
      </c>
      <c r="J1306" s="35">
        <v>97.99</v>
      </c>
      <c r="K1306" s="32">
        <v>0</v>
      </c>
      <c r="L1306" s="32">
        <v>0</v>
      </c>
      <c r="M1306" s="32">
        <v>0</v>
      </c>
      <c r="N1306" s="32">
        <v>0</v>
      </c>
      <c r="O1306" s="31"/>
      <c r="P1306" s="32">
        <v>0</v>
      </c>
      <c r="Q1306" s="31"/>
      <c r="R1306" s="36">
        <v>4.8000000000000001E-2</v>
      </c>
      <c r="S1306" s="33">
        <v>2.36</v>
      </c>
      <c r="T1306" s="34"/>
      <c r="U1306" s="34"/>
      <c r="V1306" s="34"/>
      <c r="W1306" s="34"/>
      <c r="X1306" s="34"/>
      <c r="Y1306" s="34"/>
      <c r="Z1306" s="34"/>
      <c r="AA1306" s="34"/>
      <c r="AB1306" s="34"/>
      <c r="AC1306" s="34"/>
      <c r="AD1306" s="34"/>
      <c r="AE1306" s="34"/>
      <c r="AF1306" s="34"/>
      <c r="AG1306" s="34"/>
      <c r="AH1306" s="34"/>
      <c r="AI1306" s="34"/>
      <c r="AJ1306" s="34"/>
      <c r="AK1306" s="34"/>
      <c r="AL1306" s="34"/>
      <c r="AM1306" s="34"/>
      <c r="AN1306" s="34"/>
      <c r="AO1306" s="34"/>
      <c r="AP1306" s="34"/>
      <c r="AQ1306" s="34"/>
      <c r="AR1306" s="34"/>
      <c r="AS1306" s="34"/>
      <c r="AT1306" s="34"/>
      <c r="AU1306" s="34"/>
      <c r="AV1306" s="34"/>
      <c r="AW1306" s="33">
        <v>0.39</v>
      </c>
      <c r="AX1306" s="33">
        <v>0.06</v>
      </c>
      <c r="AY1306" s="33">
        <v>0.45</v>
      </c>
      <c r="AZ1306" s="36">
        <v>416.7</v>
      </c>
      <c r="BA1306" s="33">
        <v>17.91</v>
      </c>
      <c r="BB1306" s="34"/>
      <c r="BC1306" s="34"/>
      <c r="BD1306" s="34"/>
      <c r="BE1306" s="34"/>
      <c r="BF1306" s="34"/>
      <c r="BG1306" s="34"/>
      <c r="BH1306" s="34"/>
      <c r="BI1306" s="34"/>
      <c r="BJ1306" s="34"/>
      <c r="BK1306" s="34"/>
      <c r="BL1306" s="34"/>
      <c r="BM1306" s="34"/>
      <c r="BN1306" s="34"/>
      <c r="BO1306" s="34"/>
      <c r="BP1306" s="34"/>
      <c r="BQ1306" s="34"/>
      <c r="BR1306" s="34"/>
      <c r="BS1306" s="34"/>
      <c r="BT1306" s="34"/>
      <c r="BU1306" s="34"/>
      <c r="BV1306" s="34"/>
      <c r="BW1306" s="34"/>
      <c r="BX1306" s="34"/>
      <c r="BY1306" s="34"/>
      <c r="BZ1306" s="34"/>
      <c r="CA1306" s="34"/>
      <c r="CB1306" s="34"/>
      <c r="CC1306" s="34"/>
    </row>
    <row r="1307" spans="1:81" x14ac:dyDescent="0.35">
      <c r="A1307" s="37" t="s">
        <v>703</v>
      </c>
      <c r="B1307" s="34">
        <v>15401</v>
      </c>
      <c r="C1307" s="37" t="s">
        <v>702</v>
      </c>
      <c r="D1307" s="32">
        <v>25.4</v>
      </c>
      <c r="E1307" s="32">
        <v>8.9</v>
      </c>
      <c r="F1307" s="32">
        <v>0</v>
      </c>
      <c r="G1307" s="32">
        <v>0</v>
      </c>
      <c r="H1307" s="35">
        <v>762</v>
      </c>
      <c r="I1307" s="35">
        <v>762</v>
      </c>
      <c r="J1307" s="35">
        <v>182.11799999999999</v>
      </c>
      <c r="K1307" s="32">
        <v>0</v>
      </c>
      <c r="L1307" s="32">
        <v>0</v>
      </c>
      <c r="M1307" s="32">
        <v>0</v>
      </c>
      <c r="N1307" s="32">
        <v>0</v>
      </c>
      <c r="O1307" s="31"/>
      <c r="P1307" s="32">
        <v>0</v>
      </c>
      <c r="Q1307" s="31"/>
      <c r="R1307" s="36">
        <v>0.4</v>
      </c>
      <c r="S1307" s="33">
        <v>6.36</v>
      </c>
      <c r="T1307" s="33">
        <v>23.3</v>
      </c>
      <c r="U1307" s="33">
        <v>42.7</v>
      </c>
      <c r="V1307" s="34"/>
      <c r="W1307" s="34"/>
      <c r="X1307" s="34"/>
      <c r="Y1307" s="32">
        <v>22</v>
      </c>
      <c r="Z1307" s="32">
        <v>2.6</v>
      </c>
      <c r="AA1307" s="34"/>
      <c r="AB1307" s="34"/>
      <c r="AC1307" s="34"/>
      <c r="AD1307" s="34"/>
      <c r="AE1307" s="34"/>
      <c r="AF1307" s="34"/>
      <c r="AG1307" s="34"/>
      <c r="AH1307" s="34"/>
      <c r="AI1307" s="32">
        <v>0</v>
      </c>
      <c r="AJ1307" s="34"/>
      <c r="AK1307" s="34"/>
      <c r="AL1307" s="32">
        <v>0.3</v>
      </c>
      <c r="AM1307" s="32">
        <v>2.1</v>
      </c>
      <c r="AN1307" s="34"/>
      <c r="AO1307" s="34"/>
      <c r="AP1307" s="34"/>
      <c r="AQ1307" s="32">
        <v>0</v>
      </c>
      <c r="AR1307" s="32">
        <v>0.2</v>
      </c>
      <c r="AS1307" s="34"/>
      <c r="AT1307" s="32">
        <v>6.8</v>
      </c>
      <c r="AU1307" s="33">
        <v>34</v>
      </c>
      <c r="AV1307" s="36">
        <v>9.1</v>
      </c>
      <c r="AW1307" s="33">
        <v>1.97</v>
      </c>
      <c r="AX1307" s="33">
        <v>3.61</v>
      </c>
      <c r="AY1307" s="33">
        <v>2.87</v>
      </c>
      <c r="AZ1307" s="36">
        <v>769.40499999999997</v>
      </c>
      <c r="BA1307" s="33">
        <v>273.18</v>
      </c>
      <c r="BB1307" s="34"/>
      <c r="BC1307" s="34"/>
      <c r="BD1307" s="34"/>
      <c r="BE1307" s="34"/>
      <c r="BF1307" s="34"/>
      <c r="BG1307" s="34"/>
      <c r="BH1307" s="34"/>
      <c r="BI1307" s="34"/>
      <c r="BJ1307" s="34"/>
      <c r="BK1307" s="34"/>
      <c r="BL1307" s="34"/>
      <c r="BM1307" s="34"/>
      <c r="BN1307" s="34"/>
      <c r="BO1307" s="34"/>
      <c r="BP1307" s="34"/>
      <c r="BQ1307" s="34"/>
      <c r="BR1307" s="34"/>
      <c r="BS1307" s="34"/>
      <c r="BT1307" s="34"/>
      <c r="BU1307" s="34"/>
      <c r="BV1307" s="34"/>
      <c r="BW1307" s="34"/>
      <c r="BX1307" s="34"/>
      <c r="BY1307" s="34"/>
      <c r="BZ1307" s="34"/>
      <c r="CA1307" s="34"/>
      <c r="CB1307" s="34"/>
      <c r="CC1307" s="34"/>
    </row>
    <row r="1308" spans="1:81" x14ac:dyDescent="0.35">
      <c r="A1308" s="37" t="s">
        <v>701</v>
      </c>
      <c r="B1308" s="34">
        <v>15102</v>
      </c>
      <c r="C1308" s="37" t="s">
        <v>700</v>
      </c>
      <c r="D1308" s="32">
        <v>18.8</v>
      </c>
      <c r="E1308" s="32">
        <v>1</v>
      </c>
      <c r="F1308" s="32">
        <v>0</v>
      </c>
      <c r="G1308" s="32">
        <v>0</v>
      </c>
      <c r="H1308" s="35">
        <v>356</v>
      </c>
      <c r="I1308" s="35">
        <v>356</v>
      </c>
      <c r="J1308" s="35">
        <v>85.084000000000003</v>
      </c>
      <c r="K1308" s="32">
        <v>0</v>
      </c>
      <c r="L1308" s="32">
        <v>0</v>
      </c>
      <c r="M1308" s="32">
        <v>0</v>
      </c>
      <c r="N1308" s="32">
        <v>0</v>
      </c>
      <c r="O1308" s="31"/>
      <c r="P1308" s="32">
        <v>0</v>
      </c>
      <c r="Q1308" s="31"/>
      <c r="R1308" s="36">
        <v>0.2</v>
      </c>
      <c r="S1308" s="33">
        <v>2.1</v>
      </c>
      <c r="T1308" s="33">
        <v>35.200000000000003</v>
      </c>
      <c r="U1308" s="33">
        <v>35.5</v>
      </c>
      <c r="V1308" s="34"/>
      <c r="W1308" s="34"/>
      <c r="X1308" s="34"/>
      <c r="Y1308" s="32">
        <v>1.2</v>
      </c>
      <c r="Z1308" s="32">
        <v>0.4</v>
      </c>
      <c r="AA1308" s="34"/>
      <c r="AB1308" s="34"/>
      <c r="AC1308" s="34"/>
      <c r="AD1308" s="34"/>
      <c r="AE1308" s="34"/>
      <c r="AF1308" s="34"/>
      <c r="AG1308" s="34"/>
      <c r="AH1308" s="34"/>
      <c r="AI1308" s="32">
        <v>0</v>
      </c>
      <c r="AJ1308" s="34"/>
      <c r="AK1308" s="34"/>
      <c r="AL1308" s="32">
        <v>2</v>
      </c>
      <c r="AM1308" s="32">
        <v>5.7</v>
      </c>
      <c r="AN1308" s="34"/>
      <c r="AO1308" s="34"/>
      <c r="AP1308" s="34"/>
      <c r="AQ1308" s="32">
        <v>0</v>
      </c>
      <c r="AR1308" s="32">
        <v>2.1</v>
      </c>
      <c r="AS1308" s="34"/>
      <c r="AT1308" s="32">
        <v>17.8</v>
      </c>
      <c r="AU1308" s="33">
        <v>29.2</v>
      </c>
      <c r="AV1308" s="36">
        <v>25.6</v>
      </c>
      <c r="AW1308" s="33">
        <v>0.25</v>
      </c>
      <c r="AX1308" s="33">
        <v>0.25</v>
      </c>
      <c r="AY1308" s="33">
        <v>0.2</v>
      </c>
      <c r="AZ1308" s="36">
        <v>179.2</v>
      </c>
      <c r="BA1308" s="33">
        <v>13.93</v>
      </c>
      <c r="BB1308" s="34"/>
      <c r="BC1308" s="34"/>
      <c r="BD1308" s="34"/>
      <c r="BE1308" s="34"/>
      <c r="BF1308" s="34"/>
      <c r="BG1308" s="34"/>
      <c r="BH1308" s="34"/>
      <c r="BI1308" s="34"/>
      <c r="BJ1308" s="34"/>
      <c r="BK1308" s="34"/>
      <c r="BL1308" s="34"/>
      <c r="BM1308" s="34"/>
      <c r="BN1308" s="34"/>
      <c r="BO1308" s="34"/>
      <c r="BP1308" s="34"/>
      <c r="BQ1308" s="34"/>
      <c r="BR1308" s="34"/>
      <c r="BS1308" s="34"/>
      <c r="BT1308" s="34"/>
      <c r="BU1308" s="34"/>
      <c r="BV1308" s="34"/>
      <c r="BW1308" s="34"/>
      <c r="BX1308" s="34"/>
      <c r="BY1308" s="34"/>
      <c r="BZ1308" s="34"/>
      <c r="CA1308" s="34"/>
      <c r="CB1308" s="34"/>
      <c r="CC1308" s="34"/>
    </row>
    <row r="1309" spans="1:81" x14ac:dyDescent="0.35">
      <c r="A1309" s="37" t="s">
        <v>699</v>
      </c>
      <c r="B1309" s="34">
        <v>15102</v>
      </c>
      <c r="C1309" s="37" t="s">
        <v>698</v>
      </c>
      <c r="D1309" s="32">
        <v>20.100000000000001</v>
      </c>
      <c r="E1309" s="32">
        <v>1.5</v>
      </c>
      <c r="F1309" s="32">
        <v>0</v>
      </c>
      <c r="G1309" s="32">
        <v>0</v>
      </c>
      <c r="H1309" s="35">
        <v>396</v>
      </c>
      <c r="I1309" s="35">
        <v>396</v>
      </c>
      <c r="J1309" s="35">
        <v>94.643999999999991</v>
      </c>
      <c r="K1309" s="32">
        <v>0</v>
      </c>
      <c r="L1309" s="32">
        <v>0</v>
      </c>
      <c r="M1309" s="32">
        <v>0</v>
      </c>
      <c r="N1309" s="32">
        <v>0</v>
      </c>
      <c r="O1309" s="31"/>
      <c r="P1309" s="32">
        <v>0</v>
      </c>
      <c r="Q1309" s="31"/>
      <c r="R1309" s="36">
        <v>0.08</v>
      </c>
      <c r="S1309" s="33">
        <v>2.2000000000000002</v>
      </c>
      <c r="T1309" s="33">
        <v>34</v>
      </c>
      <c r="U1309" s="33">
        <v>33.700000000000003</v>
      </c>
      <c r="V1309" s="34"/>
      <c r="W1309" s="34"/>
      <c r="X1309" s="34"/>
      <c r="Y1309" s="32">
        <v>1.5</v>
      </c>
      <c r="Z1309" s="32">
        <v>0.6</v>
      </c>
      <c r="AA1309" s="34"/>
      <c r="AB1309" s="34"/>
      <c r="AC1309" s="34"/>
      <c r="AD1309" s="34"/>
      <c r="AE1309" s="34"/>
      <c r="AF1309" s="34"/>
      <c r="AG1309" s="34"/>
      <c r="AH1309" s="34"/>
      <c r="AI1309" s="32">
        <v>0</v>
      </c>
      <c r="AJ1309" s="34"/>
      <c r="AK1309" s="34"/>
      <c r="AL1309" s="32">
        <v>1.6</v>
      </c>
      <c r="AM1309" s="32">
        <v>7.1</v>
      </c>
      <c r="AN1309" s="34"/>
      <c r="AO1309" s="34"/>
      <c r="AP1309" s="34"/>
      <c r="AQ1309" s="34"/>
      <c r="AR1309" s="32">
        <v>1.9</v>
      </c>
      <c r="AS1309" s="34"/>
      <c r="AT1309" s="32">
        <v>19.8</v>
      </c>
      <c r="AU1309" s="33">
        <v>32.5</v>
      </c>
      <c r="AV1309" s="36">
        <v>28.8</v>
      </c>
      <c r="AW1309" s="33">
        <v>0.36</v>
      </c>
      <c r="AX1309" s="33">
        <v>0.35</v>
      </c>
      <c r="AY1309" s="33">
        <v>0.34</v>
      </c>
      <c r="AZ1309" s="36">
        <v>302.39999999999998</v>
      </c>
      <c r="BA1309" s="33">
        <v>20.9</v>
      </c>
      <c r="BB1309" s="34"/>
      <c r="BC1309" s="34"/>
      <c r="BD1309" s="34"/>
      <c r="BE1309" s="34"/>
      <c r="BF1309" s="34"/>
      <c r="BG1309" s="34"/>
      <c r="BH1309" s="34"/>
      <c r="BI1309" s="34"/>
      <c r="BJ1309" s="34"/>
      <c r="BK1309" s="34"/>
      <c r="BL1309" s="34"/>
      <c r="BM1309" s="34"/>
      <c r="BN1309" s="34"/>
      <c r="BO1309" s="34"/>
      <c r="BP1309" s="34"/>
      <c r="BQ1309" s="34"/>
      <c r="BR1309" s="34"/>
      <c r="BS1309" s="34"/>
      <c r="BT1309" s="34"/>
      <c r="BU1309" s="34"/>
      <c r="BV1309" s="34"/>
      <c r="BW1309" s="34"/>
      <c r="BX1309" s="34"/>
      <c r="BY1309" s="34"/>
      <c r="BZ1309" s="34"/>
      <c r="CA1309" s="34"/>
      <c r="CB1309" s="34"/>
      <c r="CC1309" s="34"/>
    </row>
    <row r="1310" spans="1:81" ht="25" x14ac:dyDescent="0.35">
      <c r="A1310" s="37" t="s">
        <v>697</v>
      </c>
      <c r="B1310" s="34">
        <v>15501</v>
      </c>
      <c r="C1310" s="37" t="s">
        <v>696</v>
      </c>
      <c r="D1310" s="32">
        <v>12.1</v>
      </c>
      <c r="E1310" s="32">
        <v>11.6</v>
      </c>
      <c r="F1310" s="32">
        <v>1.5</v>
      </c>
      <c r="G1310" s="32">
        <v>16.600000000000001</v>
      </c>
      <c r="H1310" s="35">
        <v>924</v>
      </c>
      <c r="I1310" s="35">
        <v>916</v>
      </c>
      <c r="J1310" s="35">
        <v>218.92399999999998</v>
      </c>
      <c r="K1310" s="32">
        <v>1.1000000000000001</v>
      </c>
      <c r="L1310" s="32">
        <v>0</v>
      </c>
      <c r="M1310" s="32">
        <v>0.2</v>
      </c>
      <c r="N1310" s="32">
        <v>0</v>
      </c>
      <c r="O1310" s="31"/>
      <c r="P1310" s="32">
        <v>16.600000000000001</v>
      </c>
      <c r="Q1310" s="31"/>
      <c r="R1310" s="36">
        <v>0.06</v>
      </c>
      <c r="S1310" s="33">
        <v>0.6</v>
      </c>
      <c r="T1310" s="33">
        <v>14.1</v>
      </c>
      <c r="U1310" s="33">
        <v>55.5</v>
      </c>
      <c r="V1310" s="34"/>
      <c r="W1310" s="34"/>
      <c r="X1310" s="34"/>
      <c r="Y1310" s="32">
        <v>15</v>
      </c>
      <c r="Z1310" s="32">
        <v>7.6</v>
      </c>
      <c r="AA1310" s="34"/>
      <c r="AB1310" s="32">
        <v>0</v>
      </c>
      <c r="AC1310" s="34"/>
      <c r="AD1310" s="34"/>
      <c r="AE1310" s="34"/>
      <c r="AF1310" s="32">
        <v>0.2</v>
      </c>
      <c r="AG1310" s="34"/>
      <c r="AH1310" s="34"/>
      <c r="AI1310" s="32">
        <v>0</v>
      </c>
      <c r="AJ1310" s="32">
        <v>0</v>
      </c>
      <c r="AK1310" s="34"/>
      <c r="AL1310" s="32">
        <v>0.2</v>
      </c>
      <c r="AM1310" s="32">
        <v>1.7</v>
      </c>
      <c r="AN1310" s="34"/>
      <c r="AO1310" s="34"/>
      <c r="AP1310" s="32">
        <v>0</v>
      </c>
      <c r="AQ1310" s="32">
        <v>0</v>
      </c>
      <c r="AR1310" s="32">
        <v>0.6</v>
      </c>
      <c r="AS1310" s="34"/>
      <c r="AT1310" s="32">
        <v>3.7</v>
      </c>
      <c r="AU1310" s="33">
        <v>29</v>
      </c>
      <c r="AV1310" s="36">
        <v>6</v>
      </c>
      <c r="AW1310" s="33">
        <v>1.56</v>
      </c>
      <c r="AX1310" s="33">
        <v>6.15</v>
      </c>
      <c r="AY1310" s="33">
        <v>3.22</v>
      </c>
      <c r="AZ1310" s="36">
        <v>665.37599999999998</v>
      </c>
      <c r="BA1310" s="33">
        <v>63.21</v>
      </c>
      <c r="BB1310" s="34"/>
      <c r="BC1310" s="34"/>
      <c r="BD1310" s="34"/>
      <c r="BE1310" s="34"/>
      <c r="BF1310" s="34"/>
      <c r="BG1310" s="34"/>
      <c r="BH1310" s="34"/>
      <c r="BI1310" s="34"/>
      <c r="BJ1310" s="34"/>
      <c r="BK1310" s="34"/>
      <c r="BL1310" s="34"/>
      <c r="BM1310" s="34"/>
      <c r="BN1310" s="34"/>
      <c r="BO1310" s="34"/>
      <c r="BP1310" s="34"/>
      <c r="BQ1310" s="34"/>
      <c r="BR1310" s="34"/>
      <c r="BS1310" s="34"/>
      <c r="BT1310" s="34"/>
      <c r="BU1310" s="34"/>
      <c r="BV1310" s="34"/>
      <c r="BW1310" s="34"/>
      <c r="BX1310" s="34"/>
      <c r="BY1310" s="34"/>
      <c r="BZ1310" s="34"/>
      <c r="CA1310" s="34"/>
      <c r="CB1310" s="34"/>
      <c r="CC1310" s="34"/>
    </row>
    <row r="1311" spans="1:81" ht="25" x14ac:dyDescent="0.35">
      <c r="A1311" s="37" t="s">
        <v>695</v>
      </c>
      <c r="B1311" s="34">
        <v>15501</v>
      </c>
      <c r="C1311" s="37" t="s">
        <v>694</v>
      </c>
      <c r="D1311" s="32">
        <v>13.8</v>
      </c>
      <c r="E1311" s="32">
        <v>13.2</v>
      </c>
      <c r="F1311" s="32">
        <v>1.7</v>
      </c>
      <c r="G1311" s="32">
        <v>18.899999999999999</v>
      </c>
      <c r="H1311" s="35">
        <v>1050</v>
      </c>
      <c r="I1311" s="35">
        <v>1040</v>
      </c>
      <c r="J1311" s="35">
        <v>248.56</v>
      </c>
      <c r="K1311" s="32">
        <v>1.2</v>
      </c>
      <c r="L1311" s="32">
        <v>0</v>
      </c>
      <c r="M1311" s="32">
        <v>0.2</v>
      </c>
      <c r="N1311" s="32">
        <v>0</v>
      </c>
      <c r="O1311" s="31"/>
      <c r="P1311" s="32">
        <v>18.899999999999999</v>
      </c>
      <c r="Q1311" s="31"/>
      <c r="R1311" s="36">
        <v>6.5000000000000002E-2</v>
      </c>
      <c r="S1311" s="33">
        <v>0.61</v>
      </c>
      <c r="T1311" s="34"/>
      <c r="U1311" s="34"/>
      <c r="V1311" s="34"/>
      <c r="W1311" s="34"/>
      <c r="X1311" s="34"/>
      <c r="Y1311" s="34"/>
      <c r="Z1311" s="34"/>
      <c r="AA1311" s="34"/>
      <c r="AB1311" s="34"/>
      <c r="AC1311" s="34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  <c r="AO1311" s="34"/>
      <c r="AP1311" s="34"/>
      <c r="AQ1311" s="34"/>
      <c r="AR1311" s="34"/>
      <c r="AS1311" s="34"/>
      <c r="AT1311" s="34"/>
      <c r="AU1311" s="34"/>
      <c r="AV1311" s="34"/>
      <c r="AW1311" s="33">
        <v>1.78</v>
      </c>
      <c r="AX1311" s="33">
        <v>6.99</v>
      </c>
      <c r="AY1311" s="33">
        <v>3.65</v>
      </c>
      <c r="AZ1311" s="36">
        <v>756.10900000000004</v>
      </c>
      <c r="BA1311" s="33">
        <v>71.83</v>
      </c>
      <c r="BB1311" s="34"/>
      <c r="BC1311" s="34"/>
      <c r="BD1311" s="34"/>
      <c r="BE1311" s="34"/>
      <c r="BF1311" s="34"/>
      <c r="BG1311" s="34"/>
      <c r="BH1311" s="34"/>
      <c r="BI1311" s="34"/>
      <c r="BJ1311" s="34"/>
      <c r="BK1311" s="34"/>
      <c r="BL1311" s="34"/>
      <c r="BM1311" s="34"/>
      <c r="BN1311" s="34"/>
      <c r="BO1311" s="34"/>
      <c r="BP1311" s="34"/>
      <c r="BQ1311" s="34"/>
      <c r="BR1311" s="34"/>
      <c r="BS1311" s="34"/>
      <c r="BT1311" s="34"/>
      <c r="BU1311" s="34"/>
      <c r="BV1311" s="34"/>
      <c r="BW1311" s="34"/>
      <c r="BX1311" s="34"/>
      <c r="BY1311" s="34"/>
      <c r="BZ1311" s="34"/>
      <c r="CA1311" s="34"/>
      <c r="CB1311" s="34"/>
      <c r="CC1311" s="34"/>
    </row>
    <row r="1312" spans="1:81" x14ac:dyDescent="0.35">
      <c r="A1312" s="37" t="s">
        <v>693</v>
      </c>
      <c r="B1312" s="34">
        <v>15401</v>
      </c>
      <c r="C1312" s="37" t="s">
        <v>692</v>
      </c>
      <c r="D1312" s="32">
        <v>20.7</v>
      </c>
      <c r="E1312" s="32">
        <v>6.2</v>
      </c>
      <c r="F1312" s="32">
        <v>0</v>
      </c>
      <c r="G1312" s="32">
        <v>0</v>
      </c>
      <c r="H1312" s="35">
        <v>579</v>
      </c>
      <c r="I1312" s="35">
        <v>579</v>
      </c>
      <c r="J1312" s="35">
        <v>138.381</v>
      </c>
      <c r="K1312" s="32">
        <v>0</v>
      </c>
      <c r="L1312" s="32">
        <v>0</v>
      </c>
      <c r="M1312" s="32">
        <v>0</v>
      </c>
      <c r="N1312" s="32">
        <v>0</v>
      </c>
      <c r="O1312" s="31"/>
      <c r="P1312" s="32">
        <v>0</v>
      </c>
      <c r="Q1312" s="31"/>
      <c r="R1312" s="36">
        <v>0.23499999999999999</v>
      </c>
      <c r="S1312" s="33">
        <v>10.6</v>
      </c>
      <c r="T1312" s="33">
        <v>25.22</v>
      </c>
      <c r="U1312" s="33">
        <v>38.799999999999997</v>
      </c>
      <c r="V1312" s="34"/>
      <c r="W1312" s="34"/>
      <c r="X1312" s="34"/>
      <c r="Y1312" s="32">
        <v>1.5</v>
      </c>
      <c r="Z1312" s="32">
        <v>1</v>
      </c>
      <c r="AA1312" s="34"/>
      <c r="AB1312" s="34"/>
      <c r="AC1312" s="34"/>
      <c r="AD1312" s="32">
        <v>2.4</v>
      </c>
      <c r="AE1312" s="34"/>
      <c r="AF1312" s="34"/>
      <c r="AG1312" s="34"/>
      <c r="AH1312" s="34"/>
      <c r="AI1312" s="34"/>
      <c r="AJ1312" s="34"/>
      <c r="AK1312" s="34"/>
      <c r="AL1312" s="34"/>
      <c r="AM1312" s="32">
        <v>9</v>
      </c>
      <c r="AN1312" s="34"/>
      <c r="AO1312" s="34"/>
      <c r="AP1312" s="34"/>
      <c r="AQ1312" s="34"/>
      <c r="AR1312" s="32">
        <v>2.5</v>
      </c>
      <c r="AS1312" s="34"/>
      <c r="AT1312" s="32">
        <v>18.5</v>
      </c>
      <c r="AU1312" s="33">
        <v>34.880000000000003</v>
      </c>
      <c r="AV1312" s="36">
        <v>29.98</v>
      </c>
      <c r="AW1312" s="33">
        <v>1.4</v>
      </c>
      <c r="AX1312" s="33">
        <v>2.15</v>
      </c>
      <c r="AY1312" s="33">
        <v>1.93</v>
      </c>
      <c r="AZ1312" s="36">
        <v>1659.393</v>
      </c>
      <c r="BA1312" s="33">
        <v>63.1</v>
      </c>
      <c r="BB1312" s="34"/>
      <c r="BC1312" s="34"/>
      <c r="BD1312" s="34"/>
      <c r="BE1312" s="34"/>
      <c r="BF1312" s="34"/>
      <c r="BG1312" s="34"/>
      <c r="BH1312" s="34"/>
      <c r="BI1312" s="34"/>
      <c r="BJ1312" s="34"/>
      <c r="BK1312" s="34"/>
      <c r="BL1312" s="34"/>
      <c r="BM1312" s="34"/>
      <c r="BN1312" s="34"/>
      <c r="BO1312" s="34"/>
      <c r="BP1312" s="34"/>
      <c r="BQ1312" s="34"/>
      <c r="BR1312" s="34"/>
      <c r="BS1312" s="34"/>
      <c r="BT1312" s="34"/>
      <c r="BU1312" s="34"/>
      <c r="BV1312" s="34"/>
      <c r="BW1312" s="34"/>
      <c r="BX1312" s="34"/>
      <c r="BY1312" s="34"/>
      <c r="BZ1312" s="34"/>
      <c r="CA1312" s="34"/>
      <c r="CB1312" s="34"/>
      <c r="CC1312" s="34"/>
    </row>
    <row r="1313" spans="1:81" x14ac:dyDescent="0.35">
      <c r="A1313" s="37" t="s">
        <v>691</v>
      </c>
      <c r="B1313" s="34">
        <v>15401</v>
      </c>
      <c r="C1313" s="37" t="s">
        <v>690</v>
      </c>
      <c r="D1313" s="32">
        <v>15.5</v>
      </c>
      <c r="E1313" s="32">
        <v>5</v>
      </c>
      <c r="F1313" s="32">
        <v>4.0999999999999996</v>
      </c>
      <c r="G1313" s="32">
        <v>5.5</v>
      </c>
      <c r="H1313" s="35">
        <v>538</v>
      </c>
      <c r="I1313" s="35">
        <v>538</v>
      </c>
      <c r="J1313" s="35">
        <v>128.58199999999999</v>
      </c>
      <c r="K1313" s="32">
        <v>0</v>
      </c>
      <c r="L1313" s="32">
        <v>1.3</v>
      </c>
      <c r="M1313" s="32">
        <v>0.8</v>
      </c>
      <c r="N1313" s="32">
        <v>2</v>
      </c>
      <c r="O1313" s="31"/>
      <c r="P1313" s="32">
        <v>5.5</v>
      </c>
      <c r="Q1313" s="31"/>
      <c r="R1313" s="36">
        <v>0.2</v>
      </c>
      <c r="S1313" s="33">
        <v>10.6</v>
      </c>
      <c r="T1313" s="33">
        <v>15</v>
      </c>
      <c r="U1313" s="33">
        <v>30.3</v>
      </c>
      <c r="V1313" s="34"/>
      <c r="W1313" s="34"/>
      <c r="X1313" s="34"/>
      <c r="Y1313" s="32">
        <v>42.5</v>
      </c>
      <c r="Z1313" s="32">
        <v>1.1000000000000001</v>
      </c>
      <c r="AA1313" s="34"/>
      <c r="AB1313" s="32">
        <v>0</v>
      </c>
      <c r="AC1313" s="34"/>
      <c r="AD1313" s="34"/>
      <c r="AE1313" s="34"/>
      <c r="AF1313" s="32">
        <v>0.2</v>
      </c>
      <c r="AG1313" s="34"/>
      <c r="AH1313" s="34"/>
      <c r="AI1313" s="32">
        <v>0</v>
      </c>
      <c r="AJ1313" s="32">
        <v>0</v>
      </c>
      <c r="AK1313" s="34"/>
      <c r="AL1313" s="32">
        <v>0.2</v>
      </c>
      <c r="AM1313" s="32">
        <v>2.1</v>
      </c>
      <c r="AN1313" s="34"/>
      <c r="AO1313" s="34"/>
      <c r="AP1313" s="32">
        <v>0</v>
      </c>
      <c r="AQ1313" s="32">
        <v>0</v>
      </c>
      <c r="AR1313" s="32">
        <v>0.8</v>
      </c>
      <c r="AS1313" s="34"/>
      <c r="AT1313" s="32">
        <v>4.4000000000000004</v>
      </c>
      <c r="AU1313" s="33">
        <v>51.3</v>
      </c>
      <c r="AV1313" s="36">
        <v>7.3</v>
      </c>
      <c r="AW1313" s="33">
        <v>0.69</v>
      </c>
      <c r="AX1313" s="33">
        <v>1.39</v>
      </c>
      <c r="AY1313" s="33">
        <v>2.36</v>
      </c>
      <c r="AZ1313" s="36">
        <v>335.8</v>
      </c>
      <c r="BA1313" s="33">
        <v>124.2</v>
      </c>
      <c r="BB1313" s="34"/>
      <c r="BC1313" s="34"/>
      <c r="BD1313" s="34"/>
      <c r="BE1313" s="34"/>
      <c r="BF1313" s="34"/>
      <c r="BG1313" s="34"/>
      <c r="BH1313" s="34"/>
      <c r="BI1313" s="34"/>
      <c r="BJ1313" s="34"/>
      <c r="BK1313" s="34"/>
      <c r="BL1313" s="34"/>
      <c r="BM1313" s="34"/>
      <c r="BN1313" s="34"/>
      <c r="BO1313" s="34"/>
      <c r="BP1313" s="34"/>
      <c r="BQ1313" s="34"/>
      <c r="BR1313" s="34"/>
      <c r="BS1313" s="34"/>
      <c r="BT1313" s="34"/>
      <c r="BU1313" s="34"/>
      <c r="BV1313" s="34"/>
      <c r="BW1313" s="34"/>
      <c r="BX1313" s="34"/>
      <c r="BY1313" s="34"/>
      <c r="BZ1313" s="34"/>
      <c r="CA1313" s="34"/>
      <c r="CB1313" s="34"/>
      <c r="CC1313" s="34"/>
    </row>
    <row r="1314" spans="1:81" x14ac:dyDescent="0.35">
      <c r="A1314" s="37" t="s">
        <v>689</v>
      </c>
      <c r="B1314" s="34">
        <v>15401</v>
      </c>
      <c r="C1314" s="37" t="s">
        <v>688</v>
      </c>
      <c r="D1314" s="32">
        <v>24.4</v>
      </c>
      <c r="E1314" s="32">
        <v>5.5</v>
      </c>
      <c r="F1314" s="32">
        <v>0</v>
      </c>
      <c r="G1314" s="32">
        <v>0</v>
      </c>
      <c r="H1314" s="35">
        <v>617</v>
      </c>
      <c r="I1314" s="35">
        <v>617</v>
      </c>
      <c r="J1314" s="35">
        <v>147.46299999999999</v>
      </c>
      <c r="K1314" s="32">
        <v>0</v>
      </c>
      <c r="L1314" s="32">
        <v>0</v>
      </c>
      <c r="M1314" s="32">
        <v>0</v>
      </c>
      <c r="N1314" s="32">
        <v>0</v>
      </c>
      <c r="O1314" s="31"/>
      <c r="P1314" s="32">
        <v>0</v>
      </c>
      <c r="Q1314" s="31"/>
      <c r="R1314" s="36">
        <v>0.04</v>
      </c>
      <c r="S1314" s="33">
        <v>10.6</v>
      </c>
      <c r="T1314" s="33">
        <v>23.1</v>
      </c>
      <c r="U1314" s="33">
        <v>41.86</v>
      </c>
      <c r="V1314" s="34"/>
      <c r="W1314" s="34"/>
      <c r="X1314" s="34"/>
      <c r="Y1314" s="32">
        <v>2.9</v>
      </c>
      <c r="Z1314" s="32">
        <v>4.4000000000000004</v>
      </c>
      <c r="AA1314" s="34"/>
      <c r="AB1314" s="32">
        <v>0</v>
      </c>
      <c r="AC1314" s="34"/>
      <c r="AD1314" s="34"/>
      <c r="AE1314" s="34"/>
      <c r="AF1314" s="32">
        <v>0.5</v>
      </c>
      <c r="AG1314" s="34"/>
      <c r="AH1314" s="34"/>
      <c r="AI1314" s="32">
        <v>1.3</v>
      </c>
      <c r="AJ1314" s="32">
        <v>0.1</v>
      </c>
      <c r="AK1314" s="34"/>
      <c r="AL1314" s="32">
        <v>0.5</v>
      </c>
      <c r="AM1314" s="32">
        <v>8.4</v>
      </c>
      <c r="AN1314" s="34"/>
      <c r="AO1314" s="34"/>
      <c r="AP1314" s="32">
        <v>0.1</v>
      </c>
      <c r="AQ1314" s="32">
        <v>0</v>
      </c>
      <c r="AR1314" s="32">
        <v>2.5</v>
      </c>
      <c r="AS1314" s="34"/>
      <c r="AT1314" s="32">
        <v>13.3</v>
      </c>
      <c r="AU1314" s="33">
        <v>34</v>
      </c>
      <c r="AV1314" s="36">
        <v>24.12</v>
      </c>
      <c r="AW1314" s="33">
        <v>1.1399999999999999</v>
      </c>
      <c r="AX1314" s="33">
        <v>2.06</v>
      </c>
      <c r="AY1314" s="33">
        <v>1.67</v>
      </c>
      <c r="AZ1314" s="36">
        <v>1185.2570000000001</v>
      </c>
      <c r="BA1314" s="33">
        <v>22.11</v>
      </c>
      <c r="BB1314" s="34"/>
      <c r="BC1314" s="34"/>
      <c r="BD1314" s="34"/>
      <c r="BE1314" s="34"/>
      <c r="BF1314" s="34"/>
      <c r="BG1314" s="34"/>
      <c r="BH1314" s="34"/>
      <c r="BI1314" s="34"/>
      <c r="BJ1314" s="34"/>
      <c r="BK1314" s="34"/>
      <c r="BL1314" s="34"/>
      <c r="BM1314" s="34"/>
      <c r="BN1314" s="34"/>
      <c r="BO1314" s="34"/>
      <c r="BP1314" s="34"/>
      <c r="BQ1314" s="34"/>
      <c r="BR1314" s="34"/>
      <c r="BS1314" s="34"/>
      <c r="BT1314" s="34"/>
      <c r="BU1314" s="34"/>
      <c r="BV1314" s="34"/>
      <c r="BW1314" s="34"/>
      <c r="BX1314" s="34"/>
      <c r="BY1314" s="34"/>
      <c r="BZ1314" s="34"/>
      <c r="CA1314" s="34"/>
      <c r="CB1314" s="34"/>
      <c r="CC1314" s="34"/>
    </row>
    <row r="1315" spans="1:81" x14ac:dyDescent="0.35">
      <c r="A1315" s="37" t="s">
        <v>687</v>
      </c>
      <c r="B1315" s="34">
        <v>15102</v>
      </c>
      <c r="C1315" s="37" t="s">
        <v>686</v>
      </c>
      <c r="D1315" s="32">
        <v>24.3</v>
      </c>
      <c r="E1315" s="32">
        <v>10.1</v>
      </c>
      <c r="F1315" s="32">
        <v>0</v>
      </c>
      <c r="G1315" s="32">
        <v>0</v>
      </c>
      <c r="H1315" s="35">
        <v>787</v>
      </c>
      <c r="I1315" s="35">
        <v>787</v>
      </c>
      <c r="J1315" s="35">
        <v>188.09299999999999</v>
      </c>
      <c r="K1315" s="32">
        <v>0</v>
      </c>
      <c r="L1315" s="32">
        <v>0</v>
      </c>
      <c r="M1315" s="32">
        <v>0</v>
      </c>
      <c r="N1315" s="32">
        <v>0</v>
      </c>
      <c r="O1315" s="31"/>
      <c r="P1315" s="32">
        <v>0</v>
      </c>
      <c r="Q1315" s="31"/>
      <c r="R1315" s="36">
        <v>0.09</v>
      </c>
      <c r="S1315" s="33">
        <v>4.2</v>
      </c>
      <c r="T1315" s="33">
        <v>19.2</v>
      </c>
      <c r="U1315" s="33">
        <v>51.3</v>
      </c>
      <c r="V1315" s="34"/>
      <c r="W1315" s="34"/>
      <c r="X1315" s="34"/>
      <c r="Y1315" s="32">
        <v>12.6</v>
      </c>
      <c r="Z1315" s="32">
        <v>4.4000000000000004</v>
      </c>
      <c r="AA1315" s="34"/>
      <c r="AB1315" s="32">
        <v>0.2</v>
      </c>
      <c r="AC1315" s="34"/>
      <c r="AD1315" s="34"/>
      <c r="AE1315" s="34"/>
      <c r="AF1315" s="32">
        <v>0.7</v>
      </c>
      <c r="AG1315" s="34"/>
      <c r="AH1315" s="34"/>
      <c r="AI1315" s="32">
        <v>0.3</v>
      </c>
      <c r="AJ1315" s="32">
        <v>0.4</v>
      </c>
      <c r="AK1315" s="34"/>
      <c r="AL1315" s="32">
        <v>0.6</v>
      </c>
      <c r="AM1315" s="32">
        <v>2.7</v>
      </c>
      <c r="AN1315" s="34"/>
      <c r="AO1315" s="34"/>
      <c r="AP1315" s="32">
        <v>0.1</v>
      </c>
      <c r="AQ1315" s="32">
        <v>0</v>
      </c>
      <c r="AR1315" s="32">
        <v>1.1000000000000001</v>
      </c>
      <c r="AS1315" s="34"/>
      <c r="AT1315" s="32">
        <v>5.6</v>
      </c>
      <c r="AU1315" s="33">
        <v>28.7</v>
      </c>
      <c r="AV1315" s="36">
        <v>9.4</v>
      </c>
      <c r="AW1315" s="33">
        <v>1.74</v>
      </c>
      <c r="AX1315" s="33">
        <v>4.66</v>
      </c>
      <c r="AY1315" s="33">
        <v>2.61</v>
      </c>
      <c r="AZ1315" s="36">
        <v>854.46</v>
      </c>
      <c r="BA1315" s="33">
        <v>9.09</v>
      </c>
      <c r="BB1315" s="34"/>
      <c r="BC1315" s="34"/>
      <c r="BD1315" s="34"/>
      <c r="BE1315" s="34"/>
      <c r="BF1315" s="34"/>
      <c r="BG1315" s="34"/>
      <c r="BH1315" s="34"/>
      <c r="BI1315" s="34"/>
      <c r="BJ1315" s="34"/>
      <c r="BK1315" s="34"/>
      <c r="BL1315" s="34"/>
      <c r="BM1315" s="34"/>
      <c r="BN1315" s="34"/>
      <c r="BO1315" s="34"/>
      <c r="BP1315" s="34"/>
      <c r="BQ1315" s="34"/>
      <c r="BR1315" s="34"/>
      <c r="BS1315" s="34"/>
      <c r="BT1315" s="34"/>
      <c r="BU1315" s="34"/>
      <c r="BV1315" s="34"/>
      <c r="BW1315" s="34"/>
      <c r="BX1315" s="34"/>
      <c r="BY1315" s="34"/>
      <c r="BZ1315" s="34"/>
      <c r="CA1315" s="34"/>
      <c r="CB1315" s="34"/>
      <c r="CC1315" s="34"/>
    </row>
    <row r="1316" spans="1:81" x14ac:dyDescent="0.35">
      <c r="A1316" s="37" t="s">
        <v>685</v>
      </c>
      <c r="B1316" s="34">
        <v>15401</v>
      </c>
      <c r="C1316" s="37" t="s">
        <v>684</v>
      </c>
      <c r="D1316" s="32">
        <v>26.1</v>
      </c>
      <c r="E1316" s="32">
        <v>2.6</v>
      </c>
      <c r="F1316" s="32">
        <v>0</v>
      </c>
      <c r="G1316" s="32">
        <v>0</v>
      </c>
      <c r="H1316" s="35">
        <v>540</v>
      </c>
      <c r="I1316" s="35">
        <v>540</v>
      </c>
      <c r="J1316" s="35">
        <v>129.06</v>
      </c>
      <c r="K1316" s="32">
        <v>0</v>
      </c>
      <c r="L1316" s="32">
        <v>0</v>
      </c>
      <c r="M1316" s="32">
        <v>0</v>
      </c>
      <c r="N1316" s="32">
        <v>0</v>
      </c>
      <c r="O1316" s="31"/>
      <c r="P1316" s="32">
        <v>0</v>
      </c>
      <c r="Q1316" s="31"/>
      <c r="R1316" s="36">
        <v>0.02</v>
      </c>
      <c r="S1316" s="33">
        <v>2.7</v>
      </c>
      <c r="T1316" s="33">
        <v>44</v>
      </c>
      <c r="U1316" s="33">
        <v>21.3</v>
      </c>
      <c r="V1316" s="34"/>
      <c r="W1316" s="34"/>
      <c r="X1316" s="34"/>
      <c r="Y1316" s="32">
        <v>1.2</v>
      </c>
      <c r="Z1316" s="32">
        <v>0.3</v>
      </c>
      <c r="AA1316" s="34"/>
      <c r="AB1316" s="34"/>
      <c r="AC1316" s="34"/>
      <c r="AD1316" s="32">
        <v>0.4</v>
      </c>
      <c r="AE1316" s="34"/>
      <c r="AF1316" s="34"/>
      <c r="AG1316" s="34"/>
      <c r="AH1316" s="34"/>
      <c r="AI1316" s="34"/>
      <c r="AJ1316" s="34"/>
      <c r="AK1316" s="34"/>
      <c r="AL1316" s="34"/>
      <c r="AM1316" s="32">
        <v>4</v>
      </c>
      <c r="AN1316" s="34"/>
      <c r="AO1316" s="34"/>
      <c r="AP1316" s="34"/>
      <c r="AQ1316" s="34"/>
      <c r="AR1316" s="32">
        <v>0.9</v>
      </c>
      <c r="AS1316" s="34"/>
      <c r="AT1316" s="32">
        <v>27.2</v>
      </c>
      <c r="AU1316" s="33">
        <v>34</v>
      </c>
      <c r="AV1316" s="36">
        <v>32.133000000000003</v>
      </c>
      <c r="AW1316" s="33">
        <v>1.03</v>
      </c>
      <c r="AX1316" s="33">
        <v>0.5</v>
      </c>
      <c r="AY1316" s="33">
        <v>0.8</v>
      </c>
      <c r="AZ1316" s="36">
        <v>751.92</v>
      </c>
      <c r="BA1316" s="33">
        <v>14.04</v>
      </c>
      <c r="BB1316" s="34"/>
      <c r="BC1316" s="34"/>
      <c r="BD1316" s="34"/>
      <c r="BE1316" s="34"/>
      <c r="BF1316" s="34"/>
      <c r="BG1316" s="34"/>
      <c r="BH1316" s="34"/>
      <c r="BI1316" s="34"/>
      <c r="BJ1316" s="34"/>
      <c r="BK1316" s="34"/>
      <c r="BL1316" s="34"/>
      <c r="BM1316" s="34"/>
      <c r="BN1316" s="34"/>
      <c r="BO1316" s="34"/>
      <c r="BP1316" s="34"/>
      <c r="BQ1316" s="34"/>
      <c r="BR1316" s="34"/>
      <c r="BS1316" s="34"/>
      <c r="BT1316" s="34"/>
      <c r="BU1316" s="34"/>
      <c r="BV1316" s="34"/>
      <c r="BW1316" s="34"/>
      <c r="BX1316" s="34"/>
      <c r="BY1316" s="34"/>
      <c r="BZ1316" s="34"/>
      <c r="CA1316" s="34"/>
      <c r="CB1316" s="34"/>
      <c r="CC1316" s="34"/>
    </row>
    <row r="1317" spans="1:81" x14ac:dyDescent="0.35">
      <c r="A1317" s="37" t="s">
        <v>683</v>
      </c>
      <c r="B1317" s="34"/>
      <c r="C1317" s="37" t="s">
        <v>682</v>
      </c>
      <c r="D1317" s="32">
        <v>8</v>
      </c>
      <c r="E1317" s="32">
        <v>26.7</v>
      </c>
      <c r="F1317" s="32">
        <v>21.2</v>
      </c>
      <c r="G1317" s="32">
        <v>44.8</v>
      </c>
      <c r="H1317" s="35">
        <v>1910</v>
      </c>
      <c r="I1317" s="35">
        <v>1864</v>
      </c>
      <c r="J1317" s="35">
        <v>445.49599999999998</v>
      </c>
      <c r="K1317" s="32">
        <v>5.7</v>
      </c>
      <c r="L1317" s="32">
        <v>3.7</v>
      </c>
      <c r="M1317" s="32">
        <v>3.5</v>
      </c>
      <c r="N1317" s="32">
        <v>14</v>
      </c>
      <c r="O1317" s="31"/>
      <c r="P1317" s="32">
        <v>44.8</v>
      </c>
      <c r="Q1317" s="31"/>
      <c r="R1317" s="36">
        <v>0.04</v>
      </c>
      <c r="S1317" s="33">
        <v>0.1</v>
      </c>
      <c r="T1317" s="33">
        <v>65.900000000000006</v>
      </c>
      <c r="U1317" s="33">
        <v>22.8</v>
      </c>
      <c r="V1317" s="34"/>
      <c r="W1317" s="34"/>
      <c r="X1317" s="34"/>
      <c r="Y1317" s="32">
        <v>8.9</v>
      </c>
      <c r="Z1317" s="32">
        <v>0.5</v>
      </c>
      <c r="AA1317" s="34"/>
      <c r="AB1317" s="32">
        <v>0</v>
      </c>
      <c r="AC1317" s="34"/>
      <c r="AD1317" s="32">
        <v>0</v>
      </c>
      <c r="AE1317" s="34"/>
      <c r="AF1317" s="32">
        <v>0</v>
      </c>
      <c r="AG1317" s="34"/>
      <c r="AH1317" s="34"/>
      <c r="AI1317" s="32">
        <v>0</v>
      </c>
      <c r="AJ1317" s="32">
        <v>0</v>
      </c>
      <c r="AK1317" s="34"/>
      <c r="AL1317" s="32">
        <v>0</v>
      </c>
      <c r="AM1317" s="32">
        <v>0</v>
      </c>
      <c r="AN1317" s="34"/>
      <c r="AO1317" s="34"/>
      <c r="AP1317" s="32">
        <v>0</v>
      </c>
      <c r="AQ1317" s="32">
        <v>0</v>
      </c>
      <c r="AR1317" s="32">
        <v>0</v>
      </c>
      <c r="AS1317" s="34"/>
      <c r="AT1317" s="32">
        <v>0</v>
      </c>
      <c r="AU1317" s="33">
        <v>9.4</v>
      </c>
      <c r="AV1317" s="36">
        <v>0</v>
      </c>
      <c r="AW1317" s="33">
        <v>16.72</v>
      </c>
      <c r="AX1317" s="33">
        <v>5.78</v>
      </c>
      <c r="AY1317" s="33">
        <v>2.38</v>
      </c>
      <c r="AZ1317" s="36">
        <v>0</v>
      </c>
      <c r="BA1317" s="33">
        <v>304.38</v>
      </c>
      <c r="BB1317" s="34"/>
      <c r="BC1317" s="34"/>
      <c r="BD1317" s="34"/>
      <c r="BE1317" s="34"/>
      <c r="BF1317" s="34"/>
      <c r="BG1317" s="34"/>
      <c r="BH1317" s="34"/>
      <c r="BI1317" s="34"/>
      <c r="BJ1317" s="34"/>
      <c r="BK1317" s="34"/>
      <c r="BL1317" s="34"/>
      <c r="BM1317" s="34"/>
      <c r="BN1317" s="34"/>
      <c r="BO1317" s="34"/>
      <c r="BP1317" s="34"/>
      <c r="BQ1317" s="34"/>
      <c r="BR1317" s="34"/>
      <c r="BS1317" s="34"/>
      <c r="BT1317" s="34"/>
      <c r="BU1317" s="34"/>
      <c r="BV1317" s="34"/>
      <c r="BW1317" s="34"/>
      <c r="BX1317" s="34"/>
      <c r="BY1317" s="34"/>
      <c r="BZ1317" s="34"/>
      <c r="CA1317" s="34"/>
      <c r="CB1317" s="34"/>
      <c r="CC1317" s="34"/>
    </row>
    <row r="1318" spans="1:81" x14ac:dyDescent="0.35">
      <c r="A1318" s="37" t="s">
        <v>681</v>
      </c>
      <c r="B1318" s="34">
        <v>15401</v>
      </c>
      <c r="C1318" s="37" t="s">
        <v>680</v>
      </c>
      <c r="D1318" s="32">
        <v>18</v>
      </c>
      <c r="E1318" s="32">
        <v>5.8</v>
      </c>
      <c r="F1318" s="32">
        <v>2.5</v>
      </c>
      <c r="G1318" s="32">
        <v>3.3</v>
      </c>
      <c r="H1318" s="35">
        <v>577</v>
      </c>
      <c r="I1318" s="35">
        <v>574</v>
      </c>
      <c r="J1318" s="35">
        <v>137.18600000000001</v>
      </c>
      <c r="K1318" s="32">
        <v>0.3</v>
      </c>
      <c r="L1318" s="32">
        <v>0.5</v>
      </c>
      <c r="M1318" s="32">
        <v>0.4</v>
      </c>
      <c r="N1318" s="32">
        <v>1.6</v>
      </c>
      <c r="O1318" s="31"/>
      <c r="P1318" s="32">
        <v>3.3</v>
      </c>
      <c r="Q1318" s="31"/>
      <c r="R1318" s="36">
        <v>0.02</v>
      </c>
      <c r="S1318" s="33">
        <v>3.1</v>
      </c>
      <c r="T1318" s="33">
        <v>20.5</v>
      </c>
      <c r="U1318" s="33">
        <v>37.5</v>
      </c>
      <c r="V1318" s="34"/>
      <c r="W1318" s="34"/>
      <c r="X1318" s="34"/>
      <c r="Y1318" s="32">
        <v>33.299999999999997</v>
      </c>
      <c r="Z1318" s="32">
        <v>2.6</v>
      </c>
      <c r="AA1318" s="34"/>
      <c r="AB1318" s="32">
        <v>0</v>
      </c>
      <c r="AC1318" s="34"/>
      <c r="AD1318" s="34"/>
      <c r="AE1318" s="34"/>
      <c r="AF1318" s="32">
        <v>0</v>
      </c>
      <c r="AG1318" s="34"/>
      <c r="AH1318" s="34"/>
      <c r="AI1318" s="32">
        <v>0</v>
      </c>
      <c r="AJ1318" s="32">
        <v>0</v>
      </c>
      <c r="AK1318" s="34"/>
      <c r="AL1318" s="32">
        <v>0.3</v>
      </c>
      <c r="AM1318" s="32">
        <v>0.8</v>
      </c>
      <c r="AN1318" s="34"/>
      <c r="AO1318" s="34"/>
      <c r="AP1318" s="32">
        <v>0</v>
      </c>
      <c r="AQ1318" s="32">
        <v>0</v>
      </c>
      <c r="AR1318" s="32">
        <v>0.1</v>
      </c>
      <c r="AS1318" s="34"/>
      <c r="AT1318" s="32">
        <v>3</v>
      </c>
      <c r="AU1318" s="33">
        <v>40.1</v>
      </c>
      <c r="AV1318" s="36">
        <v>3.9</v>
      </c>
      <c r="AW1318" s="33">
        <v>1.1200000000000001</v>
      </c>
      <c r="AX1318" s="33">
        <v>2.04</v>
      </c>
      <c r="AY1318" s="33">
        <v>2.19</v>
      </c>
      <c r="AZ1318" s="36">
        <v>212.62799999999999</v>
      </c>
      <c r="BA1318" s="33">
        <v>49.07</v>
      </c>
      <c r="BB1318" s="34"/>
      <c r="BC1318" s="34"/>
      <c r="BD1318" s="34"/>
      <c r="BE1318" s="34"/>
      <c r="BF1318" s="34"/>
      <c r="BG1318" s="34"/>
      <c r="BH1318" s="34"/>
      <c r="BI1318" s="34"/>
      <c r="BJ1318" s="34"/>
      <c r="BK1318" s="34"/>
      <c r="BL1318" s="34"/>
      <c r="BM1318" s="34"/>
      <c r="BN1318" s="34"/>
      <c r="BO1318" s="34"/>
      <c r="BP1318" s="34"/>
      <c r="BQ1318" s="34"/>
      <c r="BR1318" s="34"/>
      <c r="BS1318" s="34"/>
      <c r="BT1318" s="34"/>
      <c r="BU1318" s="34"/>
      <c r="BV1318" s="34"/>
      <c r="BW1318" s="34"/>
      <c r="BX1318" s="34"/>
      <c r="BY1318" s="34"/>
      <c r="BZ1318" s="34"/>
      <c r="CA1318" s="34"/>
      <c r="CB1318" s="34"/>
      <c r="CC1318" s="34"/>
    </row>
    <row r="1319" spans="1:81" x14ac:dyDescent="0.35">
      <c r="A1319" s="37" t="s">
        <v>679</v>
      </c>
      <c r="B1319" s="34">
        <v>28302</v>
      </c>
      <c r="C1319" s="37" t="s">
        <v>678</v>
      </c>
      <c r="D1319" s="32">
        <v>8.3000000000000007</v>
      </c>
      <c r="E1319" s="32">
        <v>11.5</v>
      </c>
      <c r="F1319" s="32">
        <v>15.9</v>
      </c>
      <c r="G1319" s="32">
        <v>59.2</v>
      </c>
      <c r="H1319" s="35">
        <v>1586</v>
      </c>
      <c r="I1319" s="35">
        <v>1527</v>
      </c>
      <c r="J1319" s="35">
        <v>364.95299999999997</v>
      </c>
      <c r="K1319" s="32">
        <v>7</v>
      </c>
      <c r="L1319" s="32">
        <v>2.2999999999999998</v>
      </c>
      <c r="M1319" s="32">
        <v>3.3</v>
      </c>
      <c r="N1319" s="32">
        <v>8.8000000000000007</v>
      </c>
      <c r="O1319" s="31"/>
      <c r="P1319" s="32">
        <v>59.2</v>
      </c>
      <c r="Q1319" s="31"/>
      <c r="R1319" s="36">
        <v>0.06</v>
      </c>
      <c r="S1319" s="33">
        <v>0</v>
      </c>
      <c r="T1319" s="33">
        <v>29.23</v>
      </c>
      <c r="U1319" s="33">
        <v>46.45</v>
      </c>
      <c r="V1319" s="34"/>
      <c r="W1319" s="34"/>
      <c r="X1319" s="34"/>
      <c r="Y1319" s="32">
        <v>22.8</v>
      </c>
      <c r="Z1319" s="32">
        <v>1.5</v>
      </c>
      <c r="AA1319" s="34"/>
      <c r="AB1319" s="32">
        <v>0</v>
      </c>
      <c r="AC1319" s="34"/>
      <c r="AD1319" s="32">
        <v>0</v>
      </c>
      <c r="AE1319" s="34"/>
      <c r="AF1319" s="32">
        <v>0</v>
      </c>
      <c r="AG1319" s="34"/>
      <c r="AH1319" s="34"/>
      <c r="AI1319" s="32">
        <v>0</v>
      </c>
      <c r="AJ1319" s="32">
        <v>0</v>
      </c>
      <c r="AK1319" s="34"/>
      <c r="AL1319" s="32">
        <v>0</v>
      </c>
      <c r="AM1319" s="32">
        <v>0</v>
      </c>
      <c r="AN1319" s="34"/>
      <c r="AO1319" s="34"/>
      <c r="AP1319" s="34"/>
      <c r="AQ1319" s="32">
        <v>0</v>
      </c>
      <c r="AR1319" s="32">
        <v>0</v>
      </c>
      <c r="AS1319" s="34"/>
      <c r="AT1319" s="32">
        <v>0</v>
      </c>
      <c r="AU1319" s="33">
        <v>24.25</v>
      </c>
      <c r="AV1319" s="36">
        <v>0</v>
      </c>
      <c r="AW1319" s="33">
        <v>3.2</v>
      </c>
      <c r="AX1319" s="33">
        <v>5.08</v>
      </c>
      <c r="AY1319" s="33">
        <v>2.65</v>
      </c>
      <c r="AZ1319" s="36">
        <v>0</v>
      </c>
      <c r="BA1319" s="33">
        <v>65.64</v>
      </c>
      <c r="BB1319" s="34"/>
      <c r="BC1319" s="34"/>
      <c r="BD1319" s="34"/>
      <c r="BE1319" s="34"/>
      <c r="BF1319" s="34"/>
      <c r="BG1319" s="34"/>
      <c r="BH1319" s="34"/>
      <c r="BI1319" s="34"/>
      <c r="BJ1319" s="34"/>
      <c r="BK1319" s="34"/>
      <c r="BL1319" s="34"/>
      <c r="BM1319" s="34"/>
      <c r="BN1319" s="34"/>
      <c r="BO1319" s="34"/>
      <c r="BP1319" s="34"/>
      <c r="BQ1319" s="34"/>
      <c r="BR1319" s="34"/>
      <c r="BS1319" s="34"/>
      <c r="BT1319" s="34"/>
      <c r="BU1319" s="34"/>
      <c r="BV1319" s="34"/>
      <c r="BW1319" s="34"/>
      <c r="BX1319" s="34"/>
      <c r="BY1319" s="34"/>
      <c r="BZ1319" s="34"/>
      <c r="CA1319" s="34"/>
      <c r="CB1319" s="34"/>
      <c r="CC1319" s="34"/>
    </row>
    <row r="1320" spans="1:81" x14ac:dyDescent="0.35">
      <c r="A1320" s="37" t="s">
        <v>677</v>
      </c>
      <c r="B1320" s="34">
        <v>28201</v>
      </c>
      <c r="C1320" s="37" t="s">
        <v>676</v>
      </c>
      <c r="D1320" s="32">
        <v>8.8000000000000007</v>
      </c>
      <c r="E1320" s="32">
        <v>11.7</v>
      </c>
      <c r="F1320" s="32">
        <v>41</v>
      </c>
      <c r="G1320" s="32">
        <v>45</v>
      </c>
      <c r="H1320" s="35">
        <v>1389</v>
      </c>
      <c r="I1320" s="35">
        <v>1309</v>
      </c>
      <c r="J1320" s="35">
        <v>312.851</v>
      </c>
      <c r="K1320" s="32">
        <v>9.9</v>
      </c>
      <c r="L1320" s="32">
        <v>21</v>
      </c>
      <c r="M1320" s="32">
        <v>20</v>
      </c>
      <c r="N1320" s="32">
        <v>0</v>
      </c>
      <c r="O1320" s="31"/>
      <c r="P1320" s="32">
        <v>45</v>
      </c>
      <c r="Q1320" s="31"/>
      <c r="R1320" s="36">
        <v>0.09</v>
      </c>
      <c r="S1320" s="33">
        <v>0</v>
      </c>
      <c r="T1320" s="33">
        <v>40.5</v>
      </c>
      <c r="U1320" s="33">
        <v>39.700000000000003</v>
      </c>
      <c r="V1320" s="34"/>
      <c r="W1320" s="34"/>
      <c r="X1320" s="34"/>
      <c r="Y1320" s="32">
        <v>17.899999999999999</v>
      </c>
      <c r="Z1320" s="32">
        <v>0.9</v>
      </c>
      <c r="AA1320" s="34"/>
      <c r="AB1320" s="32">
        <v>0</v>
      </c>
      <c r="AC1320" s="34"/>
      <c r="AD1320" s="32">
        <v>0</v>
      </c>
      <c r="AE1320" s="34"/>
      <c r="AF1320" s="32">
        <v>0</v>
      </c>
      <c r="AG1320" s="34"/>
      <c r="AH1320" s="34"/>
      <c r="AI1320" s="32">
        <v>0</v>
      </c>
      <c r="AJ1320" s="32">
        <v>0</v>
      </c>
      <c r="AK1320" s="34"/>
      <c r="AL1320" s="32">
        <v>0</v>
      </c>
      <c r="AM1320" s="32">
        <v>0</v>
      </c>
      <c r="AN1320" s="34"/>
      <c r="AO1320" s="34"/>
      <c r="AP1320" s="32">
        <v>0</v>
      </c>
      <c r="AQ1320" s="32">
        <v>0</v>
      </c>
      <c r="AR1320" s="32">
        <v>0</v>
      </c>
      <c r="AS1320" s="34"/>
      <c r="AT1320" s="32">
        <v>0</v>
      </c>
      <c r="AU1320" s="33">
        <v>18.8</v>
      </c>
      <c r="AV1320" s="36">
        <v>0</v>
      </c>
      <c r="AW1320" s="33">
        <v>4.26</v>
      </c>
      <c r="AX1320" s="33">
        <v>4.18</v>
      </c>
      <c r="AY1320" s="33">
        <v>1.98</v>
      </c>
      <c r="AZ1320" s="36">
        <v>0</v>
      </c>
      <c r="BA1320" s="33">
        <v>0</v>
      </c>
      <c r="BB1320" s="34"/>
      <c r="BC1320" s="34"/>
      <c r="BD1320" s="34"/>
      <c r="BE1320" s="34"/>
      <c r="BF1320" s="34"/>
      <c r="BG1320" s="34"/>
      <c r="BH1320" s="34"/>
      <c r="BI1320" s="34"/>
      <c r="BJ1320" s="34"/>
      <c r="BK1320" s="34"/>
      <c r="BL1320" s="34"/>
      <c r="BM1320" s="34"/>
      <c r="BN1320" s="34"/>
      <c r="BO1320" s="34"/>
      <c r="BP1320" s="34"/>
      <c r="BQ1320" s="34"/>
      <c r="BR1320" s="34"/>
      <c r="BS1320" s="34"/>
      <c r="BT1320" s="34"/>
      <c r="BU1320" s="34"/>
      <c r="BV1320" s="34"/>
      <c r="BW1320" s="34"/>
      <c r="BX1320" s="34"/>
      <c r="BY1320" s="34"/>
      <c r="BZ1320" s="34"/>
      <c r="CA1320" s="34"/>
      <c r="CB1320" s="34"/>
      <c r="CC1320" s="34"/>
    </row>
    <row r="1321" spans="1:81" x14ac:dyDescent="0.35">
      <c r="A1321" s="37" t="s">
        <v>675</v>
      </c>
      <c r="B1321" s="34">
        <v>28302</v>
      </c>
      <c r="C1321" s="37" t="s">
        <v>674</v>
      </c>
      <c r="D1321" s="32">
        <v>9.4</v>
      </c>
      <c r="E1321" s="32">
        <v>19.899999999999999</v>
      </c>
      <c r="F1321" s="32">
        <v>14</v>
      </c>
      <c r="G1321" s="32">
        <v>54.2</v>
      </c>
      <c r="H1321" s="35">
        <v>1861</v>
      </c>
      <c r="I1321" s="35">
        <v>1804</v>
      </c>
      <c r="J1321" s="35">
        <v>431.15600000000001</v>
      </c>
      <c r="K1321" s="32">
        <v>6.8</v>
      </c>
      <c r="L1321" s="34"/>
      <c r="M1321" s="34"/>
      <c r="N1321" s="34"/>
      <c r="O1321" s="31"/>
      <c r="P1321" s="32">
        <v>54.2</v>
      </c>
      <c r="Q1321" s="31"/>
      <c r="R1321" s="36">
        <v>0.06</v>
      </c>
      <c r="S1321" s="33">
        <v>0</v>
      </c>
      <c r="T1321" s="33">
        <v>28.03</v>
      </c>
      <c r="U1321" s="33">
        <v>52.57</v>
      </c>
      <c r="V1321" s="34"/>
      <c r="W1321" s="34"/>
      <c r="X1321" s="34"/>
      <c r="Y1321" s="32">
        <v>18</v>
      </c>
      <c r="Z1321" s="32">
        <v>0.8</v>
      </c>
      <c r="AA1321" s="34"/>
      <c r="AB1321" s="32">
        <v>0</v>
      </c>
      <c r="AC1321" s="34"/>
      <c r="AD1321" s="32">
        <v>0</v>
      </c>
      <c r="AE1321" s="34"/>
      <c r="AF1321" s="32">
        <v>0</v>
      </c>
      <c r="AG1321" s="34"/>
      <c r="AH1321" s="34"/>
      <c r="AI1321" s="32">
        <v>0</v>
      </c>
      <c r="AJ1321" s="32">
        <v>0</v>
      </c>
      <c r="AK1321" s="34"/>
      <c r="AL1321" s="32">
        <v>0</v>
      </c>
      <c r="AM1321" s="32">
        <v>0</v>
      </c>
      <c r="AN1321" s="34"/>
      <c r="AO1321" s="34"/>
      <c r="AP1321" s="34"/>
      <c r="AQ1321" s="32">
        <v>0</v>
      </c>
      <c r="AR1321" s="32">
        <v>0</v>
      </c>
      <c r="AS1321" s="34"/>
      <c r="AT1321" s="32">
        <v>0</v>
      </c>
      <c r="AU1321" s="33">
        <v>18.899999999999999</v>
      </c>
      <c r="AV1321" s="36">
        <v>0</v>
      </c>
      <c r="AW1321" s="33">
        <v>5.3</v>
      </c>
      <c r="AX1321" s="33">
        <v>9.94</v>
      </c>
      <c r="AY1321" s="33">
        <v>3.57</v>
      </c>
      <c r="AZ1321" s="36">
        <v>0</v>
      </c>
      <c r="BA1321" s="33">
        <v>149.35</v>
      </c>
      <c r="BB1321" s="34"/>
      <c r="BC1321" s="34"/>
      <c r="BD1321" s="34"/>
      <c r="BE1321" s="34"/>
      <c r="BF1321" s="34"/>
      <c r="BG1321" s="34"/>
      <c r="BH1321" s="34"/>
      <c r="BI1321" s="34"/>
      <c r="BJ1321" s="34"/>
      <c r="BK1321" s="34"/>
      <c r="BL1321" s="34"/>
      <c r="BM1321" s="34"/>
      <c r="BN1321" s="34"/>
      <c r="BO1321" s="34"/>
      <c r="BP1321" s="34"/>
      <c r="BQ1321" s="34"/>
      <c r="BR1321" s="34"/>
      <c r="BS1321" s="34"/>
      <c r="BT1321" s="34"/>
      <c r="BU1321" s="34"/>
      <c r="BV1321" s="34"/>
      <c r="BW1321" s="34"/>
      <c r="BX1321" s="34"/>
      <c r="BY1321" s="34"/>
      <c r="BZ1321" s="34"/>
      <c r="CA1321" s="34"/>
      <c r="CB1321" s="34"/>
      <c r="CC1321" s="34"/>
    </row>
    <row r="1322" spans="1:81" x14ac:dyDescent="0.35">
      <c r="A1322" s="37" t="s">
        <v>673</v>
      </c>
      <c r="B1322" s="34" t="s">
        <v>672</v>
      </c>
      <c r="C1322" s="37" t="s">
        <v>671</v>
      </c>
      <c r="D1322" s="32">
        <v>18.8</v>
      </c>
      <c r="E1322" s="32">
        <v>34.6</v>
      </c>
      <c r="F1322" s="32">
        <v>15.9</v>
      </c>
      <c r="G1322" s="32">
        <v>31</v>
      </c>
      <c r="H1322" s="35">
        <v>2163</v>
      </c>
      <c r="I1322" s="35">
        <v>2109</v>
      </c>
      <c r="J1322" s="35">
        <v>504.05099999999999</v>
      </c>
      <c r="K1322" s="32">
        <v>6.8</v>
      </c>
      <c r="L1322" s="32">
        <v>2.2000000000000002</v>
      </c>
      <c r="M1322" s="32">
        <v>4.8</v>
      </c>
      <c r="N1322" s="32">
        <v>6</v>
      </c>
      <c r="O1322" s="31"/>
      <c r="P1322" s="32">
        <v>31</v>
      </c>
      <c r="Q1322" s="31"/>
      <c r="R1322" s="36">
        <v>0.08</v>
      </c>
      <c r="S1322" s="33">
        <v>0</v>
      </c>
      <c r="T1322" s="33">
        <v>14.7</v>
      </c>
      <c r="U1322" s="33">
        <v>60.9</v>
      </c>
      <c r="V1322" s="34"/>
      <c r="W1322" s="34"/>
      <c r="X1322" s="34"/>
      <c r="Y1322" s="32">
        <v>22.2</v>
      </c>
      <c r="Z1322" s="32">
        <v>0.9</v>
      </c>
      <c r="AA1322" s="34"/>
      <c r="AB1322" s="32">
        <v>0</v>
      </c>
      <c r="AC1322" s="34"/>
      <c r="AD1322" s="32">
        <v>0</v>
      </c>
      <c r="AE1322" s="34"/>
      <c r="AF1322" s="32">
        <v>0</v>
      </c>
      <c r="AG1322" s="34"/>
      <c r="AH1322" s="34"/>
      <c r="AI1322" s="32">
        <v>0</v>
      </c>
      <c r="AJ1322" s="32">
        <v>0</v>
      </c>
      <c r="AK1322" s="34"/>
      <c r="AL1322" s="32">
        <v>0</v>
      </c>
      <c r="AM1322" s="32">
        <v>0</v>
      </c>
      <c r="AN1322" s="34"/>
      <c r="AO1322" s="34"/>
      <c r="AP1322" s="32">
        <v>0</v>
      </c>
      <c r="AQ1322" s="32">
        <v>0</v>
      </c>
      <c r="AR1322" s="32">
        <v>0</v>
      </c>
      <c r="AS1322" s="34"/>
      <c r="AT1322" s="32">
        <v>0</v>
      </c>
      <c r="AU1322" s="33">
        <v>23.1</v>
      </c>
      <c r="AV1322" s="36">
        <v>0</v>
      </c>
      <c r="AW1322" s="33">
        <v>4.8600000000000003</v>
      </c>
      <c r="AX1322" s="33">
        <v>20.14</v>
      </c>
      <c r="AY1322" s="33">
        <v>7.64</v>
      </c>
      <c r="AZ1322" s="36">
        <v>0</v>
      </c>
      <c r="BA1322" s="33">
        <v>0</v>
      </c>
      <c r="BB1322" s="34"/>
      <c r="BC1322" s="34"/>
      <c r="BD1322" s="34"/>
      <c r="BE1322" s="34"/>
      <c r="BF1322" s="34"/>
      <c r="BG1322" s="34"/>
      <c r="BH1322" s="34"/>
      <c r="BI1322" s="34"/>
      <c r="BJ1322" s="34"/>
      <c r="BK1322" s="34"/>
      <c r="BL1322" s="34"/>
      <c r="BM1322" s="34"/>
      <c r="BN1322" s="34"/>
      <c r="BO1322" s="34"/>
      <c r="BP1322" s="34"/>
      <c r="BQ1322" s="34"/>
      <c r="BR1322" s="34"/>
      <c r="BS1322" s="34"/>
      <c r="BT1322" s="34"/>
      <c r="BU1322" s="34"/>
      <c r="BV1322" s="34"/>
      <c r="BW1322" s="34"/>
      <c r="BX1322" s="34"/>
      <c r="BY1322" s="34"/>
      <c r="BZ1322" s="34"/>
      <c r="CA1322" s="34"/>
      <c r="CB1322" s="34"/>
      <c r="CC1322" s="34"/>
    </row>
    <row r="1323" spans="1:81" ht="25" x14ac:dyDescent="0.35">
      <c r="A1323" s="37" t="s">
        <v>670</v>
      </c>
      <c r="B1323" s="34" t="s">
        <v>669</v>
      </c>
      <c r="C1323" s="37" t="s">
        <v>668</v>
      </c>
      <c r="D1323" s="32">
        <v>25</v>
      </c>
      <c r="E1323" s="32">
        <v>31.9</v>
      </c>
      <c r="F1323" s="32">
        <v>15</v>
      </c>
      <c r="G1323" s="32">
        <v>20.8</v>
      </c>
      <c r="H1323" s="35">
        <v>1982</v>
      </c>
      <c r="I1323" s="35">
        <v>1944</v>
      </c>
      <c r="J1323" s="35">
        <v>464.61599999999999</v>
      </c>
      <c r="K1323" s="32">
        <v>4.8</v>
      </c>
      <c r="L1323" s="32">
        <v>1.6</v>
      </c>
      <c r="M1323" s="32">
        <v>2.2000000000000002</v>
      </c>
      <c r="N1323" s="32">
        <v>9.6</v>
      </c>
      <c r="O1323" s="31"/>
      <c r="P1323" s="32">
        <v>20.8</v>
      </c>
      <c r="Q1323" s="31"/>
      <c r="R1323" s="36">
        <v>0.04</v>
      </c>
      <c r="S1323" s="33">
        <v>0</v>
      </c>
      <c r="T1323" s="33">
        <v>22.6</v>
      </c>
      <c r="U1323" s="33">
        <v>64.2</v>
      </c>
      <c r="V1323" s="34"/>
      <c r="W1323" s="34"/>
      <c r="X1323" s="34"/>
      <c r="Y1323" s="32">
        <v>12.1</v>
      </c>
      <c r="Z1323" s="32">
        <v>0.2</v>
      </c>
      <c r="AA1323" s="34"/>
      <c r="AB1323" s="32">
        <v>0</v>
      </c>
      <c r="AC1323" s="34"/>
      <c r="AD1323" s="32">
        <v>0</v>
      </c>
      <c r="AE1323" s="34"/>
      <c r="AF1323" s="32">
        <v>0</v>
      </c>
      <c r="AG1323" s="34"/>
      <c r="AH1323" s="34"/>
      <c r="AI1323" s="32">
        <v>0</v>
      </c>
      <c r="AJ1323" s="32">
        <v>0</v>
      </c>
      <c r="AK1323" s="34"/>
      <c r="AL1323" s="32">
        <v>0</v>
      </c>
      <c r="AM1323" s="32">
        <v>0</v>
      </c>
      <c r="AN1323" s="34"/>
      <c r="AO1323" s="34"/>
      <c r="AP1323" s="32">
        <v>0</v>
      </c>
      <c r="AQ1323" s="32">
        <v>0</v>
      </c>
      <c r="AR1323" s="32">
        <v>0</v>
      </c>
      <c r="AS1323" s="34"/>
      <c r="AT1323" s="32">
        <v>0</v>
      </c>
      <c r="AU1323" s="33">
        <v>12.3</v>
      </c>
      <c r="AV1323" s="36">
        <v>0</v>
      </c>
      <c r="AW1323" s="33">
        <v>6.85</v>
      </c>
      <c r="AX1323" s="33">
        <v>19.46</v>
      </c>
      <c r="AY1323" s="33">
        <v>3.73</v>
      </c>
      <c r="AZ1323" s="36">
        <v>0</v>
      </c>
      <c r="BA1323" s="33">
        <v>0</v>
      </c>
      <c r="BB1323" s="34"/>
      <c r="BC1323" s="34"/>
      <c r="BD1323" s="34"/>
      <c r="BE1323" s="34"/>
      <c r="BF1323" s="34"/>
      <c r="BG1323" s="34"/>
      <c r="BH1323" s="34"/>
      <c r="BI1323" s="34"/>
      <c r="BJ1323" s="34"/>
      <c r="BK1323" s="34"/>
      <c r="BL1323" s="34"/>
      <c r="BM1323" s="34"/>
      <c r="BN1323" s="34"/>
      <c r="BO1323" s="34"/>
      <c r="BP1323" s="34"/>
      <c r="BQ1323" s="34"/>
      <c r="BR1323" s="34"/>
      <c r="BS1323" s="34"/>
      <c r="BT1323" s="34"/>
      <c r="BU1323" s="34"/>
      <c r="BV1323" s="34"/>
      <c r="BW1323" s="34"/>
      <c r="BX1323" s="34"/>
      <c r="BY1323" s="34"/>
      <c r="BZ1323" s="34"/>
      <c r="CA1323" s="34"/>
      <c r="CB1323" s="34"/>
      <c r="CC1323" s="34"/>
    </row>
    <row r="1324" spans="1:81" ht="25" x14ac:dyDescent="0.35">
      <c r="A1324" s="37" t="s">
        <v>667</v>
      </c>
      <c r="B1324" s="34">
        <v>28303</v>
      </c>
      <c r="C1324" s="37" t="s">
        <v>666</v>
      </c>
      <c r="D1324" s="32">
        <v>6.1</v>
      </c>
      <c r="E1324" s="32">
        <v>11.5</v>
      </c>
      <c r="F1324" s="32">
        <v>20.100000000000001</v>
      </c>
      <c r="G1324" s="32">
        <v>64.099999999999994</v>
      </c>
      <c r="H1324" s="35">
        <v>1653</v>
      </c>
      <c r="I1324" s="35">
        <v>1599</v>
      </c>
      <c r="J1324" s="35">
        <v>382.161</v>
      </c>
      <c r="K1324" s="32">
        <v>6.4</v>
      </c>
      <c r="L1324" s="32">
        <v>1.3</v>
      </c>
      <c r="M1324" s="32">
        <v>3</v>
      </c>
      <c r="N1324" s="32">
        <v>13</v>
      </c>
      <c r="O1324" s="31"/>
      <c r="P1324" s="32">
        <v>64.099999999999994</v>
      </c>
      <c r="Q1324" s="31"/>
      <c r="R1324" s="36">
        <v>0.22</v>
      </c>
      <c r="S1324" s="33">
        <v>0</v>
      </c>
      <c r="T1324" s="33">
        <v>60.9</v>
      </c>
      <c r="U1324" s="33">
        <v>29.3</v>
      </c>
      <c r="V1324" s="34"/>
      <c r="W1324" s="34"/>
      <c r="X1324" s="34"/>
      <c r="Y1324" s="32">
        <v>10</v>
      </c>
      <c r="Z1324" s="32">
        <v>0.4</v>
      </c>
      <c r="AA1324" s="34"/>
      <c r="AB1324" s="34"/>
      <c r="AC1324" s="34"/>
      <c r="AD1324" s="34"/>
      <c r="AE1324" s="34"/>
      <c r="AF1324" s="34"/>
      <c r="AG1324" s="34"/>
      <c r="AH1324" s="34"/>
      <c r="AI1324" s="32">
        <v>0</v>
      </c>
      <c r="AJ1324" s="34"/>
      <c r="AK1324" s="34"/>
      <c r="AL1324" s="32">
        <v>0</v>
      </c>
      <c r="AM1324" s="32">
        <v>0</v>
      </c>
      <c r="AN1324" s="34"/>
      <c r="AO1324" s="34"/>
      <c r="AP1324" s="34"/>
      <c r="AQ1324" s="32">
        <v>0</v>
      </c>
      <c r="AR1324" s="32">
        <v>0</v>
      </c>
      <c r="AS1324" s="34"/>
      <c r="AT1324" s="32">
        <v>0</v>
      </c>
      <c r="AU1324" s="33">
        <v>10.4</v>
      </c>
      <c r="AV1324" s="36">
        <v>0</v>
      </c>
      <c r="AW1324" s="33">
        <v>6.65</v>
      </c>
      <c r="AX1324" s="33">
        <v>3.2</v>
      </c>
      <c r="AY1324" s="33">
        <v>1.1399999999999999</v>
      </c>
      <c r="AZ1324" s="36">
        <v>0</v>
      </c>
      <c r="BA1324" s="33">
        <v>67.41</v>
      </c>
      <c r="BB1324" s="34"/>
      <c r="BC1324" s="34"/>
      <c r="BD1324" s="34"/>
      <c r="BE1324" s="34"/>
      <c r="BF1324" s="34"/>
      <c r="BG1324" s="34"/>
      <c r="BH1324" s="34"/>
      <c r="BI1324" s="34"/>
      <c r="BJ1324" s="34"/>
      <c r="BK1324" s="34"/>
      <c r="BL1324" s="34"/>
      <c r="BM1324" s="34"/>
      <c r="BN1324" s="34"/>
      <c r="BO1324" s="34"/>
      <c r="BP1324" s="34"/>
      <c r="BQ1324" s="34"/>
      <c r="BR1324" s="34"/>
      <c r="BS1324" s="34"/>
      <c r="BT1324" s="34"/>
      <c r="BU1324" s="34"/>
      <c r="BV1324" s="34"/>
      <c r="BW1324" s="34"/>
      <c r="BX1324" s="34"/>
      <c r="BY1324" s="34"/>
      <c r="BZ1324" s="34"/>
      <c r="CA1324" s="34"/>
      <c r="CB1324" s="34"/>
      <c r="CC1324" s="34"/>
    </row>
    <row r="1325" spans="1:81" ht="25" x14ac:dyDescent="0.35">
      <c r="A1325" s="37" t="s">
        <v>665</v>
      </c>
      <c r="B1325" s="34">
        <v>28303</v>
      </c>
      <c r="C1325" s="37" t="s">
        <v>664</v>
      </c>
      <c r="D1325" s="32">
        <v>6.6</v>
      </c>
      <c r="E1325" s="32">
        <v>14</v>
      </c>
      <c r="F1325" s="32">
        <v>23.1</v>
      </c>
      <c r="G1325" s="32">
        <v>59.5</v>
      </c>
      <c r="H1325" s="35">
        <v>1675</v>
      </c>
      <c r="I1325" s="35">
        <v>1621</v>
      </c>
      <c r="J1325" s="35">
        <v>387.41899999999998</v>
      </c>
      <c r="K1325" s="32">
        <v>6.4</v>
      </c>
      <c r="L1325" s="32">
        <v>1.8</v>
      </c>
      <c r="M1325" s="32">
        <v>3</v>
      </c>
      <c r="N1325" s="32">
        <v>12.5</v>
      </c>
      <c r="O1325" s="31"/>
      <c r="P1325" s="32">
        <v>59.5</v>
      </c>
      <c r="Q1325" s="31"/>
      <c r="R1325" s="36">
        <v>0.06</v>
      </c>
      <c r="S1325" s="33">
        <v>0</v>
      </c>
      <c r="T1325" s="33">
        <v>66.290000000000006</v>
      </c>
      <c r="U1325" s="33">
        <v>25.05</v>
      </c>
      <c r="V1325" s="34"/>
      <c r="W1325" s="34"/>
      <c r="X1325" s="34"/>
      <c r="Y1325" s="32">
        <v>8.3000000000000007</v>
      </c>
      <c r="Z1325" s="32">
        <v>0.3</v>
      </c>
      <c r="AA1325" s="34"/>
      <c r="AB1325" s="32">
        <v>0</v>
      </c>
      <c r="AC1325" s="34"/>
      <c r="AD1325" s="32">
        <v>0</v>
      </c>
      <c r="AE1325" s="34"/>
      <c r="AF1325" s="32">
        <v>0</v>
      </c>
      <c r="AG1325" s="34"/>
      <c r="AH1325" s="34"/>
      <c r="AI1325" s="32">
        <v>0</v>
      </c>
      <c r="AJ1325" s="32">
        <v>0</v>
      </c>
      <c r="AK1325" s="34"/>
      <c r="AL1325" s="32">
        <v>0</v>
      </c>
      <c r="AM1325" s="32">
        <v>0</v>
      </c>
      <c r="AN1325" s="34"/>
      <c r="AO1325" s="34"/>
      <c r="AP1325" s="32">
        <v>0</v>
      </c>
      <c r="AQ1325" s="32">
        <v>0</v>
      </c>
      <c r="AR1325" s="32">
        <v>0</v>
      </c>
      <c r="AS1325" s="34"/>
      <c r="AT1325" s="32">
        <v>0</v>
      </c>
      <c r="AU1325" s="33">
        <v>8.61</v>
      </c>
      <c r="AV1325" s="36">
        <v>0</v>
      </c>
      <c r="AW1325" s="33">
        <v>8.85</v>
      </c>
      <c r="AX1325" s="33">
        <v>3.34</v>
      </c>
      <c r="AY1325" s="33">
        <v>1.1499999999999999</v>
      </c>
      <c r="AZ1325" s="36">
        <v>0</v>
      </c>
      <c r="BA1325" s="33">
        <v>6.68</v>
      </c>
      <c r="BB1325" s="34"/>
      <c r="BC1325" s="34"/>
      <c r="BD1325" s="34"/>
      <c r="BE1325" s="34"/>
      <c r="BF1325" s="34"/>
      <c r="BG1325" s="34"/>
      <c r="BH1325" s="34"/>
      <c r="BI1325" s="34"/>
      <c r="BJ1325" s="34"/>
      <c r="BK1325" s="34"/>
      <c r="BL1325" s="34"/>
      <c r="BM1325" s="34"/>
      <c r="BN1325" s="34"/>
      <c r="BO1325" s="34"/>
      <c r="BP1325" s="34"/>
      <c r="BQ1325" s="34"/>
      <c r="BR1325" s="34"/>
      <c r="BS1325" s="34"/>
      <c r="BT1325" s="34"/>
      <c r="BU1325" s="34"/>
      <c r="BV1325" s="34"/>
      <c r="BW1325" s="34"/>
      <c r="BX1325" s="34"/>
      <c r="BY1325" s="34"/>
      <c r="BZ1325" s="34"/>
      <c r="CA1325" s="34"/>
      <c r="CB1325" s="34"/>
      <c r="CC1325" s="34"/>
    </row>
    <row r="1326" spans="1:81" x14ac:dyDescent="0.35">
      <c r="A1326" s="37" t="s">
        <v>663</v>
      </c>
      <c r="B1326" s="34">
        <v>28304</v>
      </c>
      <c r="C1326" s="37" t="s">
        <v>662</v>
      </c>
      <c r="D1326" s="32">
        <v>3.9</v>
      </c>
      <c r="E1326" s="32">
        <v>3</v>
      </c>
      <c r="F1326" s="32">
        <v>31.4</v>
      </c>
      <c r="G1326" s="32">
        <v>71.099999999999994</v>
      </c>
      <c r="H1326" s="35">
        <v>1400</v>
      </c>
      <c r="I1326" s="35">
        <v>1354</v>
      </c>
      <c r="J1326" s="35">
        <v>323.60599999999999</v>
      </c>
      <c r="K1326" s="32">
        <v>4.5</v>
      </c>
      <c r="L1326" s="32">
        <v>8.5</v>
      </c>
      <c r="M1326" s="32">
        <v>10</v>
      </c>
      <c r="N1326" s="32">
        <v>8.6999999999999993</v>
      </c>
      <c r="O1326" s="31"/>
      <c r="P1326" s="32">
        <v>69.099999999999994</v>
      </c>
      <c r="Q1326" s="31"/>
      <c r="R1326" s="36">
        <v>1.91</v>
      </c>
      <c r="S1326" s="33">
        <v>0</v>
      </c>
      <c r="T1326" s="33">
        <v>44.2</v>
      </c>
      <c r="U1326" s="33">
        <v>29.35</v>
      </c>
      <c r="V1326" s="34"/>
      <c r="W1326" s="34"/>
      <c r="X1326" s="34"/>
      <c r="Y1326" s="32">
        <v>22.9</v>
      </c>
      <c r="Z1326" s="32">
        <v>3.2</v>
      </c>
      <c r="AA1326" s="34"/>
      <c r="AB1326" s="32">
        <v>0</v>
      </c>
      <c r="AC1326" s="34"/>
      <c r="AD1326" s="32">
        <v>0</v>
      </c>
      <c r="AE1326" s="34"/>
      <c r="AF1326" s="32">
        <v>0</v>
      </c>
      <c r="AG1326" s="34"/>
      <c r="AH1326" s="34"/>
      <c r="AI1326" s="32">
        <v>0</v>
      </c>
      <c r="AJ1326" s="32">
        <v>0</v>
      </c>
      <c r="AK1326" s="34"/>
      <c r="AL1326" s="32">
        <v>0</v>
      </c>
      <c r="AM1326" s="32">
        <v>0</v>
      </c>
      <c r="AN1326" s="34"/>
      <c r="AO1326" s="34"/>
      <c r="AP1326" s="34"/>
      <c r="AQ1326" s="32">
        <v>0</v>
      </c>
      <c r="AR1326" s="32">
        <v>0</v>
      </c>
      <c r="AS1326" s="34"/>
      <c r="AT1326" s="32">
        <v>0</v>
      </c>
      <c r="AU1326" s="33">
        <v>26.1</v>
      </c>
      <c r="AV1326" s="36">
        <v>0</v>
      </c>
      <c r="AW1326" s="33">
        <v>1.27</v>
      </c>
      <c r="AX1326" s="33">
        <v>0.84</v>
      </c>
      <c r="AY1326" s="33">
        <v>0.75</v>
      </c>
      <c r="AZ1326" s="36">
        <v>0</v>
      </c>
      <c r="BA1326" s="33">
        <v>10.08</v>
      </c>
      <c r="BB1326" s="34"/>
      <c r="BC1326" s="34"/>
      <c r="BD1326" s="34"/>
      <c r="BE1326" s="34"/>
      <c r="BF1326" s="34"/>
      <c r="BG1326" s="34"/>
      <c r="BH1326" s="34"/>
      <c r="BI1326" s="34"/>
      <c r="BJ1326" s="34"/>
      <c r="BK1326" s="34"/>
      <c r="BL1326" s="34"/>
      <c r="BM1326" s="34"/>
      <c r="BN1326" s="34"/>
      <c r="BO1326" s="34"/>
      <c r="BP1326" s="34"/>
      <c r="BQ1326" s="34"/>
      <c r="BR1326" s="34"/>
      <c r="BS1326" s="34"/>
      <c r="BT1326" s="34"/>
      <c r="BU1326" s="34"/>
      <c r="BV1326" s="34"/>
      <c r="BW1326" s="34"/>
      <c r="BX1326" s="34"/>
      <c r="BY1326" s="34"/>
      <c r="BZ1326" s="34"/>
      <c r="CA1326" s="34"/>
      <c r="CB1326" s="34"/>
      <c r="CC1326" s="34"/>
    </row>
    <row r="1327" spans="1:81" x14ac:dyDescent="0.35">
      <c r="A1327" s="37" t="s">
        <v>661</v>
      </c>
      <c r="B1327" s="34">
        <v>26201</v>
      </c>
      <c r="C1327" s="37" t="s">
        <v>660</v>
      </c>
      <c r="D1327" s="32">
        <v>7.5</v>
      </c>
      <c r="E1327" s="32">
        <v>25</v>
      </c>
      <c r="F1327" s="32">
        <v>0.6</v>
      </c>
      <c r="G1327" s="32">
        <v>56</v>
      </c>
      <c r="H1327" s="35">
        <v>2053</v>
      </c>
      <c r="I1327" s="35">
        <v>2004</v>
      </c>
      <c r="J1327" s="35">
        <v>478.95599999999996</v>
      </c>
      <c r="K1327" s="32">
        <v>5.2</v>
      </c>
      <c r="L1327" s="32">
        <v>0</v>
      </c>
      <c r="M1327" s="32">
        <v>0</v>
      </c>
      <c r="N1327" s="32">
        <v>0.6</v>
      </c>
      <c r="O1327" s="31"/>
      <c r="P1327" s="32">
        <v>56</v>
      </c>
      <c r="Q1327" s="31"/>
      <c r="R1327" s="36">
        <v>0.03</v>
      </c>
      <c r="S1327" s="33">
        <v>0</v>
      </c>
      <c r="T1327" s="33">
        <v>24.3</v>
      </c>
      <c r="U1327" s="33">
        <v>48.3</v>
      </c>
      <c r="V1327" s="34"/>
      <c r="W1327" s="34"/>
      <c r="X1327" s="34"/>
      <c r="Y1327" s="32">
        <v>22.1</v>
      </c>
      <c r="Z1327" s="32">
        <v>4</v>
      </c>
      <c r="AA1327" s="34"/>
      <c r="AB1327" s="32">
        <v>0</v>
      </c>
      <c r="AC1327" s="34"/>
      <c r="AD1327" s="32">
        <v>0</v>
      </c>
      <c r="AE1327" s="34"/>
      <c r="AF1327" s="32">
        <v>0</v>
      </c>
      <c r="AG1327" s="34"/>
      <c r="AH1327" s="34"/>
      <c r="AI1327" s="32">
        <v>0</v>
      </c>
      <c r="AJ1327" s="32">
        <v>0</v>
      </c>
      <c r="AK1327" s="34"/>
      <c r="AL1327" s="32">
        <v>0</v>
      </c>
      <c r="AM1327" s="32">
        <v>0</v>
      </c>
      <c r="AN1327" s="34"/>
      <c r="AO1327" s="34"/>
      <c r="AP1327" s="32">
        <v>0</v>
      </c>
      <c r="AQ1327" s="32">
        <v>0</v>
      </c>
      <c r="AR1327" s="32">
        <v>0</v>
      </c>
      <c r="AS1327" s="34"/>
      <c r="AT1327" s="32">
        <v>0</v>
      </c>
      <c r="AU1327" s="33">
        <v>26.1</v>
      </c>
      <c r="AV1327" s="36">
        <v>0</v>
      </c>
      <c r="AW1327" s="33">
        <v>5.81</v>
      </c>
      <c r="AX1327" s="33">
        <v>11.54</v>
      </c>
      <c r="AY1327" s="33">
        <v>6.24</v>
      </c>
      <c r="AZ1327" s="36">
        <v>0</v>
      </c>
      <c r="BA1327" s="33">
        <v>167.3</v>
      </c>
      <c r="BB1327" s="34"/>
      <c r="BC1327" s="34"/>
      <c r="BD1327" s="34"/>
      <c r="BE1327" s="34"/>
      <c r="BF1327" s="34"/>
      <c r="BG1327" s="34"/>
      <c r="BH1327" s="34"/>
      <c r="BI1327" s="34"/>
      <c r="BJ1327" s="34"/>
      <c r="BK1327" s="34"/>
      <c r="BL1327" s="34"/>
      <c r="BM1327" s="34"/>
      <c r="BN1327" s="34"/>
      <c r="BO1327" s="34"/>
      <c r="BP1327" s="34"/>
      <c r="BQ1327" s="34"/>
      <c r="BR1327" s="34"/>
      <c r="BS1327" s="34"/>
      <c r="BT1327" s="34"/>
      <c r="BU1327" s="34"/>
      <c r="BV1327" s="34"/>
      <c r="BW1327" s="34"/>
      <c r="BX1327" s="34"/>
      <c r="BY1327" s="34"/>
      <c r="BZ1327" s="34"/>
      <c r="CA1327" s="34"/>
      <c r="CB1327" s="34"/>
      <c r="CC1327" s="34"/>
    </row>
    <row r="1328" spans="1:81" x14ac:dyDescent="0.35">
      <c r="A1328" s="37" t="s">
        <v>659</v>
      </c>
      <c r="B1328" s="34">
        <v>26301</v>
      </c>
      <c r="C1328" s="37" t="s">
        <v>658</v>
      </c>
      <c r="D1328" s="32">
        <v>8.8000000000000007</v>
      </c>
      <c r="E1328" s="32">
        <v>25.8</v>
      </c>
      <c r="F1328" s="32">
        <v>2.5</v>
      </c>
      <c r="G1328" s="32">
        <v>53.5</v>
      </c>
      <c r="H1328" s="35">
        <v>2038</v>
      </c>
      <c r="I1328" s="35">
        <v>2009</v>
      </c>
      <c r="J1328" s="35">
        <v>480.15099999999995</v>
      </c>
      <c r="K1328" s="32">
        <v>3.2</v>
      </c>
      <c r="L1328" s="32">
        <v>0</v>
      </c>
      <c r="M1328" s="32">
        <v>0</v>
      </c>
      <c r="N1328" s="32">
        <v>0.4</v>
      </c>
      <c r="O1328" s="31"/>
      <c r="P1328" s="32">
        <v>53.5</v>
      </c>
      <c r="Q1328" s="31"/>
      <c r="R1328" s="36">
        <v>0.02</v>
      </c>
      <c r="S1328" s="33">
        <v>0</v>
      </c>
      <c r="T1328" s="33">
        <v>45.9</v>
      </c>
      <c r="U1328" s="33">
        <v>42.5</v>
      </c>
      <c r="V1328" s="34"/>
      <c r="W1328" s="34"/>
      <c r="X1328" s="34"/>
      <c r="Y1328" s="32">
        <v>10.3</v>
      </c>
      <c r="Z1328" s="32">
        <v>0.3</v>
      </c>
      <c r="AA1328" s="34"/>
      <c r="AB1328" s="32">
        <v>0</v>
      </c>
      <c r="AC1328" s="34"/>
      <c r="AD1328" s="34"/>
      <c r="AE1328" s="34"/>
      <c r="AF1328" s="34"/>
      <c r="AG1328" s="34"/>
      <c r="AH1328" s="34"/>
      <c r="AI1328" s="32">
        <v>0</v>
      </c>
      <c r="AJ1328" s="34"/>
      <c r="AK1328" s="34"/>
      <c r="AL1328" s="32">
        <v>0</v>
      </c>
      <c r="AM1328" s="32">
        <v>0</v>
      </c>
      <c r="AN1328" s="34"/>
      <c r="AO1328" s="34"/>
      <c r="AP1328" s="34"/>
      <c r="AQ1328" s="32">
        <v>0</v>
      </c>
      <c r="AR1328" s="32">
        <v>0</v>
      </c>
      <c r="AS1328" s="34"/>
      <c r="AT1328" s="32">
        <v>0</v>
      </c>
      <c r="AU1328" s="33">
        <v>10.6</v>
      </c>
      <c r="AV1328" s="36">
        <v>0</v>
      </c>
      <c r="AW1328" s="33">
        <v>11.3</v>
      </c>
      <c r="AX1328" s="33">
        <v>10.46</v>
      </c>
      <c r="AY1328" s="33">
        <v>2.61</v>
      </c>
      <c r="AZ1328" s="36">
        <v>0</v>
      </c>
      <c r="BA1328" s="33">
        <v>147.69999999999999</v>
      </c>
      <c r="BB1328" s="34"/>
      <c r="BC1328" s="34"/>
      <c r="BD1328" s="34"/>
      <c r="BE1328" s="34"/>
      <c r="BF1328" s="34"/>
      <c r="BG1328" s="34"/>
      <c r="BH1328" s="34"/>
      <c r="BI1328" s="34"/>
      <c r="BJ1328" s="34"/>
      <c r="BK1328" s="34"/>
      <c r="BL1328" s="34"/>
      <c r="BM1328" s="34"/>
      <c r="BN1328" s="34"/>
      <c r="BO1328" s="34"/>
      <c r="BP1328" s="34"/>
      <c r="BQ1328" s="34"/>
      <c r="BR1328" s="34"/>
      <c r="BS1328" s="34"/>
      <c r="BT1328" s="34"/>
      <c r="BU1328" s="34"/>
      <c r="BV1328" s="34"/>
      <c r="BW1328" s="34"/>
      <c r="BX1328" s="34"/>
      <c r="BY1328" s="34"/>
      <c r="BZ1328" s="34"/>
      <c r="CA1328" s="34"/>
      <c r="CB1328" s="34"/>
      <c r="CC1328" s="34"/>
    </row>
    <row r="1329" spans="1:81" x14ac:dyDescent="0.35">
      <c r="A1329" s="37" t="s">
        <v>657</v>
      </c>
      <c r="B1329" s="39" t="s">
        <v>656</v>
      </c>
      <c r="C1329" s="37" t="s">
        <v>655</v>
      </c>
      <c r="D1329" s="32">
        <v>7.4</v>
      </c>
      <c r="E1329" s="32">
        <v>22.6</v>
      </c>
      <c r="F1329" s="32">
        <v>6.6</v>
      </c>
      <c r="G1329" s="32">
        <v>54.2</v>
      </c>
      <c r="H1329" s="35">
        <v>1934</v>
      </c>
      <c r="I1329" s="35">
        <v>1878</v>
      </c>
      <c r="J1329" s="35">
        <v>448.84199999999998</v>
      </c>
      <c r="K1329" s="32">
        <v>6.9</v>
      </c>
      <c r="L1329" s="32">
        <v>0</v>
      </c>
      <c r="M1329" s="32">
        <v>0</v>
      </c>
      <c r="N1329" s="32">
        <v>6</v>
      </c>
      <c r="O1329" s="31"/>
      <c r="P1329" s="32">
        <v>54.2</v>
      </c>
      <c r="Q1329" s="31"/>
      <c r="R1329" s="36">
        <v>0.04</v>
      </c>
      <c r="S1329" s="33">
        <v>0.02</v>
      </c>
      <c r="T1329" s="33">
        <v>8.6</v>
      </c>
      <c r="U1329" s="33">
        <v>74.599999999999994</v>
      </c>
      <c r="V1329" s="34"/>
      <c r="W1329" s="34"/>
      <c r="X1329" s="34"/>
      <c r="Y1329" s="32">
        <v>14.4</v>
      </c>
      <c r="Z1329" s="32">
        <v>0.3</v>
      </c>
      <c r="AA1329" s="34"/>
      <c r="AB1329" s="32">
        <v>0</v>
      </c>
      <c r="AC1329" s="34"/>
      <c r="AD1329" s="32">
        <v>0</v>
      </c>
      <c r="AE1329" s="34"/>
      <c r="AF1329" s="32">
        <v>0</v>
      </c>
      <c r="AG1329" s="34"/>
      <c r="AH1329" s="34"/>
      <c r="AI1329" s="32">
        <v>0</v>
      </c>
      <c r="AJ1329" s="32">
        <v>0</v>
      </c>
      <c r="AK1329" s="34"/>
      <c r="AL1329" s="32">
        <v>0</v>
      </c>
      <c r="AM1329" s="32">
        <v>0</v>
      </c>
      <c r="AN1329" s="34"/>
      <c r="AO1329" s="34"/>
      <c r="AP1329" s="32">
        <v>0</v>
      </c>
      <c r="AQ1329" s="32">
        <v>0</v>
      </c>
      <c r="AR1329" s="32">
        <v>0</v>
      </c>
      <c r="AS1329" s="34"/>
      <c r="AT1329" s="32">
        <v>0</v>
      </c>
      <c r="AU1329" s="33">
        <v>14.7</v>
      </c>
      <c r="AV1329" s="36">
        <v>0</v>
      </c>
      <c r="AW1329" s="33">
        <v>1.86</v>
      </c>
      <c r="AX1329" s="33">
        <v>16.12</v>
      </c>
      <c r="AY1329" s="33">
        <v>3.18</v>
      </c>
      <c r="AZ1329" s="36">
        <v>0</v>
      </c>
      <c r="BA1329" s="33">
        <v>108.03</v>
      </c>
      <c r="BB1329" s="34"/>
      <c r="BC1329" s="34"/>
      <c r="BD1329" s="34"/>
      <c r="BE1329" s="34"/>
      <c r="BF1329" s="34"/>
      <c r="BG1329" s="34"/>
      <c r="BH1329" s="34"/>
      <c r="BI1329" s="34"/>
      <c r="BJ1329" s="34"/>
      <c r="BK1329" s="34"/>
      <c r="BL1329" s="34"/>
      <c r="BM1329" s="34"/>
      <c r="BN1329" s="34"/>
      <c r="BO1329" s="34"/>
      <c r="BP1329" s="34"/>
      <c r="BQ1329" s="34"/>
      <c r="BR1329" s="34"/>
      <c r="BS1329" s="34"/>
      <c r="BT1329" s="34"/>
      <c r="BU1329" s="34"/>
      <c r="BV1329" s="34"/>
      <c r="BW1329" s="34"/>
      <c r="BX1329" s="34"/>
      <c r="BY1329" s="34"/>
      <c r="BZ1329" s="34"/>
      <c r="CA1329" s="34"/>
      <c r="CB1329" s="34"/>
      <c r="CC1329" s="34"/>
    </row>
    <row r="1330" spans="1:81" x14ac:dyDescent="0.35">
      <c r="A1330" s="37" t="s">
        <v>654</v>
      </c>
      <c r="B1330" s="34" t="s">
        <v>653</v>
      </c>
      <c r="C1330" s="37" t="s">
        <v>652</v>
      </c>
      <c r="D1330" s="32">
        <v>10.4</v>
      </c>
      <c r="E1330" s="32">
        <v>23.6</v>
      </c>
      <c r="F1330" s="32">
        <v>1.8</v>
      </c>
      <c r="G1330" s="32">
        <v>60</v>
      </c>
      <c r="H1330" s="35">
        <v>2080</v>
      </c>
      <c r="I1330" s="35">
        <v>2066</v>
      </c>
      <c r="J1330" s="35">
        <v>493.774</v>
      </c>
      <c r="K1330" s="32">
        <v>1.7</v>
      </c>
      <c r="L1330" s="34"/>
      <c r="M1330" s="34"/>
      <c r="N1330" s="34"/>
      <c r="O1330" s="31"/>
      <c r="P1330" s="32">
        <v>60</v>
      </c>
      <c r="Q1330" s="31"/>
      <c r="R1330" s="36">
        <v>0.32100000000000001</v>
      </c>
      <c r="S1330" s="33">
        <v>0</v>
      </c>
      <c r="T1330" s="33">
        <v>49.5</v>
      </c>
      <c r="U1330" s="33">
        <v>38.700000000000003</v>
      </c>
      <c r="V1330" s="34"/>
      <c r="W1330" s="34"/>
      <c r="X1330" s="34"/>
      <c r="Y1330" s="32">
        <v>10.6</v>
      </c>
      <c r="Z1330" s="32">
        <v>0.3</v>
      </c>
      <c r="AA1330" s="34"/>
      <c r="AB1330" s="32">
        <v>0.2</v>
      </c>
      <c r="AC1330" s="34"/>
      <c r="AD1330" s="32">
        <v>0</v>
      </c>
      <c r="AE1330" s="34"/>
      <c r="AF1330" s="32">
        <v>0</v>
      </c>
      <c r="AG1330" s="34"/>
      <c r="AH1330" s="34"/>
      <c r="AI1330" s="32">
        <v>0</v>
      </c>
      <c r="AJ1330" s="32">
        <v>0</v>
      </c>
      <c r="AK1330" s="34"/>
      <c r="AL1330" s="32">
        <v>0</v>
      </c>
      <c r="AM1330" s="32">
        <v>0</v>
      </c>
      <c r="AN1330" s="34"/>
      <c r="AO1330" s="34"/>
      <c r="AP1330" s="34"/>
      <c r="AQ1330" s="32">
        <v>0</v>
      </c>
      <c r="AR1330" s="32">
        <v>0</v>
      </c>
      <c r="AS1330" s="34"/>
      <c r="AT1330" s="32">
        <v>0</v>
      </c>
      <c r="AU1330" s="33">
        <v>11.15</v>
      </c>
      <c r="AV1330" s="36">
        <v>0</v>
      </c>
      <c r="AW1330" s="33">
        <v>10.72</v>
      </c>
      <c r="AX1330" s="33">
        <v>8.3800000000000008</v>
      </c>
      <c r="AY1330" s="33">
        <v>2.42</v>
      </c>
      <c r="AZ1330" s="36">
        <v>0</v>
      </c>
      <c r="BA1330" s="33">
        <v>130</v>
      </c>
      <c r="BB1330" s="34"/>
      <c r="BC1330" s="34"/>
      <c r="BD1330" s="34"/>
      <c r="BE1330" s="34"/>
      <c r="BF1330" s="34"/>
      <c r="BG1330" s="34"/>
      <c r="BH1330" s="34"/>
      <c r="BI1330" s="34"/>
      <c r="BJ1330" s="34"/>
      <c r="BK1330" s="34"/>
      <c r="BL1330" s="34"/>
      <c r="BM1330" s="34"/>
      <c r="BN1330" s="34"/>
      <c r="BO1330" s="34"/>
      <c r="BP1330" s="34"/>
      <c r="BQ1330" s="34"/>
      <c r="BR1330" s="34"/>
      <c r="BS1330" s="34"/>
      <c r="BT1330" s="34"/>
      <c r="BU1330" s="34"/>
      <c r="BV1330" s="34"/>
      <c r="BW1330" s="34"/>
      <c r="BX1330" s="34"/>
      <c r="BY1330" s="34"/>
      <c r="BZ1330" s="34"/>
      <c r="CA1330" s="34"/>
      <c r="CB1330" s="34"/>
      <c r="CC1330" s="34"/>
    </row>
    <row r="1331" spans="1:81" ht="25" x14ac:dyDescent="0.35">
      <c r="A1331" s="37" t="s">
        <v>651</v>
      </c>
      <c r="B1331" s="34">
        <v>26202</v>
      </c>
      <c r="C1331" s="37" t="s">
        <v>650</v>
      </c>
      <c r="D1331" s="32">
        <v>9.1</v>
      </c>
      <c r="E1331" s="32">
        <v>26.5</v>
      </c>
      <c r="F1331" s="32">
        <v>0.6</v>
      </c>
      <c r="G1331" s="32">
        <v>49.6</v>
      </c>
      <c r="H1331" s="35">
        <v>2053</v>
      </c>
      <c r="I1331" s="35">
        <v>1979</v>
      </c>
      <c r="J1331" s="35">
        <v>472.98099999999999</v>
      </c>
      <c r="K1331" s="32">
        <v>8.8000000000000007</v>
      </c>
      <c r="L1331" s="32">
        <v>0</v>
      </c>
      <c r="M1331" s="32">
        <v>0</v>
      </c>
      <c r="N1331" s="32">
        <v>0.6</v>
      </c>
      <c r="O1331" s="31"/>
      <c r="P1331" s="32">
        <v>49.6</v>
      </c>
      <c r="Q1331" s="31"/>
      <c r="R1331" s="36">
        <v>0.09</v>
      </c>
      <c r="S1331" s="33">
        <v>0</v>
      </c>
      <c r="T1331" s="33">
        <v>65.19</v>
      </c>
      <c r="U1331" s="33">
        <v>19.45</v>
      </c>
      <c r="V1331" s="34"/>
      <c r="W1331" s="34"/>
      <c r="X1331" s="34"/>
      <c r="Y1331" s="32">
        <v>9.8000000000000007</v>
      </c>
      <c r="Z1331" s="32">
        <v>1</v>
      </c>
      <c r="AA1331" s="34"/>
      <c r="AB1331" s="32">
        <v>0</v>
      </c>
      <c r="AC1331" s="34"/>
      <c r="AD1331" s="32">
        <v>0</v>
      </c>
      <c r="AE1331" s="34"/>
      <c r="AF1331" s="32">
        <v>0</v>
      </c>
      <c r="AG1331" s="34"/>
      <c r="AH1331" s="34"/>
      <c r="AI1331" s="32">
        <v>0</v>
      </c>
      <c r="AJ1331" s="32">
        <v>0</v>
      </c>
      <c r="AK1331" s="34"/>
      <c r="AL1331" s="32">
        <v>0</v>
      </c>
      <c r="AM1331" s="32">
        <v>0</v>
      </c>
      <c r="AN1331" s="34"/>
      <c r="AO1331" s="34"/>
      <c r="AP1331" s="32">
        <v>0</v>
      </c>
      <c r="AQ1331" s="32">
        <v>0</v>
      </c>
      <c r="AR1331" s="32">
        <v>0</v>
      </c>
      <c r="AS1331" s="34"/>
      <c r="AT1331" s="32">
        <v>0</v>
      </c>
      <c r="AU1331" s="33">
        <v>10.8</v>
      </c>
      <c r="AV1331" s="36">
        <v>0</v>
      </c>
      <c r="AW1331" s="33">
        <v>16.54</v>
      </c>
      <c r="AX1331" s="33">
        <v>4.93</v>
      </c>
      <c r="AY1331" s="33">
        <v>2.74</v>
      </c>
      <c r="AZ1331" s="36">
        <v>0</v>
      </c>
      <c r="BA1331" s="33">
        <v>3205.13</v>
      </c>
      <c r="BB1331" s="34"/>
      <c r="BC1331" s="34"/>
      <c r="BD1331" s="34"/>
      <c r="BE1331" s="34"/>
      <c r="BF1331" s="34"/>
      <c r="BG1331" s="34"/>
      <c r="BH1331" s="34"/>
      <c r="BI1331" s="34"/>
      <c r="BJ1331" s="34"/>
      <c r="BK1331" s="34"/>
      <c r="BL1331" s="34"/>
      <c r="BM1331" s="34"/>
      <c r="BN1331" s="34"/>
      <c r="BO1331" s="34"/>
      <c r="BP1331" s="34"/>
      <c r="BQ1331" s="34"/>
      <c r="BR1331" s="34"/>
      <c r="BS1331" s="34"/>
      <c r="BT1331" s="34"/>
      <c r="BU1331" s="34"/>
      <c r="BV1331" s="34"/>
      <c r="BW1331" s="34"/>
      <c r="BX1331" s="34"/>
      <c r="BY1331" s="34"/>
      <c r="BZ1331" s="34"/>
      <c r="CA1331" s="34"/>
      <c r="CB1331" s="34"/>
      <c r="CC1331" s="34"/>
    </row>
    <row r="1332" spans="1:81" x14ac:dyDescent="0.35">
      <c r="A1332" s="37" t="s">
        <v>649</v>
      </c>
      <c r="B1332" s="34">
        <v>26101</v>
      </c>
      <c r="C1332" s="37" t="s">
        <v>648</v>
      </c>
      <c r="D1332" s="32">
        <v>6</v>
      </c>
      <c r="E1332" s="32">
        <v>33.299999999999997</v>
      </c>
      <c r="F1332" s="32">
        <v>0.9</v>
      </c>
      <c r="G1332" s="32">
        <v>45.8</v>
      </c>
      <c r="H1332" s="35">
        <v>2140</v>
      </c>
      <c r="I1332" s="35">
        <v>2112</v>
      </c>
      <c r="J1332" s="35">
        <v>504.76799999999997</v>
      </c>
      <c r="K1332" s="32">
        <v>3.2</v>
      </c>
      <c r="L1332" s="32">
        <v>0</v>
      </c>
      <c r="M1332" s="32">
        <v>0</v>
      </c>
      <c r="N1332" s="32">
        <v>0.9</v>
      </c>
      <c r="O1332" s="31"/>
      <c r="P1332" s="32">
        <v>45.8</v>
      </c>
      <c r="Q1332" s="31"/>
      <c r="R1332" s="36">
        <v>0.01</v>
      </c>
      <c r="S1332" s="33">
        <v>0</v>
      </c>
      <c r="T1332" s="33">
        <v>23.55</v>
      </c>
      <c r="U1332" s="33">
        <v>67.12</v>
      </c>
      <c r="V1332" s="34"/>
      <c r="W1332" s="34"/>
      <c r="X1332" s="34"/>
      <c r="Y1332" s="32">
        <v>8.4</v>
      </c>
      <c r="Z1332" s="32">
        <v>0.3</v>
      </c>
      <c r="AA1332" s="34"/>
      <c r="AB1332" s="32">
        <v>0</v>
      </c>
      <c r="AC1332" s="34"/>
      <c r="AD1332" s="32">
        <v>0</v>
      </c>
      <c r="AE1332" s="34"/>
      <c r="AF1332" s="32">
        <v>0</v>
      </c>
      <c r="AG1332" s="34"/>
      <c r="AH1332" s="34"/>
      <c r="AI1332" s="32">
        <v>0</v>
      </c>
      <c r="AJ1332" s="32">
        <v>0</v>
      </c>
      <c r="AK1332" s="34"/>
      <c r="AL1332" s="32">
        <v>0</v>
      </c>
      <c r="AM1332" s="32">
        <v>0</v>
      </c>
      <c r="AN1332" s="34"/>
      <c r="AO1332" s="34"/>
      <c r="AP1332" s="32">
        <v>0</v>
      </c>
      <c r="AQ1332" s="32">
        <v>0</v>
      </c>
      <c r="AR1332" s="32">
        <v>0</v>
      </c>
      <c r="AS1332" s="34"/>
      <c r="AT1332" s="32">
        <v>0</v>
      </c>
      <c r="AU1332" s="33">
        <v>8.76</v>
      </c>
      <c r="AV1332" s="36">
        <v>0</v>
      </c>
      <c r="AW1332" s="33">
        <v>7.5</v>
      </c>
      <c r="AX1332" s="33">
        <v>21.39</v>
      </c>
      <c r="AY1332" s="33">
        <v>2.79</v>
      </c>
      <c r="AZ1332" s="36">
        <v>0</v>
      </c>
      <c r="BA1332" s="33">
        <v>108.35</v>
      </c>
      <c r="BB1332" s="34"/>
      <c r="BC1332" s="34"/>
      <c r="BD1332" s="34"/>
      <c r="BE1332" s="34"/>
      <c r="BF1332" s="34"/>
      <c r="BG1332" s="34"/>
      <c r="BH1332" s="34"/>
      <c r="BI1332" s="34"/>
      <c r="BJ1332" s="34"/>
      <c r="BK1332" s="34"/>
      <c r="BL1332" s="34"/>
      <c r="BM1332" s="34"/>
      <c r="BN1332" s="34"/>
      <c r="BO1332" s="34"/>
      <c r="BP1332" s="34"/>
      <c r="BQ1332" s="34"/>
      <c r="BR1332" s="34"/>
      <c r="BS1332" s="34"/>
      <c r="BT1332" s="34"/>
      <c r="BU1332" s="34"/>
      <c r="BV1332" s="34"/>
      <c r="BW1332" s="34"/>
      <c r="BX1332" s="34"/>
      <c r="BY1332" s="34"/>
      <c r="BZ1332" s="34"/>
      <c r="CA1332" s="34"/>
      <c r="CB1332" s="34"/>
      <c r="CC1332" s="34"/>
    </row>
    <row r="1333" spans="1:81" ht="25" x14ac:dyDescent="0.35">
      <c r="A1333" s="37" t="s">
        <v>647</v>
      </c>
      <c r="B1333" s="34">
        <v>26101</v>
      </c>
      <c r="C1333" s="37" t="s">
        <v>646</v>
      </c>
      <c r="D1333" s="32">
        <v>6.8</v>
      </c>
      <c r="E1333" s="32">
        <v>32.6</v>
      </c>
      <c r="F1333" s="32">
        <v>1.4</v>
      </c>
      <c r="G1333" s="32">
        <v>43.6</v>
      </c>
      <c r="H1333" s="35">
        <v>2097</v>
      </c>
      <c r="I1333" s="35">
        <v>2068</v>
      </c>
      <c r="J1333" s="35">
        <v>494.25199999999995</v>
      </c>
      <c r="K1333" s="32">
        <v>3.6</v>
      </c>
      <c r="L1333" s="32">
        <v>0</v>
      </c>
      <c r="M1333" s="32">
        <v>0</v>
      </c>
      <c r="N1333" s="32">
        <v>1.2</v>
      </c>
      <c r="O1333" s="31"/>
      <c r="P1333" s="32">
        <v>43.6</v>
      </c>
      <c r="Q1333" s="31"/>
      <c r="R1333" s="36">
        <v>0.05</v>
      </c>
      <c r="S1333" s="33">
        <v>0</v>
      </c>
      <c r="T1333" s="33">
        <v>25.15</v>
      </c>
      <c r="U1333" s="33">
        <v>65.47</v>
      </c>
      <c r="V1333" s="34"/>
      <c r="W1333" s="34"/>
      <c r="X1333" s="34"/>
      <c r="Y1333" s="32">
        <v>8.4</v>
      </c>
      <c r="Z1333" s="32">
        <v>0.3</v>
      </c>
      <c r="AA1333" s="34"/>
      <c r="AB1333" s="32">
        <v>0</v>
      </c>
      <c r="AC1333" s="34"/>
      <c r="AD1333" s="32">
        <v>0</v>
      </c>
      <c r="AE1333" s="34"/>
      <c r="AF1333" s="32">
        <v>0</v>
      </c>
      <c r="AG1333" s="34"/>
      <c r="AH1333" s="34"/>
      <c r="AI1333" s="32">
        <v>0</v>
      </c>
      <c r="AJ1333" s="32">
        <v>0</v>
      </c>
      <c r="AK1333" s="34"/>
      <c r="AL1333" s="32">
        <v>0</v>
      </c>
      <c r="AM1333" s="32">
        <v>0</v>
      </c>
      <c r="AN1333" s="34"/>
      <c r="AO1333" s="34"/>
      <c r="AP1333" s="34"/>
      <c r="AQ1333" s="32">
        <v>0</v>
      </c>
      <c r="AR1333" s="32">
        <v>0</v>
      </c>
      <c r="AS1333" s="34"/>
      <c r="AT1333" s="32">
        <v>0</v>
      </c>
      <c r="AU1333" s="33">
        <v>8.85</v>
      </c>
      <c r="AV1333" s="36">
        <v>0</v>
      </c>
      <c r="AW1333" s="33">
        <v>7.84</v>
      </c>
      <c r="AX1333" s="33">
        <v>20.420000000000002</v>
      </c>
      <c r="AY1333" s="33">
        <v>2.76</v>
      </c>
      <c r="AZ1333" s="36">
        <v>0</v>
      </c>
      <c r="BA1333" s="33">
        <v>62.36</v>
      </c>
      <c r="BB1333" s="34"/>
      <c r="BC1333" s="34"/>
      <c r="BD1333" s="34"/>
      <c r="BE1333" s="34"/>
      <c r="BF1333" s="34"/>
      <c r="BG1333" s="34"/>
      <c r="BH1333" s="34"/>
      <c r="BI1333" s="34"/>
      <c r="BJ1333" s="34"/>
      <c r="BK1333" s="34"/>
      <c r="BL1333" s="34"/>
      <c r="BM1333" s="34"/>
      <c r="BN1333" s="34"/>
      <c r="BO1333" s="34"/>
      <c r="BP1333" s="34"/>
      <c r="BQ1333" s="34"/>
      <c r="BR1333" s="34"/>
      <c r="BS1333" s="34"/>
      <c r="BT1333" s="34"/>
      <c r="BU1333" s="34"/>
      <c r="BV1333" s="34"/>
      <c r="BW1333" s="34"/>
      <c r="BX1333" s="34"/>
      <c r="BY1333" s="34"/>
      <c r="BZ1333" s="34"/>
      <c r="CA1333" s="34"/>
      <c r="CB1333" s="34"/>
      <c r="CC1333" s="34"/>
    </row>
    <row r="1334" spans="1:81" ht="25" x14ac:dyDescent="0.35">
      <c r="A1334" s="37" t="s">
        <v>645</v>
      </c>
      <c r="B1334" s="34">
        <v>26101</v>
      </c>
      <c r="C1334" s="37" t="s">
        <v>644</v>
      </c>
      <c r="D1334" s="32">
        <v>6.8</v>
      </c>
      <c r="E1334" s="32">
        <v>32.5</v>
      </c>
      <c r="F1334" s="32">
        <v>1.4</v>
      </c>
      <c r="G1334" s="32">
        <v>43.6</v>
      </c>
      <c r="H1334" s="35">
        <v>2092</v>
      </c>
      <c r="I1334" s="35">
        <v>2064</v>
      </c>
      <c r="J1334" s="35">
        <v>493.29599999999999</v>
      </c>
      <c r="K1334" s="32">
        <v>3.6</v>
      </c>
      <c r="L1334" s="32">
        <v>0</v>
      </c>
      <c r="M1334" s="32">
        <v>0</v>
      </c>
      <c r="N1334" s="32">
        <v>1.2</v>
      </c>
      <c r="O1334" s="31"/>
      <c r="P1334" s="32">
        <v>43.6</v>
      </c>
      <c r="Q1334" s="31"/>
      <c r="R1334" s="36">
        <v>0.05</v>
      </c>
      <c r="S1334" s="33">
        <v>0</v>
      </c>
      <c r="T1334" s="33">
        <v>22.86</v>
      </c>
      <c r="U1334" s="33">
        <v>67.56</v>
      </c>
      <c r="V1334" s="34"/>
      <c r="W1334" s="34"/>
      <c r="X1334" s="34"/>
      <c r="Y1334" s="32">
        <v>8.4</v>
      </c>
      <c r="Z1334" s="32">
        <v>0.4</v>
      </c>
      <c r="AA1334" s="34"/>
      <c r="AB1334" s="32">
        <v>0</v>
      </c>
      <c r="AC1334" s="34"/>
      <c r="AD1334" s="34"/>
      <c r="AE1334" s="34"/>
      <c r="AF1334" s="32">
        <v>0</v>
      </c>
      <c r="AG1334" s="34"/>
      <c r="AH1334" s="34"/>
      <c r="AI1334" s="32">
        <v>0</v>
      </c>
      <c r="AJ1334" s="32">
        <v>0</v>
      </c>
      <c r="AK1334" s="34"/>
      <c r="AL1334" s="32">
        <v>0</v>
      </c>
      <c r="AM1334" s="32">
        <v>0</v>
      </c>
      <c r="AN1334" s="34"/>
      <c r="AO1334" s="34"/>
      <c r="AP1334" s="32">
        <v>0</v>
      </c>
      <c r="AQ1334" s="32">
        <v>0</v>
      </c>
      <c r="AR1334" s="32">
        <v>0</v>
      </c>
      <c r="AS1334" s="34"/>
      <c r="AT1334" s="32">
        <v>0</v>
      </c>
      <c r="AU1334" s="33">
        <v>8.91</v>
      </c>
      <c r="AV1334" s="36">
        <v>0</v>
      </c>
      <c r="AW1334" s="33">
        <v>7.1</v>
      </c>
      <c r="AX1334" s="33">
        <v>20.98</v>
      </c>
      <c r="AY1334" s="33">
        <v>2.77</v>
      </c>
      <c r="AZ1334" s="36">
        <v>0</v>
      </c>
      <c r="BA1334" s="33">
        <v>310.57</v>
      </c>
      <c r="BB1334" s="34"/>
      <c r="BC1334" s="34"/>
      <c r="BD1334" s="34"/>
      <c r="BE1334" s="34"/>
      <c r="BF1334" s="34"/>
      <c r="BG1334" s="34"/>
      <c r="BH1334" s="34"/>
      <c r="BI1334" s="34"/>
      <c r="BJ1334" s="34"/>
      <c r="BK1334" s="34"/>
      <c r="BL1334" s="34"/>
      <c r="BM1334" s="34"/>
      <c r="BN1334" s="34"/>
      <c r="BO1334" s="34"/>
      <c r="BP1334" s="34"/>
      <c r="BQ1334" s="34"/>
      <c r="BR1334" s="34"/>
      <c r="BS1334" s="34"/>
      <c r="BT1334" s="34"/>
      <c r="BU1334" s="34"/>
      <c r="BV1334" s="34"/>
      <c r="BW1334" s="34"/>
      <c r="BX1334" s="34"/>
      <c r="BY1334" s="34"/>
      <c r="BZ1334" s="34"/>
      <c r="CA1334" s="34"/>
      <c r="CB1334" s="34"/>
      <c r="CC1334" s="34"/>
    </row>
    <row r="1335" spans="1:81" x14ac:dyDescent="0.35">
      <c r="A1335" s="37" t="s">
        <v>643</v>
      </c>
      <c r="B1335" s="34">
        <v>26101</v>
      </c>
      <c r="C1335" s="37" t="s">
        <v>642</v>
      </c>
      <c r="D1335" s="32">
        <v>5.7</v>
      </c>
      <c r="E1335" s="32">
        <v>34.1</v>
      </c>
      <c r="F1335" s="32">
        <v>1.9</v>
      </c>
      <c r="G1335" s="32">
        <v>55.1</v>
      </c>
      <c r="H1335" s="35">
        <v>2314</v>
      </c>
      <c r="I1335" s="35">
        <v>2292</v>
      </c>
      <c r="J1335" s="35">
        <v>547.78800000000001</v>
      </c>
      <c r="K1335" s="32">
        <v>2.8</v>
      </c>
      <c r="L1335" s="34"/>
      <c r="M1335" s="34"/>
      <c r="N1335" s="34"/>
      <c r="O1335" s="31"/>
      <c r="P1335" s="32">
        <v>55.1</v>
      </c>
      <c r="Q1335" s="31"/>
      <c r="R1335" s="36">
        <v>0.06</v>
      </c>
      <c r="S1335" s="33">
        <v>0</v>
      </c>
      <c r="T1335" s="33">
        <v>24.03</v>
      </c>
      <c r="U1335" s="33">
        <v>44.6</v>
      </c>
      <c r="V1335" s="34"/>
      <c r="W1335" s="34"/>
      <c r="X1335" s="34"/>
      <c r="Y1335" s="32">
        <v>29.6</v>
      </c>
      <c r="Z1335" s="32">
        <v>0.4</v>
      </c>
      <c r="AA1335" s="34"/>
      <c r="AB1335" s="32">
        <v>0.2</v>
      </c>
      <c r="AC1335" s="34"/>
      <c r="AD1335" s="32">
        <v>0</v>
      </c>
      <c r="AE1335" s="34"/>
      <c r="AF1335" s="32">
        <v>0</v>
      </c>
      <c r="AG1335" s="34"/>
      <c r="AH1335" s="34"/>
      <c r="AI1335" s="32">
        <v>0</v>
      </c>
      <c r="AJ1335" s="32">
        <v>0</v>
      </c>
      <c r="AK1335" s="34"/>
      <c r="AL1335" s="32">
        <v>0</v>
      </c>
      <c r="AM1335" s="32">
        <v>0</v>
      </c>
      <c r="AN1335" s="34"/>
      <c r="AO1335" s="34"/>
      <c r="AP1335" s="34"/>
      <c r="AQ1335" s="32">
        <v>0</v>
      </c>
      <c r="AR1335" s="32">
        <v>0</v>
      </c>
      <c r="AS1335" s="34"/>
      <c r="AT1335" s="32">
        <v>0</v>
      </c>
      <c r="AU1335" s="33">
        <v>30.27</v>
      </c>
      <c r="AV1335" s="36">
        <v>0</v>
      </c>
      <c r="AW1335" s="33">
        <v>7.83</v>
      </c>
      <c r="AX1335" s="33">
        <v>14.52</v>
      </c>
      <c r="AY1335" s="33">
        <v>9.86</v>
      </c>
      <c r="AZ1335" s="36">
        <v>0</v>
      </c>
      <c r="BA1335" s="33">
        <v>390.81</v>
      </c>
      <c r="BB1335" s="34"/>
      <c r="BC1335" s="34"/>
      <c r="BD1335" s="34"/>
      <c r="BE1335" s="34"/>
      <c r="BF1335" s="34"/>
      <c r="BG1335" s="34"/>
      <c r="BH1335" s="34"/>
      <c r="BI1335" s="34"/>
      <c r="BJ1335" s="34"/>
      <c r="BK1335" s="34"/>
      <c r="BL1335" s="34"/>
      <c r="BM1335" s="34"/>
      <c r="BN1335" s="34"/>
      <c r="BO1335" s="34"/>
      <c r="BP1335" s="34"/>
      <c r="BQ1335" s="34"/>
      <c r="BR1335" s="34"/>
      <c r="BS1335" s="34"/>
      <c r="BT1335" s="34"/>
      <c r="BU1335" s="34"/>
      <c r="BV1335" s="34"/>
      <c r="BW1335" s="34"/>
      <c r="BX1335" s="34"/>
      <c r="BY1335" s="34"/>
      <c r="BZ1335" s="34"/>
      <c r="CA1335" s="34"/>
      <c r="CB1335" s="34"/>
      <c r="CC1335" s="34"/>
    </row>
    <row r="1336" spans="1:81" ht="25" x14ac:dyDescent="0.35">
      <c r="A1336" s="37" t="s">
        <v>641</v>
      </c>
      <c r="B1336" s="39" t="s">
        <v>640</v>
      </c>
      <c r="C1336" s="37" t="s">
        <v>639</v>
      </c>
      <c r="D1336" s="32">
        <v>3</v>
      </c>
      <c r="E1336" s="32">
        <v>31.1</v>
      </c>
      <c r="F1336" s="32">
        <v>12.4</v>
      </c>
      <c r="G1336" s="32">
        <v>47.7</v>
      </c>
      <c r="H1336" s="35">
        <v>2051</v>
      </c>
      <c r="I1336" s="35">
        <v>2000</v>
      </c>
      <c r="J1336" s="35">
        <v>478</v>
      </c>
      <c r="K1336" s="32">
        <v>6.3</v>
      </c>
      <c r="L1336" s="32">
        <v>1.8</v>
      </c>
      <c r="M1336" s="32">
        <v>1.7</v>
      </c>
      <c r="N1336" s="32">
        <v>7.4</v>
      </c>
      <c r="O1336" s="31"/>
      <c r="P1336" s="32">
        <v>47.7</v>
      </c>
      <c r="Q1336" s="31"/>
      <c r="R1336" s="36">
        <v>0.03</v>
      </c>
      <c r="S1336" s="33">
        <v>0</v>
      </c>
      <c r="T1336" s="33">
        <v>34.1</v>
      </c>
      <c r="U1336" s="33">
        <v>50.7</v>
      </c>
      <c r="V1336" s="34"/>
      <c r="W1336" s="34"/>
      <c r="X1336" s="34"/>
      <c r="Y1336" s="32">
        <v>12.4</v>
      </c>
      <c r="Z1336" s="32">
        <v>0.3</v>
      </c>
      <c r="AA1336" s="34"/>
      <c r="AB1336" s="32">
        <v>0</v>
      </c>
      <c r="AC1336" s="34"/>
      <c r="AD1336" s="32">
        <v>0</v>
      </c>
      <c r="AE1336" s="34"/>
      <c r="AF1336" s="32">
        <v>0</v>
      </c>
      <c r="AG1336" s="34"/>
      <c r="AH1336" s="34"/>
      <c r="AI1336" s="32">
        <v>0</v>
      </c>
      <c r="AJ1336" s="32">
        <v>0</v>
      </c>
      <c r="AK1336" s="34"/>
      <c r="AL1336" s="32">
        <v>0</v>
      </c>
      <c r="AM1336" s="32">
        <v>0</v>
      </c>
      <c r="AN1336" s="34"/>
      <c r="AO1336" s="34"/>
      <c r="AP1336" s="32">
        <v>0</v>
      </c>
      <c r="AQ1336" s="32">
        <v>0</v>
      </c>
      <c r="AR1336" s="32">
        <v>0</v>
      </c>
      <c r="AS1336" s="34"/>
      <c r="AT1336" s="32">
        <v>0</v>
      </c>
      <c r="AU1336" s="33">
        <v>12.7</v>
      </c>
      <c r="AV1336" s="36">
        <v>0</v>
      </c>
      <c r="AW1336" s="33">
        <v>10.14</v>
      </c>
      <c r="AX1336" s="33">
        <v>15.07</v>
      </c>
      <c r="AY1336" s="33">
        <v>3.78</v>
      </c>
      <c r="AZ1336" s="36">
        <v>0</v>
      </c>
      <c r="BA1336" s="33">
        <v>148.66</v>
      </c>
      <c r="BB1336" s="34"/>
      <c r="BC1336" s="34"/>
      <c r="BD1336" s="34"/>
      <c r="BE1336" s="33"/>
      <c r="BF1336" s="34"/>
      <c r="BG1336" s="33"/>
      <c r="BH1336" s="34"/>
      <c r="BI1336" s="34"/>
      <c r="BJ1336" s="34"/>
      <c r="BK1336" s="34"/>
      <c r="BL1336" s="33"/>
      <c r="BM1336" s="33"/>
      <c r="BN1336" s="33"/>
      <c r="BO1336" s="34"/>
      <c r="BP1336" s="33"/>
      <c r="BQ1336" s="34"/>
      <c r="BR1336" s="33"/>
      <c r="BS1336" s="34"/>
      <c r="BT1336" s="34"/>
      <c r="BU1336" s="34"/>
      <c r="BV1336" s="33"/>
      <c r="BW1336" s="34"/>
      <c r="BX1336" s="34"/>
      <c r="BY1336" s="34"/>
      <c r="BZ1336" s="34"/>
      <c r="CA1336" s="34"/>
      <c r="CB1336" s="33"/>
      <c r="CC1336" s="32"/>
    </row>
    <row r="1337" spans="1:81" x14ac:dyDescent="0.35">
      <c r="A1337" s="37" t="s">
        <v>638</v>
      </c>
      <c r="B1337" s="34">
        <v>26101</v>
      </c>
      <c r="C1337" s="37" t="s">
        <v>637</v>
      </c>
      <c r="D1337" s="32">
        <v>6.9</v>
      </c>
      <c r="E1337" s="32">
        <v>31</v>
      </c>
      <c r="F1337" s="32">
        <v>0.2</v>
      </c>
      <c r="G1337" s="32">
        <v>51.6</v>
      </c>
      <c r="H1337" s="35">
        <v>2165</v>
      </c>
      <c r="I1337" s="35">
        <v>2139</v>
      </c>
      <c r="J1337" s="35">
        <v>511.221</v>
      </c>
      <c r="K1337" s="32">
        <v>3.2</v>
      </c>
      <c r="L1337" s="32">
        <v>0</v>
      </c>
      <c r="M1337" s="32">
        <v>0</v>
      </c>
      <c r="N1337" s="32">
        <v>0.2</v>
      </c>
      <c r="O1337" s="31"/>
      <c r="P1337" s="32">
        <v>51.6</v>
      </c>
      <c r="Q1337" s="31"/>
      <c r="R1337" s="36">
        <v>0.05</v>
      </c>
      <c r="S1337" s="33">
        <v>0</v>
      </c>
      <c r="T1337" s="33">
        <v>45.2</v>
      </c>
      <c r="U1337" s="33">
        <v>42.9</v>
      </c>
      <c r="V1337" s="34"/>
      <c r="W1337" s="34"/>
      <c r="X1337" s="34"/>
      <c r="Y1337" s="32">
        <v>10.8</v>
      </c>
      <c r="Z1337" s="32">
        <v>0.4</v>
      </c>
      <c r="AA1337" s="34"/>
      <c r="AB1337" s="32">
        <v>0</v>
      </c>
      <c r="AC1337" s="34"/>
      <c r="AD1337" s="32">
        <v>0</v>
      </c>
      <c r="AE1337" s="34"/>
      <c r="AF1337" s="32">
        <v>0</v>
      </c>
      <c r="AG1337" s="34"/>
      <c r="AH1337" s="34"/>
      <c r="AI1337" s="32">
        <v>0</v>
      </c>
      <c r="AJ1337" s="32">
        <v>0</v>
      </c>
      <c r="AK1337" s="34"/>
      <c r="AL1337" s="32">
        <v>0</v>
      </c>
      <c r="AM1337" s="32">
        <v>0</v>
      </c>
      <c r="AN1337" s="34"/>
      <c r="AO1337" s="34"/>
      <c r="AP1337" s="34"/>
      <c r="AQ1337" s="32">
        <v>0</v>
      </c>
      <c r="AR1337" s="32">
        <v>0</v>
      </c>
      <c r="AS1337" s="34"/>
      <c r="AT1337" s="32">
        <v>0</v>
      </c>
      <c r="AU1337" s="33">
        <v>11.2</v>
      </c>
      <c r="AV1337" s="36">
        <v>0</v>
      </c>
      <c r="AW1337" s="33">
        <v>13.37</v>
      </c>
      <c r="AX1337" s="33">
        <v>12.69</v>
      </c>
      <c r="AY1337" s="33">
        <v>3.31</v>
      </c>
      <c r="AZ1337" s="36">
        <v>0</v>
      </c>
      <c r="BA1337" s="33">
        <v>236.7</v>
      </c>
      <c r="BB1337" s="34"/>
      <c r="BC1337" s="34"/>
      <c r="BD1337" s="34"/>
      <c r="BE1337" s="34"/>
      <c r="BF1337" s="34"/>
      <c r="BG1337" s="34"/>
      <c r="BH1337" s="34"/>
      <c r="BI1337" s="34"/>
      <c r="BJ1337" s="34"/>
      <c r="BK1337" s="34"/>
      <c r="BL1337" s="34"/>
      <c r="BM1337" s="34"/>
      <c r="BN1337" s="34"/>
      <c r="BO1337" s="34"/>
      <c r="BP1337" s="34"/>
      <c r="BQ1337" s="34"/>
      <c r="BR1337" s="34"/>
      <c r="BS1337" s="34"/>
      <c r="BT1337" s="34"/>
      <c r="BU1337" s="34"/>
      <c r="BV1337" s="33"/>
      <c r="BW1337" s="34"/>
      <c r="BX1337" s="34"/>
      <c r="BY1337" s="34"/>
      <c r="BZ1337" s="34"/>
      <c r="CA1337" s="34"/>
      <c r="CB1337" s="33"/>
      <c r="CC1337" s="32"/>
    </row>
    <row r="1338" spans="1:81" x14ac:dyDescent="0.35">
      <c r="A1338" s="37" t="s">
        <v>636</v>
      </c>
      <c r="B1338" s="34">
        <v>26201</v>
      </c>
      <c r="C1338" s="37" t="s">
        <v>635</v>
      </c>
      <c r="D1338" s="32">
        <v>6.8</v>
      </c>
      <c r="E1338" s="32">
        <v>21.8</v>
      </c>
      <c r="F1338" s="32">
        <v>1.1000000000000001</v>
      </c>
      <c r="G1338" s="32">
        <v>56.3</v>
      </c>
      <c r="H1338" s="35">
        <v>1948</v>
      </c>
      <c r="I1338" s="35">
        <v>1878</v>
      </c>
      <c r="J1338" s="35">
        <v>448.84199999999998</v>
      </c>
      <c r="K1338" s="32">
        <v>7.3</v>
      </c>
      <c r="L1338" s="32">
        <v>0</v>
      </c>
      <c r="M1338" s="32">
        <v>0</v>
      </c>
      <c r="N1338" s="32">
        <v>1.1000000000000001</v>
      </c>
      <c r="O1338" s="31"/>
      <c r="P1338" s="32">
        <v>56.3</v>
      </c>
      <c r="Q1338" s="31"/>
      <c r="R1338" s="36">
        <v>0</v>
      </c>
      <c r="S1338" s="33">
        <v>0</v>
      </c>
      <c r="T1338" s="33">
        <v>8.6999999999999993</v>
      </c>
      <c r="U1338" s="33">
        <v>72.5</v>
      </c>
      <c r="V1338" s="34"/>
      <c r="W1338" s="34"/>
      <c r="X1338" s="34"/>
      <c r="Y1338" s="32">
        <v>14.3</v>
      </c>
      <c r="Z1338" s="32">
        <v>2.2000000000000002</v>
      </c>
      <c r="AA1338" s="34"/>
      <c r="AB1338" s="32">
        <v>0</v>
      </c>
      <c r="AC1338" s="34"/>
      <c r="AD1338" s="34"/>
      <c r="AE1338" s="34"/>
      <c r="AF1338" s="32">
        <v>0</v>
      </c>
      <c r="AG1338" s="34"/>
      <c r="AH1338" s="34"/>
      <c r="AI1338" s="32">
        <v>0</v>
      </c>
      <c r="AJ1338" s="32">
        <v>0</v>
      </c>
      <c r="AK1338" s="34"/>
      <c r="AL1338" s="32">
        <v>0</v>
      </c>
      <c r="AM1338" s="32">
        <v>0</v>
      </c>
      <c r="AN1338" s="34"/>
      <c r="AO1338" s="34"/>
      <c r="AP1338" s="32">
        <v>0</v>
      </c>
      <c r="AQ1338" s="32">
        <v>0</v>
      </c>
      <c r="AR1338" s="32">
        <v>0</v>
      </c>
      <c r="AS1338" s="34"/>
      <c r="AT1338" s="32">
        <v>0</v>
      </c>
      <c r="AU1338" s="33">
        <v>16.5</v>
      </c>
      <c r="AV1338" s="36">
        <v>0</v>
      </c>
      <c r="AW1338" s="33">
        <v>1.81</v>
      </c>
      <c r="AX1338" s="33">
        <v>15.11</v>
      </c>
      <c r="AY1338" s="33">
        <v>3.44</v>
      </c>
      <c r="AZ1338" s="36">
        <v>0</v>
      </c>
      <c r="BA1338" s="33">
        <v>0</v>
      </c>
      <c r="BB1338" s="34"/>
      <c r="BC1338" s="34"/>
      <c r="BD1338" s="34"/>
      <c r="BE1338" s="33"/>
      <c r="BF1338" s="34"/>
      <c r="BG1338" s="33"/>
      <c r="BH1338" s="34"/>
      <c r="BI1338" s="34"/>
      <c r="BJ1338" s="34"/>
      <c r="BK1338" s="34"/>
      <c r="BL1338" s="33"/>
      <c r="BM1338" s="33"/>
      <c r="BN1338" s="33"/>
      <c r="BO1338" s="34"/>
      <c r="BP1338" s="33"/>
      <c r="BQ1338" s="34"/>
      <c r="BR1338" s="33"/>
      <c r="BS1338" s="34"/>
      <c r="BT1338" s="34"/>
      <c r="BU1338" s="34"/>
      <c r="BV1338" s="33"/>
      <c r="BW1338" s="34"/>
      <c r="BX1338" s="34"/>
      <c r="BY1338" s="34"/>
      <c r="BZ1338" s="34"/>
      <c r="CA1338" s="34"/>
      <c r="CB1338" s="33"/>
      <c r="CC1338" s="32"/>
    </row>
    <row r="1339" spans="1:81" ht="25" x14ac:dyDescent="0.35">
      <c r="A1339" s="37" t="s">
        <v>634</v>
      </c>
      <c r="B1339" s="34">
        <v>21201</v>
      </c>
      <c r="C1339" s="37" t="s">
        <v>633</v>
      </c>
      <c r="D1339" s="32">
        <v>4.8</v>
      </c>
      <c r="E1339" s="32">
        <v>3.3</v>
      </c>
      <c r="F1339" s="32">
        <v>5.7</v>
      </c>
      <c r="G1339" s="32">
        <v>65.7</v>
      </c>
      <c r="H1339" s="35">
        <v>1350</v>
      </c>
      <c r="I1339" s="35">
        <v>1316</v>
      </c>
      <c r="J1339" s="35">
        <v>314.524</v>
      </c>
      <c r="K1339" s="32">
        <v>4.3</v>
      </c>
      <c r="L1339" s="32">
        <v>0</v>
      </c>
      <c r="M1339" s="32">
        <v>1.4</v>
      </c>
      <c r="N1339" s="32">
        <v>0</v>
      </c>
      <c r="O1339" s="31"/>
      <c r="P1339" s="32">
        <v>65.7</v>
      </c>
      <c r="Q1339" s="31"/>
      <c r="R1339" s="36">
        <v>0.05</v>
      </c>
      <c r="S1339" s="33">
        <v>0</v>
      </c>
      <c r="T1339" s="33">
        <v>51.5</v>
      </c>
      <c r="U1339" s="33">
        <v>39.799999999999997</v>
      </c>
      <c r="V1339" s="34"/>
      <c r="W1339" s="34"/>
      <c r="X1339" s="34"/>
      <c r="Y1339" s="32">
        <v>8.6</v>
      </c>
      <c r="Z1339" s="32">
        <v>0.1</v>
      </c>
      <c r="AA1339" s="34"/>
      <c r="AB1339" s="34"/>
      <c r="AC1339" s="34"/>
      <c r="AD1339" s="34"/>
      <c r="AE1339" s="34"/>
      <c r="AF1339" s="34"/>
      <c r="AG1339" s="34"/>
      <c r="AH1339" s="34"/>
      <c r="AI1339" s="34"/>
      <c r="AJ1339" s="34"/>
      <c r="AK1339" s="34"/>
      <c r="AL1339" s="34"/>
      <c r="AM1339" s="32">
        <v>0</v>
      </c>
      <c r="AN1339" s="34"/>
      <c r="AO1339" s="34"/>
      <c r="AP1339" s="34"/>
      <c r="AQ1339" s="34"/>
      <c r="AR1339" s="32">
        <v>0</v>
      </c>
      <c r="AS1339" s="34"/>
      <c r="AT1339" s="32">
        <v>0</v>
      </c>
      <c r="AU1339" s="33">
        <v>8.6999999999999993</v>
      </c>
      <c r="AV1339" s="36">
        <v>0</v>
      </c>
      <c r="AW1339" s="33">
        <v>1.61</v>
      </c>
      <c r="AX1339" s="33">
        <v>1.25</v>
      </c>
      <c r="AY1339" s="33">
        <v>0.27</v>
      </c>
      <c r="AZ1339" s="36">
        <v>0</v>
      </c>
      <c r="BA1339" s="33">
        <v>59.56</v>
      </c>
      <c r="BB1339" s="34"/>
      <c r="BC1339" s="34"/>
      <c r="BD1339" s="34"/>
      <c r="BE1339" s="33"/>
      <c r="BF1339" s="34"/>
      <c r="BG1339" s="33"/>
      <c r="BH1339" s="34"/>
      <c r="BI1339" s="34"/>
      <c r="BJ1339" s="34"/>
      <c r="BK1339" s="34"/>
      <c r="BL1339" s="33"/>
      <c r="BM1339" s="33"/>
      <c r="BN1339" s="33"/>
      <c r="BO1339" s="34"/>
      <c r="BP1339" s="33"/>
      <c r="BQ1339" s="34"/>
      <c r="BR1339" s="33"/>
      <c r="BS1339" s="34"/>
      <c r="BT1339" s="34"/>
      <c r="BU1339" s="34"/>
      <c r="BV1339" s="33"/>
      <c r="BW1339" s="34"/>
      <c r="BX1339" s="34"/>
      <c r="BY1339" s="34"/>
      <c r="BZ1339" s="34"/>
      <c r="CA1339" s="34"/>
      <c r="CB1339" s="33"/>
      <c r="CC1339" s="32"/>
    </row>
    <row r="1340" spans="1:81" ht="25" x14ac:dyDescent="0.35">
      <c r="A1340" s="37" t="s">
        <v>632</v>
      </c>
      <c r="B1340" s="34">
        <v>21201</v>
      </c>
      <c r="C1340" s="37" t="s">
        <v>631</v>
      </c>
      <c r="D1340" s="32">
        <v>10.8</v>
      </c>
      <c r="E1340" s="32">
        <v>6.3</v>
      </c>
      <c r="F1340" s="32">
        <v>6</v>
      </c>
      <c r="G1340" s="32">
        <v>64.099999999999994</v>
      </c>
      <c r="H1340" s="35">
        <v>1520</v>
      </c>
      <c r="I1340" s="35">
        <v>1502</v>
      </c>
      <c r="J1340" s="35">
        <v>358.97800000000001</v>
      </c>
      <c r="K1340" s="32">
        <v>2.2000000000000002</v>
      </c>
      <c r="L1340" s="32">
        <v>0</v>
      </c>
      <c r="M1340" s="32">
        <v>0.7</v>
      </c>
      <c r="N1340" s="32">
        <v>3.7</v>
      </c>
      <c r="O1340" s="31"/>
      <c r="P1340" s="32">
        <v>64.099999999999994</v>
      </c>
      <c r="Q1340" s="31"/>
      <c r="R1340" s="36">
        <v>5.5E-2</v>
      </c>
      <c r="S1340" s="33">
        <v>0</v>
      </c>
      <c r="T1340" s="33">
        <v>18.7</v>
      </c>
      <c r="U1340" s="33">
        <v>64.5</v>
      </c>
      <c r="V1340" s="34"/>
      <c r="W1340" s="34"/>
      <c r="X1340" s="34"/>
      <c r="Y1340" s="32">
        <v>15.3</v>
      </c>
      <c r="Z1340" s="32">
        <v>1.1000000000000001</v>
      </c>
      <c r="AA1340" s="34"/>
      <c r="AB1340" s="32">
        <v>0</v>
      </c>
      <c r="AC1340" s="34"/>
      <c r="AD1340" s="32">
        <v>0</v>
      </c>
      <c r="AE1340" s="34"/>
      <c r="AF1340" s="32">
        <v>0</v>
      </c>
      <c r="AG1340" s="34"/>
      <c r="AH1340" s="34"/>
      <c r="AI1340" s="32">
        <v>0</v>
      </c>
      <c r="AJ1340" s="32">
        <v>0</v>
      </c>
      <c r="AK1340" s="34"/>
      <c r="AL1340" s="32">
        <v>0</v>
      </c>
      <c r="AM1340" s="32">
        <v>0</v>
      </c>
      <c r="AN1340" s="34"/>
      <c r="AO1340" s="34"/>
      <c r="AP1340" s="34"/>
      <c r="AQ1340" s="32">
        <v>0</v>
      </c>
      <c r="AR1340" s="32">
        <v>0</v>
      </c>
      <c r="AS1340" s="34"/>
      <c r="AT1340" s="32">
        <v>0</v>
      </c>
      <c r="AU1340" s="33">
        <v>16.399999999999999</v>
      </c>
      <c r="AV1340" s="36">
        <v>0</v>
      </c>
      <c r="AW1340" s="33">
        <v>1.1200000000000001</v>
      </c>
      <c r="AX1340" s="33">
        <v>3.86</v>
      </c>
      <c r="AY1340" s="33">
        <v>0.98</v>
      </c>
      <c r="AZ1340" s="36">
        <v>0</v>
      </c>
      <c r="BA1340" s="33">
        <v>17.96</v>
      </c>
      <c r="BB1340" s="34"/>
      <c r="BC1340" s="34"/>
      <c r="BD1340" s="34"/>
      <c r="BE1340" s="33"/>
      <c r="BF1340" s="34"/>
      <c r="BG1340" s="33"/>
      <c r="BH1340" s="34"/>
      <c r="BI1340" s="34"/>
      <c r="BJ1340" s="34"/>
      <c r="BK1340" s="34"/>
      <c r="BL1340" s="33"/>
      <c r="BM1340" s="33"/>
      <c r="BN1340" s="33"/>
      <c r="BO1340" s="34"/>
      <c r="BP1340" s="33"/>
      <c r="BQ1340" s="34"/>
      <c r="BR1340" s="33"/>
      <c r="BS1340" s="34"/>
      <c r="BT1340" s="34"/>
      <c r="BU1340" s="34"/>
      <c r="BV1340" s="33"/>
      <c r="BW1340" s="34"/>
      <c r="BX1340" s="34"/>
      <c r="BY1340" s="34"/>
      <c r="BZ1340" s="34"/>
      <c r="CA1340" s="34"/>
      <c r="CB1340" s="33"/>
      <c r="CC1340" s="32"/>
    </row>
    <row r="1341" spans="1:81" ht="25" x14ac:dyDescent="0.35">
      <c r="A1341" s="37" t="s">
        <v>630</v>
      </c>
      <c r="B1341" s="34">
        <v>21301</v>
      </c>
      <c r="C1341" s="37" t="s">
        <v>629</v>
      </c>
      <c r="D1341" s="32">
        <v>0.7</v>
      </c>
      <c r="E1341" s="32">
        <v>0.2</v>
      </c>
      <c r="F1341" s="32">
        <v>0.4</v>
      </c>
      <c r="G1341" s="32">
        <v>3.4</v>
      </c>
      <c r="H1341" s="35">
        <v>79</v>
      </c>
      <c r="I1341" s="35">
        <v>76</v>
      </c>
      <c r="J1341" s="35">
        <v>18.163999999999998</v>
      </c>
      <c r="K1341" s="32">
        <v>0.3</v>
      </c>
      <c r="L1341" s="32">
        <v>0</v>
      </c>
      <c r="M1341" s="32">
        <v>0</v>
      </c>
      <c r="N1341" s="32">
        <v>0.3</v>
      </c>
      <c r="O1341" s="31"/>
      <c r="P1341" s="32">
        <v>3.4</v>
      </c>
      <c r="Q1341" s="31"/>
      <c r="R1341" s="36">
        <v>0</v>
      </c>
      <c r="S1341" s="33">
        <v>0</v>
      </c>
      <c r="T1341" s="33">
        <v>41.9</v>
      </c>
      <c r="U1341" s="33">
        <v>41.7</v>
      </c>
      <c r="V1341" s="34"/>
      <c r="W1341" s="34"/>
      <c r="X1341" s="34"/>
      <c r="Y1341" s="32">
        <v>16.399999999999999</v>
      </c>
      <c r="Z1341" s="32">
        <v>0</v>
      </c>
      <c r="AA1341" s="34"/>
      <c r="AB1341" s="34"/>
      <c r="AC1341" s="34"/>
      <c r="AD1341" s="34"/>
      <c r="AE1341" s="34"/>
      <c r="AF1341" s="34"/>
      <c r="AG1341" s="34"/>
      <c r="AH1341" s="34"/>
      <c r="AI1341" s="32">
        <v>0</v>
      </c>
      <c r="AJ1341" s="34"/>
      <c r="AK1341" s="34"/>
      <c r="AL1341" s="32">
        <v>0</v>
      </c>
      <c r="AM1341" s="32">
        <v>0</v>
      </c>
      <c r="AN1341" s="34"/>
      <c r="AO1341" s="34"/>
      <c r="AP1341" s="34"/>
      <c r="AQ1341" s="34"/>
      <c r="AR1341" s="32">
        <v>0</v>
      </c>
      <c r="AS1341" s="34"/>
      <c r="AT1341" s="32">
        <v>0</v>
      </c>
      <c r="AU1341" s="33">
        <v>16.399999999999999</v>
      </c>
      <c r="AV1341" s="36">
        <v>0</v>
      </c>
      <c r="AW1341" s="33">
        <v>7.0000000000000007E-2</v>
      </c>
      <c r="AX1341" s="33">
        <v>7.0000000000000007E-2</v>
      </c>
      <c r="AY1341" s="33">
        <v>0.03</v>
      </c>
      <c r="AZ1341" s="36">
        <v>0</v>
      </c>
      <c r="BA1341" s="33">
        <v>3.07</v>
      </c>
      <c r="BB1341" s="34"/>
      <c r="BC1341" s="34"/>
      <c r="BD1341" s="34"/>
      <c r="BE1341" s="34"/>
      <c r="BF1341" s="34"/>
      <c r="BG1341" s="34"/>
      <c r="BH1341" s="34"/>
      <c r="BI1341" s="34"/>
      <c r="BJ1341" s="34"/>
      <c r="BK1341" s="34"/>
      <c r="BL1341" s="34"/>
      <c r="BM1341" s="34"/>
      <c r="BN1341" s="34"/>
      <c r="BO1341" s="34"/>
      <c r="BP1341" s="34"/>
      <c r="BQ1341" s="34"/>
      <c r="BR1341" s="34"/>
      <c r="BS1341" s="34"/>
      <c r="BT1341" s="34"/>
      <c r="BU1341" s="34"/>
      <c r="BV1341" s="34"/>
      <c r="BW1341" s="34"/>
      <c r="BX1341" s="34"/>
      <c r="BY1341" s="34"/>
      <c r="BZ1341" s="34"/>
      <c r="CA1341" s="34"/>
      <c r="CB1341" s="34"/>
      <c r="CC1341" s="34"/>
    </row>
    <row r="1342" spans="1:81" x14ac:dyDescent="0.35">
      <c r="A1342" s="37" t="s">
        <v>628</v>
      </c>
      <c r="B1342" s="34">
        <v>21202</v>
      </c>
      <c r="C1342" s="37" t="s">
        <v>627</v>
      </c>
      <c r="D1342" s="32">
        <v>5.3</v>
      </c>
      <c r="E1342" s="32">
        <v>13.2</v>
      </c>
      <c r="F1342" s="32">
        <v>8.1</v>
      </c>
      <c r="G1342" s="32">
        <v>59.1</v>
      </c>
      <c r="H1342" s="35">
        <v>1628</v>
      </c>
      <c r="I1342" s="35">
        <v>1576</v>
      </c>
      <c r="J1342" s="35">
        <v>376.66399999999999</v>
      </c>
      <c r="K1342" s="32">
        <v>6.5</v>
      </c>
      <c r="L1342" s="32">
        <v>0</v>
      </c>
      <c r="M1342" s="32">
        <v>1.7</v>
      </c>
      <c r="N1342" s="32">
        <v>0.9</v>
      </c>
      <c r="O1342" s="31"/>
      <c r="P1342" s="32">
        <v>59.1</v>
      </c>
      <c r="Q1342" s="31"/>
      <c r="R1342" s="36">
        <v>0.17</v>
      </c>
      <c r="S1342" s="33">
        <v>0</v>
      </c>
      <c r="T1342" s="33">
        <v>46.7</v>
      </c>
      <c r="U1342" s="33">
        <v>38.6</v>
      </c>
      <c r="V1342" s="34"/>
      <c r="W1342" s="34"/>
      <c r="X1342" s="34"/>
      <c r="Y1342" s="32">
        <v>13.4</v>
      </c>
      <c r="Z1342" s="32">
        <v>0.5</v>
      </c>
      <c r="AA1342" s="34"/>
      <c r="AB1342" s="32">
        <v>0</v>
      </c>
      <c r="AC1342" s="34"/>
      <c r="AD1342" s="34"/>
      <c r="AE1342" s="34"/>
      <c r="AF1342" s="32">
        <v>0</v>
      </c>
      <c r="AG1342" s="34"/>
      <c r="AH1342" s="34"/>
      <c r="AI1342" s="32">
        <v>0</v>
      </c>
      <c r="AJ1342" s="32">
        <v>0</v>
      </c>
      <c r="AK1342" s="34"/>
      <c r="AL1342" s="32">
        <v>0</v>
      </c>
      <c r="AM1342" s="32">
        <v>0</v>
      </c>
      <c r="AN1342" s="34"/>
      <c r="AO1342" s="34"/>
      <c r="AP1342" s="32">
        <v>0</v>
      </c>
      <c r="AQ1342" s="32">
        <v>0</v>
      </c>
      <c r="AR1342" s="32">
        <v>0</v>
      </c>
      <c r="AS1342" s="34"/>
      <c r="AT1342" s="32">
        <v>0</v>
      </c>
      <c r="AU1342" s="33">
        <v>13.9</v>
      </c>
      <c r="AV1342" s="36">
        <v>0</v>
      </c>
      <c r="AW1342" s="33">
        <v>5.89</v>
      </c>
      <c r="AX1342" s="33">
        <v>4.87</v>
      </c>
      <c r="AY1342" s="33">
        <v>1.75</v>
      </c>
      <c r="AZ1342" s="36">
        <v>0</v>
      </c>
      <c r="BA1342" s="33">
        <v>126.19</v>
      </c>
      <c r="BB1342" s="34"/>
      <c r="BC1342" s="34"/>
      <c r="BD1342" s="34"/>
      <c r="BE1342" s="34"/>
      <c r="BF1342" s="34"/>
      <c r="BG1342" s="34"/>
      <c r="BH1342" s="34"/>
      <c r="BI1342" s="34"/>
      <c r="BJ1342" s="34"/>
      <c r="BK1342" s="34"/>
      <c r="BL1342" s="34"/>
      <c r="BM1342" s="34"/>
      <c r="BN1342" s="34"/>
      <c r="BO1342" s="34"/>
      <c r="BP1342" s="34"/>
      <c r="BQ1342" s="34"/>
      <c r="BR1342" s="34"/>
      <c r="BS1342" s="34"/>
      <c r="BT1342" s="34"/>
      <c r="BU1342" s="34"/>
      <c r="BV1342" s="34"/>
      <c r="BW1342" s="34"/>
      <c r="BX1342" s="34"/>
      <c r="BY1342" s="34"/>
      <c r="BZ1342" s="34"/>
      <c r="CA1342" s="34"/>
      <c r="CB1342" s="34"/>
      <c r="CC1342" s="34"/>
    </row>
    <row r="1343" spans="1:81" x14ac:dyDescent="0.35">
      <c r="A1343" s="37" t="s">
        <v>626</v>
      </c>
      <c r="B1343" s="34">
        <v>21202</v>
      </c>
      <c r="C1343" s="37" t="s">
        <v>625</v>
      </c>
      <c r="D1343" s="32">
        <v>6.7</v>
      </c>
      <c r="E1343" s="32">
        <v>2.1</v>
      </c>
      <c r="F1343" s="32">
        <v>10.3</v>
      </c>
      <c r="G1343" s="32">
        <v>58.3</v>
      </c>
      <c r="H1343" s="35">
        <v>1201</v>
      </c>
      <c r="I1343" s="35">
        <v>1175</v>
      </c>
      <c r="J1343" s="35">
        <v>280.82499999999999</v>
      </c>
      <c r="K1343" s="32">
        <v>3.3</v>
      </c>
      <c r="L1343" s="32">
        <v>0</v>
      </c>
      <c r="M1343" s="32">
        <v>1.1000000000000001</v>
      </c>
      <c r="N1343" s="32">
        <v>8.8000000000000007</v>
      </c>
      <c r="O1343" s="31"/>
      <c r="P1343" s="32">
        <v>58.3</v>
      </c>
      <c r="Q1343" s="31"/>
      <c r="R1343" s="36">
        <v>0.1</v>
      </c>
      <c r="S1343" s="33">
        <v>0</v>
      </c>
      <c r="T1343" s="33">
        <v>45.7</v>
      </c>
      <c r="U1343" s="33">
        <v>37.28</v>
      </c>
      <c r="V1343" s="34"/>
      <c r="W1343" s="34"/>
      <c r="X1343" s="34"/>
      <c r="Y1343" s="32">
        <v>10.7</v>
      </c>
      <c r="Z1343" s="32">
        <v>1</v>
      </c>
      <c r="AA1343" s="34"/>
      <c r="AB1343" s="32">
        <v>0</v>
      </c>
      <c r="AC1343" s="34"/>
      <c r="AD1343" s="34"/>
      <c r="AE1343" s="34"/>
      <c r="AF1343" s="32">
        <v>0</v>
      </c>
      <c r="AG1343" s="34"/>
      <c r="AH1343" s="34"/>
      <c r="AI1343" s="32">
        <v>0</v>
      </c>
      <c r="AJ1343" s="32">
        <v>0</v>
      </c>
      <c r="AK1343" s="34"/>
      <c r="AL1343" s="32">
        <v>0</v>
      </c>
      <c r="AM1343" s="32">
        <v>0.2</v>
      </c>
      <c r="AN1343" s="34"/>
      <c r="AO1343" s="34"/>
      <c r="AP1343" s="32">
        <v>0</v>
      </c>
      <c r="AQ1343" s="32">
        <v>0</v>
      </c>
      <c r="AR1343" s="32">
        <v>0</v>
      </c>
      <c r="AS1343" s="34"/>
      <c r="AT1343" s="32">
        <v>0</v>
      </c>
      <c r="AU1343" s="33">
        <v>11.93</v>
      </c>
      <c r="AV1343" s="36">
        <v>0.2</v>
      </c>
      <c r="AW1343" s="33">
        <v>0.91</v>
      </c>
      <c r="AX1343" s="33">
        <v>0.74</v>
      </c>
      <c r="AY1343" s="33">
        <v>0.24</v>
      </c>
      <c r="AZ1343" s="36">
        <v>3.99</v>
      </c>
      <c r="BA1343" s="33">
        <v>107.73</v>
      </c>
      <c r="BB1343" s="34"/>
      <c r="BC1343" s="34"/>
      <c r="BD1343" s="34"/>
      <c r="BE1343" s="34"/>
      <c r="BF1343" s="34"/>
      <c r="BG1343" s="34"/>
      <c r="BH1343" s="34"/>
      <c r="BI1343" s="34"/>
      <c r="BJ1343" s="34"/>
      <c r="BK1343" s="34"/>
      <c r="BL1343" s="34"/>
      <c r="BM1343" s="34"/>
      <c r="BN1343" s="34"/>
      <c r="BO1343" s="34"/>
      <c r="BP1343" s="34"/>
      <c r="BQ1343" s="34"/>
      <c r="BR1343" s="34"/>
      <c r="BS1343" s="34"/>
      <c r="BT1343" s="34"/>
      <c r="BU1343" s="34"/>
      <c r="BV1343" s="34"/>
      <c r="BW1343" s="34"/>
      <c r="BX1343" s="34"/>
      <c r="BY1343" s="34"/>
      <c r="BZ1343" s="34"/>
      <c r="CA1343" s="34"/>
      <c r="CB1343" s="34"/>
      <c r="CC1343" s="34"/>
    </row>
    <row r="1344" spans="1:81" ht="25" x14ac:dyDescent="0.35">
      <c r="A1344" s="37" t="s">
        <v>624</v>
      </c>
      <c r="B1344" s="34">
        <v>21202</v>
      </c>
      <c r="C1344" s="37" t="s">
        <v>623</v>
      </c>
      <c r="D1344" s="32">
        <v>8.6999999999999993</v>
      </c>
      <c r="E1344" s="32">
        <v>6.3</v>
      </c>
      <c r="F1344" s="32">
        <v>16</v>
      </c>
      <c r="G1344" s="32">
        <v>65.5</v>
      </c>
      <c r="H1344" s="35">
        <v>1514</v>
      </c>
      <c r="I1344" s="35">
        <v>1483</v>
      </c>
      <c r="J1344" s="35">
        <v>354.43700000000001</v>
      </c>
      <c r="K1344" s="32">
        <v>3.9</v>
      </c>
      <c r="L1344" s="32">
        <v>0</v>
      </c>
      <c r="M1344" s="32">
        <v>2.8</v>
      </c>
      <c r="N1344" s="32">
        <v>11.7</v>
      </c>
      <c r="O1344" s="31"/>
      <c r="P1344" s="32">
        <v>65.5</v>
      </c>
      <c r="Q1344" s="31"/>
      <c r="R1344" s="36">
        <v>0</v>
      </c>
      <c r="S1344" s="33">
        <v>0</v>
      </c>
      <c r="T1344" s="33">
        <v>43</v>
      </c>
      <c r="U1344" s="33">
        <v>35.200000000000003</v>
      </c>
      <c r="V1344" s="34"/>
      <c r="W1344" s="34"/>
      <c r="X1344" s="34"/>
      <c r="Y1344" s="32">
        <v>20.3</v>
      </c>
      <c r="Z1344" s="32">
        <v>0.9</v>
      </c>
      <c r="AA1344" s="34"/>
      <c r="AB1344" s="32">
        <v>0</v>
      </c>
      <c r="AC1344" s="34"/>
      <c r="AD1344" s="34"/>
      <c r="AE1344" s="34"/>
      <c r="AF1344" s="32">
        <v>0</v>
      </c>
      <c r="AG1344" s="34"/>
      <c r="AH1344" s="34"/>
      <c r="AI1344" s="32">
        <v>0</v>
      </c>
      <c r="AJ1344" s="32">
        <v>0</v>
      </c>
      <c r="AK1344" s="34"/>
      <c r="AL1344" s="32">
        <v>0</v>
      </c>
      <c r="AM1344" s="32">
        <v>0</v>
      </c>
      <c r="AN1344" s="34"/>
      <c r="AO1344" s="34"/>
      <c r="AP1344" s="32">
        <v>0</v>
      </c>
      <c r="AQ1344" s="32">
        <v>0</v>
      </c>
      <c r="AR1344" s="32">
        <v>0</v>
      </c>
      <c r="AS1344" s="34"/>
      <c r="AT1344" s="32">
        <v>0</v>
      </c>
      <c r="AU1344" s="33">
        <v>21.2</v>
      </c>
      <c r="AV1344" s="36">
        <v>0</v>
      </c>
      <c r="AW1344" s="33">
        <v>2.59</v>
      </c>
      <c r="AX1344" s="33">
        <v>2.12</v>
      </c>
      <c r="AY1344" s="33">
        <v>1.28</v>
      </c>
      <c r="AZ1344" s="36">
        <v>0</v>
      </c>
      <c r="BA1344" s="33">
        <v>114.43</v>
      </c>
      <c r="BB1344" s="34"/>
      <c r="BC1344" s="34"/>
      <c r="BD1344" s="34"/>
      <c r="BE1344" s="34"/>
      <c r="BF1344" s="34"/>
      <c r="BG1344" s="34"/>
      <c r="BH1344" s="34"/>
      <c r="BI1344" s="34"/>
      <c r="BJ1344" s="34"/>
      <c r="BK1344" s="34"/>
      <c r="BL1344" s="34"/>
      <c r="BM1344" s="34"/>
      <c r="BN1344" s="34"/>
      <c r="BO1344" s="34"/>
      <c r="BP1344" s="34"/>
      <c r="BQ1344" s="34"/>
      <c r="BR1344" s="34"/>
      <c r="BS1344" s="34"/>
      <c r="BT1344" s="34"/>
      <c r="BU1344" s="34"/>
      <c r="BV1344" s="34"/>
      <c r="BW1344" s="34"/>
      <c r="BX1344" s="34"/>
      <c r="BY1344" s="34"/>
      <c r="BZ1344" s="34"/>
      <c r="CA1344" s="34"/>
      <c r="CB1344" s="34"/>
      <c r="CC1344" s="34"/>
    </row>
    <row r="1345" spans="1:81" ht="25" x14ac:dyDescent="0.35">
      <c r="A1345" s="37" t="s">
        <v>622</v>
      </c>
      <c r="B1345" s="34">
        <v>28102</v>
      </c>
      <c r="C1345" s="37" t="s">
        <v>621</v>
      </c>
      <c r="D1345" s="32">
        <v>4.4000000000000004</v>
      </c>
      <c r="E1345" s="32">
        <v>22.4</v>
      </c>
      <c r="F1345" s="32">
        <v>48.6</v>
      </c>
      <c r="G1345" s="32">
        <v>52.6</v>
      </c>
      <c r="H1345" s="35">
        <v>1785</v>
      </c>
      <c r="I1345" s="35">
        <v>1747</v>
      </c>
      <c r="J1345" s="35">
        <v>417.53299999999996</v>
      </c>
      <c r="K1345" s="32">
        <v>4.7</v>
      </c>
      <c r="L1345" s="32">
        <v>3.7</v>
      </c>
      <c r="M1345" s="32">
        <v>5.9</v>
      </c>
      <c r="N1345" s="32">
        <v>35.6</v>
      </c>
      <c r="O1345" s="31"/>
      <c r="P1345" s="32">
        <v>52.6</v>
      </c>
      <c r="Q1345" s="31"/>
      <c r="R1345" s="36">
        <v>0.08</v>
      </c>
      <c r="S1345" s="33">
        <v>0</v>
      </c>
      <c r="T1345" s="33">
        <v>76.349999999999994</v>
      </c>
      <c r="U1345" s="33">
        <v>19.25</v>
      </c>
      <c r="V1345" s="34"/>
      <c r="W1345" s="34"/>
      <c r="X1345" s="34"/>
      <c r="Y1345" s="32">
        <v>2.2000000000000002</v>
      </c>
      <c r="Z1345" s="32">
        <v>0.1</v>
      </c>
      <c r="AA1345" s="34"/>
      <c r="AB1345" s="32">
        <v>0</v>
      </c>
      <c r="AC1345" s="34"/>
      <c r="AD1345" s="34"/>
      <c r="AE1345" s="34"/>
      <c r="AF1345" s="32">
        <v>0.1</v>
      </c>
      <c r="AG1345" s="34"/>
      <c r="AH1345" s="34"/>
      <c r="AI1345" s="32">
        <v>0</v>
      </c>
      <c r="AJ1345" s="32">
        <v>0</v>
      </c>
      <c r="AK1345" s="34"/>
      <c r="AL1345" s="32">
        <v>0</v>
      </c>
      <c r="AM1345" s="32">
        <v>0</v>
      </c>
      <c r="AN1345" s="34"/>
      <c r="AO1345" s="34"/>
      <c r="AP1345" s="32">
        <v>0</v>
      </c>
      <c r="AQ1345" s="32">
        <v>0</v>
      </c>
      <c r="AR1345" s="32">
        <v>0</v>
      </c>
      <c r="AS1345" s="34"/>
      <c r="AT1345" s="32">
        <v>0</v>
      </c>
      <c r="AU1345" s="33">
        <v>2.35</v>
      </c>
      <c r="AV1345" s="36">
        <v>0</v>
      </c>
      <c r="AW1345" s="33">
        <v>16.309999999999999</v>
      </c>
      <c r="AX1345" s="33">
        <v>4.1100000000000003</v>
      </c>
      <c r="AY1345" s="33">
        <v>0.5</v>
      </c>
      <c r="AZ1345" s="36">
        <v>0</v>
      </c>
      <c r="BA1345" s="33">
        <v>0</v>
      </c>
      <c r="BB1345" s="34"/>
      <c r="BC1345" s="34"/>
      <c r="BD1345" s="34"/>
      <c r="BE1345" s="34"/>
      <c r="BF1345" s="34"/>
      <c r="BG1345" s="34"/>
      <c r="BH1345" s="34"/>
      <c r="BI1345" s="34"/>
      <c r="BJ1345" s="34"/>
      <c r="BK1345" s="34"/>
      <c r="BL1345" s="34"/>
      <c r="BM1345" s="34"/>
      <c r="BN1345" s="34"/>
      <c r="BO1345" s="34"/>
      <c r="BP1345" s="34"/>
      <c r="BQ1345" s="34"/>
      <c r="BR1345" s="34"/>
      <c r="BS1345" s="34"/>
      <c r="BT1345" s="34"/>
      <c r="BU1345" s="34"/>
      <c r="BV1345" s="34"/>
      <c r="BW1345" s="34"/>
      <c r="BX1345" s="34"/>
      <c r="BY1345" s="34"/>
      <c r="BZ1345" s="34"/>
      <c r="CA1345" s="34"/>
      <c r="CB1345" s="34"/>
      <c r="CC1345" s="34"/>
    </row>
    <row r="1346" spans="1:81" ht="25" x14ac:dyDescent="0.35">
      <c r="A1346" s="37" t="s">
        <v>620</v>
      </c>
      <c r="B1346" s="34">
        <v>28102</v>
      </c>
      <c r="C1346" s="37" t="s">
        <v>619</v>
      </c>
      <c r="D1346" s="32">
        <v>4.5</v>
      </c>
      <c r="E1346" s="32">
        <v>22.4</v>
      </c>
      <c r="F1346" s="32">
        <v>44.3</v>
      </c>
      <c r="G1346" s="32">
        <v>52.1</v>
      </c>
      <c r="H1346" s="35">
        <v>1778</v>
      </c>
      <c r="I1346" s="35">
        <v>1719</v>
      </c>
      <c r="J1346" s="35">
        <v>410.84100000000001</v>
      </c>
      <c r="K1346" s="32">
        <v>7.4</v>
      </c>
      <c r="L1346" s="32">
        <v>0</v>
      </c>
      <c r="M1346" s="32">
        <v>3.4</v>
      </c>
      <c r="N1346" s="32">
        <v>35.9</v>
      </c>
      <c r="O1346" s="31"/>
      <c r="P1346" s="32">
        <v>52.1</v>
      </c>
      <c r="Q1346" s="31"/>
      <c r="R1346" s="36">
        <v>0.19</v>
      </c>
      <c r="S1346" s="33">
        <v>0</v>
      </c>
      <c r="T1346" s="33">
        <v>81.2</v>
      </c>
      <c r="U1346" s="33">
        <v>16.399999999999999</v>
      </c>
      <c r="V1346" s="34"/>
      <c r="W1346" s="34"/>
      <c r="X1346" s="34"/>
      <c r="Y1346" s="32">
        <v>2.1</v>
      </c>
      <c r="Z1346" s="32">
        <v>0.2</v>
      </c>
      <c r="AA1346" s="34"/>
      <c r="AB1346" s="34"/>
      <c r="AC1346" s="34"/>
      <c r="AD1346" s="34"/>
      <c r="AE1346" s="34"/>
      <c r="AF1346" s="34"/>
      <c r="AG1346" s="34"/>
      <c r="AH1346" s="34"/>
      <c r="AI1346" s="32">
        <v>0</v>
      </c>
      <c r="AJ1346" s="34"/>
      <c r="AK1346" s="34"/>
      <c r="AL1346" s="32">
        <v>0</v>
      </c>
      <c r="AM1346" s="32">
        <v>0</v>
      </c>
      <c r="AN1346" s="34"/>
      <c r="AO1346" s="34"/>
      <c r="AP1346" s="34"/>
      <c r="AQ1346" s="32">
        <v>0</v>
      </c>
      <c r="AR1346" s="32">
        <v>0</v>
      </c>
      <c r="AS1346" s="34"/>
      <c r="AT1346" s="32">
        <v>0</v>
      </c>
      <c r="AU1346" s="33">
        <v>2.2999999999999998</v>
      </c>
      <c r="AV1346" s="36">
        <v>0</v>
      </c>
      <c r="AW1346" s="33">
        <v>17.39</v>
      </c>
      <c r="AX1346" s="33">
        <v>3.51</v>
      </c>
      <c r="AY1346" s="33">
        <v>0.49</v>
      </c>
      <c r="AZ1346" s="36">
        <v>0</v>
      </c>
      <c r="BA1346" s="33">
        <v>115.64</v>
      </c>
      <c r="BB1346" s="34"/>
      <c r="BC1346" s="34"/>
      <c r="BD1346" s="34"/>
      <c r="BE1346" s="34"/>
      <c r="BF1346" s="34"/>
      <c r="BG1346" s="34"/>
      <c r="BH1346" s="34"/>
      <c r="BI1346" s="34"/>
      <c r="BJ1346" s="34"/>
      <c r="BK1346" s="34"/>
      <c r="BL1346" s="34"/>
      <c r="BM1346" s="34"/>
      <c r="BN1346" s="34"/>
      <c r="BO1346" s="34"/>
      <c r="BP1346" s="34"/>
      <c r="BQ1346" s="34"/>
      <c r="BR1346" s="34"/>
      <c r="BS1346" s="34"/>
      <c r="BT1346" s="34"/>
      <c r="BU1346" s="34"/>
      <c r="BV1346" s="34"/>
      <c r="BW1346" s="34"/>
      <c r="BX1346" s="34"/>
      <c r="BY1346" s="34"/>
      <c r="BZ1346" s="34"/>
      <c r="CA1346" s="34"/>
      <c r="CB1346" s="34"/>
      <c r="CC1346" s="34"/>
    </row>
    <row r="1347" spans="1:81" ht="25" x14ac:dyDescent="0.35">
      <c r="A1347" s="37" t="s">
        <v>618</v>
      </c>
      <c r="B1347" s="34">
        <v>28103</v>
      </c>
      <c r="C1347" s="37" t="s">
        <v>617</v>
      </c>
      <c r="D1347" s="32">
        <v>2.6</v>
      </c>
      <c r="E1347" s="32">
        <v>16.2</v>
      </c>
      <c r="F1347" s="32">
        <v>64.2</v>
      </c>
      <c r="G1347" s="32">
        <v>70</v>
      </c>
      <c r="H1347" s="35">
        <v>1772</v>
      </c>
      <c r="I1347" s="35">
        <v>1769</v>
      </c>
      <c r="J1347" s="35">
        <v>422.791</v>
      </c>
      <c r="K1347" s="32">
        <v>0.3</v>
      </c>
      <c r="L1347" s="32">
        <v>0.8</v>
      </c>
      <c r="M1347" s="32">
        <v>2.2000000000000002</v>
      </c>
      <c r="N1347" s="32">
        <v>51</v>
      </c>
      <c r="O1347" s="31"/>
      <c r="P1347" s="32">
        <v>70</v>
      </c>
      <c r="Q1347" s="31"/>
      <c r="R1347" s="36">
        <v>0.4</v>
      </c>
      <c r="S1347" s="33">
        <v>0</v>
      </c>
      <c r="T1347" s="33">
        <v>96.3</v>
      </c>
      <c r="U1347" s="33">
        <v>2.9</v>
      </c>
      <c r="V1347" s="34"/>
      <c r="W1347" s="34"/>
      <c r="X1347" s="34"/>
      <c r="Y1347" s="32">
        <v>0.8</v>
      </c>
      <c r="Z1347" s="32">
        <v>0</v>
      </c>
      <c r="AA1347" s="34"/>
      <c r="AB1347" s="34"/>
      <c r="AC1347" s="34"/>
      <c r="AD1347" s="34"/>
      <c r="AE1347" s="34"/>
      <c r="AF1347" s="34"/>
      <c r="AG1347" s="34"/>
      <c r="AH1347" s="34"/>
      <c r="AI1347" s="32">
        <v>0</v>
      </c>
      <c r="AJ1347" s="34"/>
      <c r="AK1347" s="34"/>
      <c r="AL1347" s="32">
        <v>0</v>
      </c>
      <c r="AM1347" s="32">
        <v>0</v>
      </c>
      <c r="AN1347" s="34"/>
      <c r="AO1347" s="34"/>
      <c r="AP1347" s="34"/>
      <c r="AQ1347" s="32">
        <v>0</v>
      </c>
      <c r="AR1347" s="32">
        <v>0</v>
      </c>
      <c r="AS1347" s="34"/>
      <c r="AT1347" s="32">
        <v>0</v>
      </c>
      <c r="AU1347" s="33">
        <v>0.8</v>
      </c>
      <c r="AV1347" s="36">
        <v>0</v>
      </c>
      <c r="AW1347" s="33">
        <v>14.91</v>
      </c>
      <c r="AX1347" s="33">
        <v>0.45</v>
      </c>
      <c r="AY1347" s="33">
        <v>0.12</v>
      </c>
      <c r="AZ1347" s="36">
        <v>0</v>
      </c>
      <c r="BA1347" s="33">
        <v>83.63</v>
      </c>
      <c r="BB1347" s="34"/>
      <c r="BC1347" s="34"/>
      <c r="BD1347" s="34"/>
      <c r="BE1347" s="34"/>
      <c r="BF1347" s="34"/>
      <c r="BG1347" s="34"/>
      <c r="BH1347" s="34"/>
      <c r="BI1347" s="34"/>
      <c r="BJ1347" s="34"/>
      <c r="BK1347" s="34"/>
      <c r="BL1347" s="34"/>
      <c r="BM1347" s="34"/>
      <c r="BN1347" s="34"/>
      <c r="BO1347" s="34"/>
      <c r="BP1347" s="34"/>
      <c r="BQ1347" s="34"/>
      <c r="BR1347" s="34"/>
      <c r="BS1347" s="34"/>
      <c r="BT1347" s="34"/>
      <c r="BU1347" s="34"/>
      <c r="BV1347" s="34"/>
      <c r="BW1347" s="34"/>
      <c r="BX1347" s="34"/>
      <c r="BY1347" s="34"/>
      <c r="BZ1347" s="34"/>
      <c r="CA1347" s="34"/>
      <c r="CB1347" s="34"/>
      <c r="CC1347" s="34"/>
    </row>
    <row r="1348" spans="1:81" ht="25" x14ac:dyDescent="0.35">
      <c r="A1348" s="37" t="s">
        <v>616</v>
      </c>
      <c r="B1348" s="34">
        <v>28103</v>
      </c>
      <c r="C1348" s="37" t="s">
        <v>615</v>
      </c>
      <c r="D1348" s="32">
        <v>5.2</v>
      </c>
      <c r="E1348" s="32">
        <v>17.2</v>
      </c>
      <c r="F1348" s="32">
        <v>55.3</v>
      </c>
      <c r="G1348" s="32">
        <v>62.6</v>
      </c>
      <c r="H1348" s="35">
        <v>1712</v>
      </c>
      <c r="I1348" s="35">
        <v>1699</v>
      </c>
      <c r="J1348" s="35">
        <v>406.06099999999998</v>
      </c>
      <c r="K1348" s="32">
        <v>1.6</v>
      </c>
      <c r="L1348" s="32">
        <v>0.4</v>
      </c>
      <c r="M1348" s="32">
        <v>7.9</v>
      </c>
      <c r="N1348" s="32">
        <v>34.9</v>
      </c>
      <c r="O1348" s="31"/>
      <c r="P1348" s="32">
        <v>62.6</v>
      </c>
      <c r="Q1348" s="31"/>
      <c r="R1348" s="36">
        <v>0.37</v>
      </c>
      <c r="S1348" s="33">
        <v>0</v>
      </c>
      <c r="T1348" s="33">
        <v>61.6</v>
      </c>
      <c r="U1348" s="33">
        <v>34.6</v>
      </c>
      <c r="V1348" s="34"/>
      <c r="W1348" s="34"/>
      <c r="X1348" s="34"/>
      <c r="Y1348" s="32">
        <v>3.3</v>
      </c>
      <c r="Z1348" s="32">
        <v>0.4</v>
      </c>
      <c r="AA1348" s="34"/>
      <c r="AB1348" s="34"/>
      <c r="AC1348" s="34"/>
      <c r="AD1348" s="34"/>
      <c r="AE1348" s="34"/>
      <c r="AF1348" s="34"/>
      <c r="AG1348" s="34"/>
      <c r="AH1348" s="34"/>
      <c r="AI1348" s="32">
        <v>0</v>
      </c>
      <c r="AJ1348" s="34"/>
      <c r="AK1348" s="34"/>
      <c r="AL1348" s="32">
        <v>0</v>
      </c>
      <c r="AM1348" s="32">
        <v>0</v>
      </c>
      <c r="AN1348" s="34"/>
      <c r="AO1348" s="34"/>
      <c r="AP1348" s="34"/>
      <c r="AQ1348" s="32">
        <v>0</v>
      </c>
      <c r="AR1348" s="32">
        <v>0</v>
      </c>
      <c r="AS1348" s="34"/>
      <c r="AT1348" s="32">
        <v>0</v>
      </c>
      <c r="AU1348" s="33">
        <v>3.7</v>
      </c>
      <c r="AV1348" s="36">
        <v>0</v>
      </c>
      <c r="AW1348" s="33">
        <v>10.130000000000001</v>
      </c>
      <c r="AX1348" s="33">
        <v>5.69</v>
      </c>
      <c r="AY1348" s="33">
        <v>0.61</v>
      </c>
      <c r="AZ1348" s="36">
        <v>0</v>
      </c>
      <c r="BA1348" s="33">
        <v>88.79</v>
      </c>
      <c r="BB1348" s="34"/>
      <c r="BC1348" s="34"/>
      <c r="BD1348" s="34"/>
      <c r="BE1348" s="34"/>
      <c r="BF1348" s="34"/>
      <c r="BG1348" s="34"/>
      <c r="BH1348" s="34"/>
      <c r="BI1348" s="34"/>
      <c r="BJ1348" s="34"/>
      <c r="BK1348" s="34"/>
      <c r="BL1348" s="34"/>
      <c r="BM1348" s="34"/>
      <c r="BN1348" s="34"/>
      <c r="BO1348" s="34"/>
      <c r="BP1348" s="34"/>
      <c r="BQ1348" s="34"/>
      <c r="BR1348" s="34"/>
      <c r="BS1348" s="34"/>
      <c r="BT1348" s="34"/>
      <c r="BU1348" s="34"/>
      <c r="BV1348" s="34"/>
      <c r="BW1348" s="34"/>
      <c r="BX1348" s="34"/>
      <c r="BY1348" s="34"/>
      <c r="BZ1348" s="34"/>
      <c r="CA1348" s="34"/>
      <c r="CB1348" s="34"/>
      <c r="CC1348" s="34"/>
    </row>
    <row r="1349" spans="1:81" x14ac:dyDescent="0.35">
      <c r="A1349" s="37" t="s">
        <v>614</v>
      </c>
      <c r="B1349" s="34">
        <v>28101</v>
      </c>
      <c r="C1349" s="37" t="s">
        <v>613</v>
      </c>
      <c r="D1349" s="32">
        <v>4</v>
      </c>
      <c r="E1349" s="32">
        <v>30.3</v>
      </c>
      <c r="F1349" s="32">
        <v>55.3</v>
      </c>
      <c r="G1349" s="32">
        <v>57</v>
      </c>
      <c r="H1349" s="35">
        <v>2140</v>
      </c>
      <c r="I1349" s="35">
        <v>2103</v>
      </c>
      <c r="J1349" s="35">
        <v>502.61699999999996</v>
      </c>
      <c r="K1349" s="32">
        <v>4.5999999999999996</v>
      </c>
      <c r="L1349" s="32">
        <v>0</v>
      </c>
      <c r="M1349" s="32">
        <v>0</v>
      </c>
      <c r="N1349" s="32">
        <v>50.9</v>
      </c>
      <c r="O1349" s="31"/>
      <c r="P1349" s="32">
        <v>57</v>
      </c>
      <c r="Q1349" s="31"/>
      <c r="R1349" s="36">
        <v>0.16</v>
      </c>
      <c r="S1349" s="33">
        <v>0</v>
      </c>
      <c r="T1349" s="33">
        <v>95.7</v>
      </c>
      <c r="U1349" s="33">
        <v>3.3</v>
      </c>
      <c r="V1349" s="34"/>
      <c r="W1349" s="34"/>
      <c r="X1349" s="34"/>
      <c r="Y1349" s="32">
        <v>0.9</v>
      </c>
      <c r="Z1349" s="32">
        <v>0.1</v>
      </c>
      <c r="AA1349" s="34"/>
      <c r="AB1349" s="32">
        <v>0</v>
      </c>
      <c r="AC1349" s="34"/>
      <c r="AD1349" s="34"/>
      <c r="AE1349" s="34"/>
      <c r="AF1349" s="32">
        <v>0</v>
      </c>
      <c r="AG1349" s="34"/>
      <c r="AH1349" s="34"/>
      <c r="AI1349" s="34"/>
      <c r="AJ1349" s="32">
        <v>0</v>
      </c>
      <c r="AK1349" s="34"/>
      <c r="AL1349" s="32">
        <v>0</v>
      </c>
      <c r="AM1349" s="32">
        <v>0</v>
      </c>
      <c r="AN1349" s="34"/>
      <c r="AO1349" s="34"/>
      <c r="AP1349" s="34"/>
      <c r="AQ1349" s="32">
        <v>0</v>
      </c>
      <c r="AR1349" s="32">
        <v>0</v>
      </c>
      <c r="AS1349" s="34"/>
      <c r="AT1349" s="32">
        <v>0</v>
      </c>
      <c r="AU1349" s="33">
        <v>1</v>
      </c>
      <c r="AV1349" s="36">
        <v>0</v>
      </c>
      <c r="AW1349" s="33">
        <v>27.72</v>
      </c>
      <c r="AX1349" s="33">
        <v>0.96</v>
      </c>
      <c r="AY1349" s="33">
        <v>0.28999999999999998</v>
      </c>
      <c r="AZ1349" s="36">
        <v>0</v>
      </c>
      <c r="BA1349" s="33">
        <v>156.41999999999999</v>
      </c>
      <c r="BB1349" s="34"/>
      <c r="BC1349" s="34"/>
      <c r="BD1349" s="34"/>
      <c r="BE1349" s="34"/>
      <c r="BF1349" s="34"/>
      <c r="BG1349" s="34"/>
      <c r="BH1349" s="34"/>
      <c r="BI1349" s="34"/>
      <c r="BJ1349" s="34"/>
      <c r="BK1349" s="34"/>
      <c r="BL1349" s="34"/>
      <c r="BM1349" s="34"/>
      <c r="BN1349" s="34"/>
      <c r="BO1349" s="34"/>
      <c r="BP1349" s="34"/>
      <c r="BQ1349" s="34"/>
      <c r="BR1349" s="34"/>
      <c r="BS1349" s="34"/>
      <c r="BT1349" s="34"/>
      <c r="BU1349" s="34"/>
      <c r="BV1349" s="34"/>
      <c r="BW1349" s="34"/>
      <c r="BX1349" s="34"/>
      <c r="BY1349" s="34"/>
      <c r="BZ1349" s="34"/>
      <c r="CA1349" s="34"/>
      <c r="CB1349" s="34"/>
      <c r="CC1349" s="34"/>
    </row>
    <row r="1350" spans="1:81" x14ac:dyDescent="0.35">
      <c r="A1350" s="37" t="s">
        <v>612</v>
      </c>
      <c r="B1350" s="34">
        <v>28101</v>
      </c>
      <c r="C1350" s="37" t="s">
        <v>611</v>
      </c>
      <c r="D1350" s="32">
        <v>3.9</v>
      </c>
      <c r="E1350" s="32">
        <v>30.1</v>
      </c>
      <c r="F1350" s="32">
        <v>52</v>
      </c>
      <c r="G1350" s="32">
        <v>62.6</v>
      </c>
      <c r="H1350" s="35">
        <v>2202</v>
      </c>
      <c r="I1350" s="35">
        <v>2193</v>
      </c>
      <c r="J1350" s="35">
        <v>524.12699999999995</v>
      </c>
      <c r="K1350" s="32">
        <v>1.2</v>
      </c>
      <c r="L1350" s="32">
        <v>0.1</v>
      </c>
      <c r="M1350" s="32">
        <v>0.1</v>
      </c>
      <c r="N1350" s="32">
        <v>51.4</v>
      </c>
      <c r="O1350" s="31"/>
      <c r="P1350" s="32">
        <v>62.6</v>
      </c>
      <c r="Q1350" s="31"/>
      <c r="R1350" s="36">
        <v>0.13</v>
      </c>
      <c r="S1350" s="33">
        <v>0</v>
      </c>
      <c r="T1350" s="33">
        <v>63.26</v>
      </c>
      <c r="U1350" s="33">
        <v>32.840000000000003</v>
      </c>
      <c r="V1350" s="34"/>
      <c r="W1350" s="34"/>
      <c r="X1350" s="34"/>
      <c r="Y1350" s="32">
        <v>3.1</v>
      </c>
      <c r="Z1350" s="32">
        <v>0.2</v>
      </c>
      <c r="AA1350" s="34"/>
      <c r="AB1350" s="32">
        <v>0</v>
      </c>
      <c r="AC1350" s="34"/>
      <c r="AD1350" s="34"/>
      <c r="AE1350" s="34"/>
      <c r="AF1350" s="32">
        <v>0</v>
      </c>
      <c r="AG1350" s="34"/>
      <c r="AH1350" s="34"/>
      <c r="AI1350" s="32">
        <v>0</v>
      </c>
      <c r="AJ1350" s="32">
        <v>0</v>
      </c>
      <c r="AK1350" s="34"/>
      <c r="AL1350" s="32">
        <v>0</v>
      </c>
      <c r="AM1350" s="32">
        <v>0</v>
      </c>
      <c r="AN1350" s="34"/>
      <c r="AO1350" s="34"/>
      <c r="AP1350" s="32">
        <v>0</v>
      </c>
      <c r="AQ1350" s="32">
        <v>0</v>
      </c>
      <c r="AR1350" s="32">
        <v>0</v>
      </c>
      <c r="AS1350" s="34"/>
      <c r="AT1350" s="32">
        <v>0</v>
      </c>
      <c r="AU1350" s="33">
        <v>3.35</v>
      </c>
      <c r="AV1350" s="36">
        <v>0</v>
      </c>
      <c r="AW1350" s="33">
        <v>18.22</v>
      </c>
      <c r="AX1350" s="33">
        <v>9.4600000000000009</v>
      </c>
      <c r="AY1350" s="33">
        <v>0.96</v>
      </c>
      <c r="AZ1350" s="36">
        <v>0</v>
      </c>
      <c r="BA1350" s="33">
        <v>156.41</v>
      </c>
      <c r="BB1350" s="34"/>
      <c r="BC1350" s="34"/>
      <c r="BD1350" s="34"/>
      <c r="BE1350" s="34"/>
      <c r="BF1350" s="34"/>
      <c r="BG1350" s="34"/>
      <c r="BH1350" s="34"/>
      <c r="BI1350" s="34"/>
      <c r="BJ1350" s="34"/>
      <c r="BK1350" s="34"/>
      <c r="BL1350" s="34"/>
      <c r="BM1350" s="34"/>
      <c r="BN1350" s="34"/>
      <c r="BO1350" s="34"/>
      <c r="BP1350" s="34"/>
      <c r="BQ1350" s="34"/>
      <c r="BR1350" s="34"/>
      <c r="BS1350" s="34"/>
      <c r="BT1350" s="34"/>
      <c r="BU1350" s="34"/>
      <c r="BV1350" s="34"/>
      <c r="BW1350" s="34"/>
      <c r="BX1350" s="34"/>
      <c r="BY1350" s="34"/>
      <c r="BZ1350" s="34"/>
      <c r="CA1350" s="34"/>
      <c r="CB1350" s="34"/>
      <c r="CC1350" s="34"/>
    </row>
    <row r="1351" spans="1:81" x14ac:dyDescent="0.35">
      <c r="A1351" s="37" t="s">
        <v>610</v>
      </c>
      <c r="B1351" s="34" t="s">
        <v>609</v>
      </c>
      <c r="C1351" s="37" t="s">
        <v>608</v>
      </c>
      <c r="D1351" s="32">
        <v>6.9</v>
      </c>
      <c r="E1351" s="32">
        <v>38.299999999999997</v>
      </c>
      <c r="F1351" s="32">
        <v>0.5</v>
      </c>
      <c r="G1351" s="32">
        <v>32.1</v>
      </c>
      <c r="H1351" s="35">
        <v>2118</v>
      </c>
      <c r="I1351" s="35">
        <v>2021</v>
      </c>
      <c r="J1351" s="35">
        <v>483.01900000000001</v>
      </c>
      <c r="K1351" s="32">
        <v>9.9</v>
      </c>
      <c r="L1351" s="32">
        <v>0</v>
      </c>
      <c r="M1351" s="32">
        <v>0</v>
      </c>
      <c r="N1351" s="32">
        <v>0.5</v>
      </c>
      <c r="O1351" s="31"/>
      <c r="P1351" s="32">
        <v>4.0999999999999996</v>
      </c>
      <c r="Q1351" s="31"/>
      <c r="R1351" s="36">
        <v>7.0000000000000007E-2</v>
      </c>
      <c r="S1351" s="33">
        <v>0</v>
      </c>
      <c r="T1351" s="33">
        <v>63</v>
      </c>
      <c r="U1351" s="33">
        <v>32.1</v>
      </c>
      <c r="V1351" s="34"/>
      <c r="W1351" s="34"/>
      <c r="X1351" s="34"/>
      <c r="Y1351" s="32">
        <v>3.8</v>
      </c>
      <c r="Z1351" s="32">
        <v>0.2</v>
      </c>
      <c r="AA1351" s="34"/>
      <c r="AB1351" s="32">
        <v>0</v>
      </c>
      <c r="AC1351" s="34"/>
      <c r="AD1351" s="32">
        <v>0</v>
      </c>
      <c r="AE1351" s="34"/>
      <c r="AF1351" s="32">
        <v>0</v>
      </c>
      <c r="AG1351" s="34"/>
      <c r="AH1351" s="34"/>
      <c r="AI1351" s="32">
        <v>0</v>
      </c>
      <c r="AJ1351" s="32">
        <v>0</v>
      </c>
      <c r="AK1351" s="34"/>
      <c r="AL1351" s="32">
        <v>0</v>
      </c>
      <c r="AM1351" s="32">
        <v>0</v>
      </c>
      <c r="AN1351" s="34"/>
      <c r="AO1351" s="34"/>
      <c r="AP1351" s="32">
        <v>0</v>
      </c>
      <c r="AQ1351" s="32">
        <v>0</v>
      </c>
      <c r="AR1351" s="32">
        <v>0</v>
      </c>
      <c r="AS1351" s="34"/>
      <c r="AT1351" s="32">
        <v>0</v>
      </c>
      <c r="AU1351" s="33">
        <v>4</v>
      </c>
      <c r="AV1351" s="36">
        <v>0</v>
      </c>
      <c r="AW1351" s="33">
        <v>23.07</v>
      </c>
      <c r="AX1351" s="33">
        <v>11.75</v>
      </c>
      <c r="AY1351" s="33">
        <v>1.46</v>
      </c>
      <c r="AZ1351" s="36">
        <v>0</v>
      </c>
      <c r="BA1351" s="33">
        <v>0</v>
      </c>
      <c r="BB1351" s="34"/>
      <c r="BC1351" s="34"/>
      <c r="BD1351" s="34"/>
      <c r="BE1351" s="34"/>
      <c r="BF1351" s="34"/>
      <c r="BG1351" s="34"/>
      <c r="BH1351" s="34"/>
      <c r="BI1351" s="34"/>
      <c r="BJ1351" s="34"/>
      <c r="BK1351" s="34"/>
      <c r="BL1351" s="34"/>
      <c r="BM1351" s="34"/>
      <c r="BN1351" s="34"/>
      <c r="BO1351" s="34"/>
      <c r="BP1351" s="34"/>
      <c r="BQ1351" s="34"/>
      <c r="BR1351" s="34"/>
      <c r="BS1351" s="34"/>
      <c r="BT1351" s="34"/>
      <c r="BU1351" s="34"/>
      <c r="BV1351" s="34"/>
      <c r="BW1351" s="34"/>
      <c r="BX1351" s="34"/>
      <c r="BY1351" s="34"/>
      <c r="BZ1351" s="34"/>
      <c r="CA1351" s="34"/>
      <c r="CB1351" s="34"/>
      <c r="CC1351" s="34"/>
    </row>
    <row r="1352" spans="1:81" x14ac:dyDescent="0.35">
      <c r="A1352" s="37" t="s">
        <v>607</v>
      </c>
      <c r="B1352" s="34">
        <v>28101</v>
      </c>
      <c r="C1352" s="37" t="s">
        <v>606</v>
      </c>
      <c r="D1352" s="32">
        <v>7.6</v>
      </c>
      <c r="E1352" s="32">
        <v>30.5</v>
      </c>
      <c r="F1352" s="32">
        <v>54.6</v>
      </c>
      <c r="G1352" s="32">
        <v>56</v>
      </c>
      <c r="H1352" s="35">
        <v>2178</v>
      </c>
      <c r="I1352" s="35">
        <v>2160</v>
      </c>
      <c r="J1352" s="35">
        <v>516.24</v>
      </c>
      <c r="K1352" s="32">
        <v>2.2999999999999998</v>
      </c>
      <c r="L1352" s="32">
        <v>0</v>
      </c>
      <c r="M1352" s="32">
        <v>0</v>
      </c>
      <c r="N1352" s="32">
        <v>43</v>
      </c>
      <c r="O1352" s="31"/>
      <c r="P1352" s="32">
        <v>56</v>
      </c>
      <c r="Q1352" s="31"/>
      <c r="R1352" s="36">
        <v>0.32500000000000001</v>
      </c>
      <c r="S1352" s="33">
        <v>0</v>
      </c>
      <c r="T1352" s="33">
        <v>64.27</v>
      </c>
      <c r="U1352" s="33">
        <v>32.22</v>
      </c>
      <c r="V1352" s="34"/>
      <c r="W1352" s="34"/>
      <c r="X1352" s="34"/>
      <c r="Y1352" s="32">
        <v>2.5</v>
      </c>
      <c r="Z1352" s="32">
        <v>0.1</v>
      </c>
      <c r="AA1352" s="34"/>
      <c r="AB1352" s="32">
        <v>0.2</v>
      </c>
      <c r="AC1352" s="34"/>
      <c r="AD1352" s="34"/>
      <c r="AE1352" s="34"/>
      <c r="AF1352" s="32">
        <v>0</v>
      </c>
      <c r="AG1352" s="34"/>
      <c r="AH1352" s="34"/>
      <c r="AI1352" s="32">
        <v>0</v>
      </c>
      <c r="AJ1352" s="32">
        <v>0</v>
      </c>
      <c r="AK1352" s="34"/>
      <c r="AL1352" s="32">
        <v>0</v>
      </c>
      <c r="AM1352" s="32">
        <v>0</v>
      </c>
      <c r="AN1352" s="34"/>
      <c r="AO1352" s="34"/>
      <c r="AP1352" s="32">
        <v>0</v>
      </c>
      <c r="AQ1352" s="34"/>
      <c r="AR1352" s="32">
        <v>0</v>
      </c>
      <c r="AS1352" s="34"/>
      <c r="AT1352" s="32">
        <v>0</v>
      </c>
      <c r="AU1352" s="33">
        <v>2.85</v>
      </c>
      <c r="AV1352" s="36">
        <v>0</v>
      </c>
      <c r="AW1352" s="33">
        <v>18.760000000000002</v>
      </c>
      <c r="AX1352" s="33">
        <v>9.4</v>
      </c>
      <c r="AY1352" s="33">
        <v>0.83</v>
      </c>
      <c r="AZ1352" s="36">
        <v>0</v>
      </c>
      <c r="BA1352" s="33">
        <v>158.46</v>
      </c>
      <c r="BB1352" s="34"/>
      <c r="BC1352" s="34"/>
      <c r="BD1352" s="34"/>
      <c r="BE1352" s="34"/>
      <c r="BF1352" s="34"/>
      <c r="BG1352" s="34"/>
      <c r="BH1352" s="34"/>
      <c r="BI1352" s="34"/>
      <c r="BJ1352" s="34"/>
      <c r="BK1352" s="34"/>
      <c r="BL1352" s="34"/>
      <c r="BM1352" s="34"/>
      <c r="BN1352" s="34"/>
      <c r="BO1352" s="34"/>
      <c r="BP1352" s="34"/>
      <c r="BQ1352" s="34"/>
      <c r="BR1352" s="34"/>
      <c r="BS1352" s="34"/>
      <c r="BT1352" s="34"/>
      <c r="BU1352" s="34"/>
      <c r="BV1352" s="34"/>
      <c r="BW1352" s="34"/>
      <c r="BX1352" s="34"/>
      <c r="BY1352" s="34"/>
      <c r="BZ1352" s="34"/>
      <c r="CA1352" s="34"/>
      <c r="CB1352" s="34"/>
      <c r="CC1352" s="34"/>
    </row>
    <row r="1353" spans="1:81" x14ac:dyDescent="0.35">
      <c r="A1353" s="37" t="s">
        <v>605</v>
      </c>
      <c r="B1353" s="34">
        <v>28103</v>
      </c>
      <c r="C1353" s="37" t="s">
        <v>604</v>
      </c>
      <c r="D1353" s="32">
        <v>6</v>
      </c>
      <c r="E1353" s="32">
        <v>24.7</v>
      </c>
      <c r="F1353" s="32">
        <v>53.6</v>
      </c>
      <c r="G1353" s="32">
        <v>61.4</v>
      </c>
      <c r="H1353" s="35">
        <v>2002</v>
      </c>
      <c r="I1353" s="35">
        <v>1986</v>
      </c>
      <c r="J1353" s="35">
        <v>474.654</v>
      </c>
      <c r="K1353" s="32">
        <v>2</v>
      </c>
      <c r="L1353" s="32">
        <v>2.1</v>
      </c>
      <c r="M1353" s="32">
        <v>4.0999999999999996</v>
      </c>
      <c r="N1353" s="32">
        <v>39.700000000000003</v>
      </c>
      <c r="O1353" s="31"/>
      <c r="P1353" s="32">
        <v>61.4</v>
      </c>
      <c r="Q1353" s="31"/>
      <c r="R1353" s="36">
        <v>0.4</v>
      </c>
      <c r="S1353" s="33">
        <v>0</v>
      </c>
      <c r="T1353" s="33">
        <v>64.5</v>
      </c>
      <c r="U1353" s="33">
        <v>31.4</v>
      </c>
      <c r="V1353" s="34"/>
      <c r="W1353" s="34"/>
      <c r="X1353" s="34"/>
      <c r="Y1353" s="32">
        <v>3.8</v>
      </c>
      <c r="Z1353" s="32">
        <v>0.3</v>
      </c>
      <c r="AA1353" s="34"/>
      <c r="AB1353" s="34"/>
      <c r="AC1353" s="34"/>
      <c r="AD1353" s="34"/>
      <c r="AE1353" s="34"/>
      <c r="AF1353" s="34"/>
      <c r="AG1353" s="34"/>
      <c r="AH1353" s="34"/>
      <c r="AI1353" s="32">
        <v>0</v>
      </c>
      <c r="AJ1353" s="34"/>
      <c r="AK1353" s="34"/>
      <c r="AL1353" s="32">
        <v>0</v>
      </c>
      <c r="AM1353" s="32">
        <v>0</v>
      </c>
      <c r="AN1353" s="34"/>
      <c r="AO1353" s="34"/>
      <c r="AP1353" s="34"/>
      <c r="AQ1353" s="32">
        <v>0</v>
      </c>
      <c r="AR1353" s="32">
        <v>0</v>
      </c>
      <c r="AS1353" s="34"/>
      <c r="AT1353" s="32">
        <v>0</v>
      </c>
      <c r="AU1353" s="33">
        <v>4.0999999999999996</v>
      </c>
      <c r="AV1353" s="36">
        <v>0</v>
      </c>
      <c r="AW1353" s="33">
        <v>15.23</v>
      </c>
      <c r="AX1353" s="33">
        <v>7.41</v>
      </c>
      <c r="AY1353" s="33">
        <v>0.97</v>
      </c>
      <c r="AZ1353" s="36">
        <v>0</v>
      </c>
      <c r="BA1353" s="33">
        <v>127.51</v>
      </c>
      <c r="BB1353" s="34"/>
      <c r="BC1353" s="34"/>
      <c r="BD1353" s="34"/>
      <c r="BE1353" s="34"/>
      <c r="BF1353" s="34"/>
      <c r="BG1353" s="34"/>
      <c r="BH1353" s="34"/>
      <c r="BI1353" s="34"/>
      <c r="BJ1353" s="34"/>
      <c r="BK1353" s="34"/>
      <c r="BL1353" s="34"/>
      <c r="BM1353" s="34"/>
      <c r="BN1353" s="34"/>
      <c r="BO1353" s="34"/>
      <c r="BP1353" s="34"/>
      <c r="BQ1353" s="34"/>
      <c r="BR1353" s="34"/>
      <c r="BS1353" s="34"/>
      <c r="BT1353" s="34"/>
      <c r="BU1353" s="34"/>
      <c r="BV1353" s="34"/>
      <c r="BW1353" s="34"/>
      <c r="BX1353" s="34"/>
      <c r="BY1353" s="34"/>
      <c r="BZ1353" s="34"/>
      <c r="CA1353" s="34"/>
      <c r="CB1353" s="34"/>
      <c r="CC1353" s="34"/>
    </row>
    <row r="1354" spans="1:81" x14ac:dyDescent="0.35">
      <c r="A1354" s="37" t="s">
        <v>603</v>
      </c>
      <c r="B1354" s="34">
        <v>28102</v>
      </c>
      <c r="C1354" s="37" t="s">
        <v>602</v>
      </c>
      <c r="D1354" s="32">
        <v>7.8</v>
      </c>
      <c r="E1354" s="32">
        <v>27.9</v>
      </c>
      <c r="F1354" s="32">
        <v>53.3</v>
      </c>
      <c r="G1354" s="32">
        <v>55.3</v>
      </c>
      <c r="H1354" s="35">
        <v>2080</v>
      </c>
      <c r="I1354" s="35">
        <v>2057</v>
      </c>
      <c r="J1354" s="35">
        <v>491.62299999999999</v>
      </c>
      <c r="K1354" s="32">
        <v>2.9</v>
      </c>
      <c r="L1354" s="32">
        <v>5.2</v>
      </c>
      <c r="M1354" s="32">
        <v>5</v>
      </c>
      <c r="N1354" s="32">
        <v>34</v>
      </c>
      <c r="O1354" s="31"/>
      <c r="P1354" s="32">
        <v>55.3</v>
      </c>
      <c r="Q1354" s="31"/>
      <c r="R1354" s="36">
        <v>0.25800000000000001</v>
      </c>
      <c r="S1354" s="33">
        <v>0</v>
      </c>
      <c r="T1354" s="34"/>
      <c r="U1354" s="34"/>
      <c r="V1354" s="34"/>
      <c r="W1354" s="34"/>
      <c r="X1354" s="34"/>
      <c r="Y1354" s="34"/>
      <c r="Z1354" s="34"/>
      <c r="AA1354" s="34"/>
      <c r="AB1354" s="34"/>
      <c r="AC1354" s="34"/>
      <c r="AD1354" s="34"/>
      <c r="AE1354" s="34"/>
      <c r="AF1354" s="34"/>
      <c r="AG1354" s="34"/>
      <c r="AH1354" s="34"/>
      <c r="AI1354" s="34"/>
      <c r="AJ1354" s="34"/>
      <c r="AK1354" s="34"/>
      <c r="AL1354" s="34"/>
      <c r="AM1354" s="34"/>
      <c r="AN1354" s="34"/>
      <c r="AO1354" s="34"/>
      <c r="AP1354" s="34"/>
      <c r="AQ1354" s="34"/>
      <c r="AR1354" s="34"/>
      <c r="AS1354" s="34"/>
      <c r="AT1354" s="34"/>
      <c r="AU1354" s="34"/>
      <c r="AV1354" s="34"/>
      <c r="AW1354" s="33">
        <v>15.1</v>
      </c>
      <c r="AX1354" s="33">
        <v>9.73</v>
      </c>
      <c r="AY1354" s="33">
        <v>1.62</v>
      </c>
      <c r="AZ1354" s="36">
        <v>0</v>
      </c>
      <c r="BA1354" s="33">
        <v>125.79</v>
      </c>
      <c r="BB1354" s="34"/>
      <c r="BC1354" s="34"/>
      <c r="BD1354" s="34"/>
      <c r="BE1354" s="34"/>
      <c r="BF1354" s="34"/>
      <c r="BG1354" s="34"/>
      <c r="BH1354" s="34"/>
      <c r="BI1354" s="34"/>
      <c r="BJ1354" s="34"/>
      <c r="BK1354" s="34"/>
      <c r="BL1354" s="34"/>
      <c r="BM1354" s="34"/>
      <c r="BN1354" s="34"/>
      <c r="BO1354" s="34"/>
      <c r="BP1354" s="34"/>
      <c r="BQ1354" s="34"/>
      <c r="BR1354" s="34"/>
      <c r="BS1354" s="34"/>
      <c r="BT1354" s="34"/>
      <c r="BU1354" s="34"/>
      <c r="BV1354" s="34"/>
      <c r="BW1354" s="34"/>
      <c r="BX1354" s="34"/>
      <c r="BY1354" s="34"/>
      <c r="BZ1354" s="34"/>
      <c r="CA1354" s="34"/>
      <c r="CB1354" s="34"/>
      <c r="CC1354" s="34"/>
    </row>
    <row r="1355" spans="1:81" x14ac:dyDescent="0.35">
      <c r="A1355" s="37" t="s">
        <v>601</v>
      </c>
      <c r="B1355" s="34">
        <v>28102</v>
      </c>
      <c r="C1355" s="37" t="s">
        <v>600</v>
      </c>
      <c r="D1355" s="32">
        <v>9.9</v>
      </c>
      <c r="E1355" s="32">
        <v>39.5</v>
      </c>
      <c r="F1355" s="32">
        <v>39.6</v>
      </c>
      <c r="G1355" s="32">
        <v>40.700000000000003</v>
      </c>
      <c r="H1355" s="35">
        <v>2325</v>
      </c>
      <c r="I1355" s="35">
        <v>2287</v>
      </c>
      <c r="J1355" s="35">
        <v>546.59299999999996</v>
      </c>
      <c r="K1355" s="32">
        <v>4.7</v>
      </c>
      <c r="L1355" s="32">
        <v>0</v>
      </c>
      <c r="M1355" s="32">
        <v>0</v>
      </c>
      <c r="N1355" s="32">
        <v>31.4</v>
      </c>
      <c r="O1355" s="31"/>
      <c r="P1355" s="32">
        <v>40.700000000000003</v>
      </c>
      <c r="Q1355" s="31"/>
      <c r="R1355" s="36">
        <v>0.27500000000000002</v>
      </c>
      <c r="S1355" s="33">
        <v>0</v>
      </c>
      <c r="T1355" s="34"/>
      <c r="U1355" s="34"/>
      <c r="V1355" s="34"/>
      <c r="W1355" s="34"/>
      <c r="X1355" s="34"/>
      <c r="Y1355" s="34"/>
      <c r="Z1355" s="34"/>
      <c r="AA1355" s="34"/>
      <c r="AB1355" s="34"/>
      <c r="AC1355" s="34"/>
      <c r="AD1355" s="34"/>
      <c r="AE1355" s="34"/>
      <c r="AF1355" s="34"/>
      <c r="AG1355" s="34"/>
      <c r="AH1355" s="34"/>
      <c r="AI1355" s="34"/>
      <c r="AJ1355" s="34"/>
      <c r="AK1355" s="34"/>
      <c r="AL1355" s="34"/>
      <c r="AM1355" s="34"/>
      <c r="AN1355" s="34"/>
      <c r="AO1355" s="34"/>
      <c r="AP1355" s="34"/>
      <c r="AQ1355" s="34"/>
      <c r="AR1355" s="34"/>
      <c r="AS1355" s="34"/>
      <c r="AT1355" s="34"/>
      <c r="AU1355" s="34"/>
      <c r="AV1355" s="34"/>
      <c r="AW1355" s="33">
        <v>13.98</v>
      </c>
      <c r="AX1355" s="33">
        <v>20.7</v>
      </c>
      <c r="AY1355" s="33">
        <v>2.92</v>
      </c>
      <c r="AZ1355" s="36">
        <v>0</v>
      </c>
      <c r="BA1355" s="33">
        <v>117.15</v>
      </c>
      <c r="BB1355" s="34"/>
      <c r="BC1355" s="34"/>
      <c r="BD1355" s="34"/>
      <c r="BE1355" s="34"/>
      <c r="BF1355" s="34"/>
      <c r="BG1355" s="34"/>
      <c r="BH1355" s="34"/>
      <c r="BI1355" s="34"/>
      <c r="BJ1355" s="34"/>
      <c r="BK1355" s="34"/>
      <c r="BL1355" s="34"/>
      <c r="BM1355" s="34"/>
      <c r="BN1355" s="34"/>
      <c r="BO1355" s="34"/>
      <c r="BP1355" s="34"/>
      <c r="BQ1355" s="34"/>
      <c r="BR1355" s="34"/>
      <c r="BS1355" s="34"/>
      <c r="BT1355" s="34"/>
      <c r="BU1355" s="34"/>
      <c r="BV1355" s="34"/>
      <c r="BW1355" s="34"/>
      <c r="BX1355" s="34"/>
      <c r="BY1355" s="34"/>
      <c r="BZ1355" s="34"/>
      <c r="CA1355" s="34"/>
      <c r="CB1355" s="34"/>
      <c r="CC1355" s="34"/>
    </row>
    <row r="1356" spans="1:81" x14ac:dyDescent="0.35">
      <c r="A1356" s="37" t="s">
        <v>599</v>
      </c>
      <c r="B1356" s="34">
        <v>28101</v>
      </c>
      <c r="C1356" s="37" t="s">
        <v>598</v>
      </c>
      <c r="D1356" s="32">
        <v>7.1</v>
      </c>
      <c r="E1356" s="32">
        <v>34.5</v>
      </c>
      <c r="F1356" s="32">
        <v>54.6</v>
      </c>
      <c r="G1356" s="32">
        <v>54.6</v>
      </c>
      <c r="H1356" s="35">
        <v>2273</v>
      </c>
      <c r="I1356" s="35">
        <v>2272</v>
      </c>
      <c r="J1356" s="35">
        <v>543.00799999999992</v>
      </c>
      <c r="K1356" s="32">
        <v>0.2</v>
      </c>
      <c r="L1356" s="32">
        <v>0</v>
      </c>
      <c r="M1356" s="32">
        <v>0</v>
      </c>
      <c r="N1356" s="32">
        <v>44.4</v>
      </c>
      <c r="O1356" s="31"/>
      <c r="P1356" s="32">
        <v>54.6</v>
      </c>
      <c r="Q1356" s="31"/>
      <c r="R1356" s="36">
        <v>0.6</v>
      </c>
      <c r="S1356" s="33">
        <v>0</v>
      </c>
      <c r="T1356" s="33">
        <v>64.86</v>
      </c>
      <c r="U1356" s="33">
        <v>30.01</v>
      </c>
      <c r="V1356" s="34"/>
      <c r="W1356" s="34"/>
      <c r="X1356" s="34"/>
      <c r="Y1356" s="32">
        <v>3.1</v>
      </c>
      <c r="Z1356" s="32">
        <v>0.2</v>
      </c>
      <c r="AA1356" s="34"/>
      <c r="AB1356" s="32">
        <v>0</v>
      </c>
      <c r="AC1356" s="34"/>
      <c r="AD1356" s="34"/>
      <c r="AE1356" s="34"/>
      <c r="AF1356" s="32">
        <v>0</v>
      </c>
      <c r="AG1356" s="34"/>
      <c r="AH1356" s="34"/>
      <c r="AI1356" s="32">
        <v>0</v>
      </c>
      <c r="AJ1356" s="32">
        <v>0</v>
      </c>
      <c r="AK1356" s="34"/>
      <c r="AL1356" s="32">
        <v>0</v>
      </c>
      <c r="AM1356" s="32">
        <v>0</v>
      </c>
      <c r="AN1356" s="34"/>
      <c r="AO1356" s="34"/>
      <c r="AP1356" s="32">
        <v>0</v>
      </c>
      <c r="AQ1356" s="32">
        <v>0</v>
      </c>
      <c r="AR1356" s="32">
        <v>0</v>
      </c>
      <c r="AS1356" s="34"/>
      <c r="AT1356" s="32">
        <v>0</v>
      </c>
      <c r="AU1356" s="33">
        <v>3.28</v>
      </c>
      <c r="AV1356" s="36">
        <v>0</v>
      </c>
      <c r="AW1356" s="33">
        <v>21.4</v>
      </c>
      <c r="AX1356" s="33">
        <v>9.9</v>
      </c>
      <c r="AY1356" s="33">
        <v>1.08</v>
      </c>
      <c r="AZ1356" s="36">
        <v>0</v>
      </c>
      <c r="BA1356" s="33">
        <v>178.21</v>
      </c>
      <c r="BB1356" s="34"/>
      <c r="BC1356" s="34"/>
      <c r="BD1356" s="34"/>
      <c r="BE1356" s="34"/>
      <c r="BF1356" s="34"/>
      <c r="BG1356" s="34"/>
      <c r="BH1356" s="34"/>
      <c r="BI1356" s="34"/>
      <c r="BJ1356" s="34"/>
      <c r="BK1356" s="34"/>
      <c r="BL1356" s="34"/>
      <c r="BM1356" s="34"/>
      <c r="BN1356" s="34"/>
      <c r="BO1356" s="34"/>
      <c r="BP1356" s="34"/>
      <c r="BQ1356" s="34"/>
      <c r="BR1356" s="34"/>
      <c r="BS1356" s="34"/>
      <c r="BT1356" s="34"/>
      <c r="BU1356" s="34"/>
      <c r="BV1356" s="34"/>
      <c r="BW1356" s="34"/>
      <c r="BX1356" s="34"/>
      <c r="BY1356" s="34"/>
      <c r="BZ1356" s="34"/>
      <c r="CA1356" s="34"/>
      <c r="CB1356" s="34"/>
      <c r="CC1356" s="34"/>
    </row>
    <row r="1357" spans="1:81" ht="25" x14ac:dyDescent="0.35">
      <c r="A1357" s="37" t="s">
        <v>597</v>
      </c>
      <c r="B1357" s="34">
        <v>28102</v>
      </c>
      <c r="C1357" s="37" t="s">
        <v>596</v>
      </c>
      <c r="D1357" s="32">
        <v>9.4</v>
      </c>
      <c r="E1357" s="32">
        <v>33.5</v>
      </c>
      <c r="F1357" s="32">
        <v>47.2</v>
      </c>
      <c r="G1357" s="32">
        <v>48.4</v>
      </c>
      <c r="H1357" s="35">
        <v>2209</v>
      </c>
      <c r="I1357" s="35">
        <v>2181</v>
      </c>
      <c r="J1357" s="35">
        <v>521.25900000000001</v>
      </c>
      <c r="K1357" s="32">
        <v>3.6</v>
      </c>
      <c r="L1357" s="32">
        <v>0</v>
      </c>
      <c r="M1357" s="32">
        <v>0</v>
      </c>
      <c r="N1357" s="32">
        <v>37.200000000000003</v>
      </c>
      <c r="O1357" s="31"/>
      <c r="P1357" s="32">
        <v>48.4</v>
      </c>
      <c r="Q1357" s="31"/>
      <c r="R1357" s="36">
        <v>0.28699999999999998</v>
      </c>
      <c r="S1357" s="33">
        <v>0</v>
      </c>
      <c r="T1357" s="34"/>
      <c r="U1357" s="34"/>
      <c r="V1357" s="34"/>
      <c r="W1357" s="34"/>
      <c r="X1357" s="34"/>
      <c r="Y1357" s="34"/>
      <c r="Z1357" s="34"/>
      <c r="AA1357" s="34"/>
      <c r="AB1357" s="34"/>
      <c r="AC1357" s="34"/>
      <c r="AD1357" s="34"/>
      <c r="AE1357" s="34"/>
      <c r="AF1357" s="34"/>
      <c r="AG1357" s="34"/>
      <c r="AH1357" s="34"/>
      <c r="AI1357" s="34"/>
      <c r="AJ1357" s="34"/>
      <c r="AK1357" s="34"/>
      <c r="AL1357" s="34"/>
      <c r="AM1357" s="34"/>
      <c r="AN1357" s="34"/>
      <c r="AO1357" s="34"/>
      <c r="AP1357" s="34"/>
      <c r="AQ1357" s="34"/>
      <c r="AR1357" s="34"/>
      <c r="AS1357" s="34"/>
      <c r="AT1357" s="34"/>
      <c r="AU1357" s="34"/>
      <c r="AV1357" s="34"/>
      <c r="AW1357" s="33">
        <v>16.510000000000002</v>
      </c>
      <c r="AX1357" s="33">
        <v>12.59</v>
      </c>
      <c r="AY1357" s="33">
        <v>2.63</v>
      </c>
      <c r="AZ1357" s="36">
        <v>0</v>
      </c>
      <c r="BA1357" s="33">
        <v>134.69</v>
      </c>
      <c r="BB1357" s="34"/>
      <c r="BC1357" s="34"/>
      <c r="BD1357" s="34"/>
      <c r="BE1357" s="34"/>
      <c r="BF1357" s="34"/>
      <c r="BG1357" s="34"/>
      <c r="BH1357" s="34"/>
      <c r="BI1357" s="34"/>
      <c r="BJ1357" s="34"/>
      <c r="BK1357" s="34"/>
      <c r="BL1357" s="34"/>
      <c r="BM1357" s="34"/>
      <c r="BN1357" s="34"/>
      <c r="BO1357" s="34"/>
      <c r="BP1357" s="34"/>
      <c r="BQ1357" s="34"/>
      <c r="BR1357" s="34"/>
      <c r="BS1357" s="34"/>
      <c r="BT1357" s="34"/>
      <c r="BU1357" s="34"/>
      <c r="BV1357" s="34"/>
      <c r="BW1357" s="34"/>
      <c r="BX1357" s="34"/>
      <c r="BY1357" s="34"/>
      <c r="BZ1357" s="34"/>
      <c r="CA1357" s="34"/>
      <c r="CB1357" s="34"/>
      <c r="CC1357" s="34"/>
    </row>
    <row r="1358" spans="1:81" ht="25" x14ac:dyDescent="0.35">
      <c r="A1358" s="37" t="s">
        <v>595</v>
      </c>
      <c r="B1358" s="34" t="s">
        <v>594</v>
      </c>
      <c r="C1358" s="37" t="s">
        <v>593</v>
      </c>
      <c r="D1358" s="32">
        <v>4.8</v>
      </c>
      <c r="E1358" s="32">
        <v>18.8</v>
      </c>
      <c r="F1358" s="32">
        <v>64.900000000000006</v>
      </c>
      <c r="G1358" s="32">
        <v>76.7</v>
      </c>
      <c r="H1358" s="35">
        <v>2032</v>
      </c>
      <c r="I1358" s="35">
        <v>2017</v>
      </c>
      <c r="J1358" s="35">
        <v>482.06299999999999</v>
      </c>
      <c r="K1358" s="32">
        <v>1.8</v>
      </c>
      <c r="L1358" s="32">
        <v>0</v>
      </c>
      <c r="M1358" s="32">
        <v>0.1</v>
      </c>
      <c r="N1358" s="32">
        <v>58.9</v>
      </c>
      <c r="O1358" s="31"/>
      <c r="P1358" s="32">
        <v>76.7</v>
      </c>
      <c r="Q1358" s="31"/>
      <c r="R1358" s="36">
        <v>0.3</v>
      </c>
      <c r="S1358" s="33">
        <v>0</v>
      </c>
      <c r="T1358" s="33">
        <v>49.26</v>
      </c>
      <c r="U1358" s="33">
        <v>31.09</v>
      </c>
      <c r="V1358" s="34"/>
      <c r="W1358" s="34"/>
      <c r="X1358" s="34"/>
      <c r="Y1358" s="32">
        <v>3.2</v>
      </c>
      <c r="Z1358" s="32">
        <v>0.3</v>
      </c>
      <c r="AA1358" s="34"/>
      <c r="AB1358" s="32">
        <v>0</v>
      </c>
      <c r="AC1358" s="34"/>
      <c r="AD1358" s="34"/>
      <c r="AE1358" s="34"/>
      <c r="AF1358" s="32">
        <v>0</v>
      </c>
      <c r="AG1358" s="34"/>
      <c r="AH1358" s="34"/>
      <c r="AI1358" s="32">
        <v>0</v>
      </c>
      <c r="AJ1358" s="32">
        <v>0</v>
      </c>
      <c r="AK1358" s="34"/>
      <c r="AL1358" s="32">
        <v>0</v>
      </c>
      <c r="AM1358" s="32">
        <v>0</v>
      </c>
      <c r="AN1358" s="34"/>
      <c r="AO1358" s="34"/>
      <c r="AP1358" s="32">
        <v>0</v>
      </c>
      <c r="AQ1358" s="32">
        <v>0</v>
      </c>
      <c r="AR1358" s="32">
        <v>0</v>
      </c>
      <c r="AS1358" s="34"/>
      <c r="AT1358" s="32">
        <v>0</v>
      </c>
      <c r="AU1358" s="33">
        <v>3.45</v>
      </c>
      <c r="AV1358" s="36">
        <v>0</v>
      </c>
      <c r="AW1358" s="33">
        <v>8.86</v>
      </c>
      <c r="AX1358" s="33">
        <v>5.59</v>
      </c>
      <c r="AY1358" s="33">
        <v>0.62</v>
      </c>
      <c r="AZ1358" s="36">
        <v>0</v>
      </c>
      <c r="BA1358" s="33">
        <v>97.1</v>
      </c>
      <c r="BB1358" s="34"/>
      <c r="BC1358" s="34"/>
      <c r="BD1358" s="34"/>
      <c r="BE1358" s="34"/>
      <c r="BF1358" s="34"/>
      <c r="BG1358" s="34"/>
      <c r="BH1358" s="34"/>
      <c r="BI1358" s="34"/>
      <c r="BJ1358" s="34"/>
      <c r="BK1358" s="34"/>
      <c r="BL1358" s="34"/>
      <c r="BM1358" s="34"/>
      <c r="BN1358" s="34"/>
      <c r="BO1358" s="34"/>
      <c r="BP1358" s="34"/>
      <c r="BQ1358" s="34"/>
      <c r="BR1358" s="34"/>
      <c r="BS1358" s="34"/>
      <c r="BT1358" s="34"/>
      <c r="BU1358" s="34"/>
      <c r="BV1358" s="34"/>
      <c r="BW1358" s="34"/>
      <c r="BX1358" s="34"/>
      <c r="BY1358" s="34"/>
      <c r="BZ1358" s="34"/>
      <c r="CA1358" s="34"/>
      <c r="CB1358" s="34"/>
      <c r="CC1358" s="34"/>
    </row>
    <row r="1359" spans="1:81" ht="25" x14ac:dyDescent="0.35">
      <c r="A1359" s="37" t="s">
        <v>592</v>
      </c>
      <c r="B1359" s="34">
        <v>28102</v>
      </c>
      <c r="C1359" s="37" t="s">
        <v>591</v>
      </c>
      <c r="D1359" s="32">
        <v>9.6999999999999993</v>
      </c>
      <c r="E1359" s="32">
        <v>29.5</v>
      </c>
      <c r="F1359" s="32">
        <v>46.8</v>
      </c>
      <c r="G1359" s="32">
        <v>49.4</v>
      </c>
      <c r="H1359" s="35">
        <v>2083</v>
      </c>
      <c r="I1359" s="35">
        <v>2053</v>
      </c>
      <c r="J1359" s="35">
        <v>490.66699999999997</v>
      </c>
      <c r="K1359" s="32">
        <v>3.8</v>
      </c>
      <c r="L1359" s="32">
        <v>9.3000000000000007</v>
      </c>
      <c r="M1359" s="32">
        <v>9</v>
      </c>
      <c r="N1359" s="32">
        <v>22.6</v>
      </c>
      <c r="O1359" s="31"/>
      <c r="P1359" s="32">
        <v>49.4</v>
      </c>
      <c r="Q1359" s="31"/>
      <c r="R1359" s="36">
        <v>0.19400000000000001</v>
      </c>
      <c r="S1359" s="33">
        <v>0</v>
      </c>
      <c r="T1359" s="34"/>
      <c r="U1359" s="34"/>
      <c r="V1359" s="34"/>
      <c r="W1359" s="34"/>
      <c r="X1359" s="34"/>
      <c r="Y1359" s="34"/>
      <c r="Z1359" s="34"/>
      <c r="AA1359" s="34"/>
      <c r="AB1359" s="34"/>
      <c r="AC1359" s="34"/>
      <c r="AD1359" s="34"/>
      <c r="AE1359" s="34"/>
      <c r="AF1359" s="34"/>
      <c r="AG1359" s="34"/>
      <c r="AH1359" s="34"/>
      <c r="AI1359" s="34"/>
      <c r="AJ1359" s="34"/>
      <c r="AK1359" s="34"/>
      <c r="AL1359" s="34"/>
      <c r="AM1359" s="34"/>
      <c r="AN1359" s="34"/>
      <c r="AO1359" s="34"/>
      <c r="AP1359" s="34"/>
      <c r="AQ1359" s="34"/>
      <c r="AR1359" s="34"/>
      <c r="AS1359" s="34"/>
      <c r="AT1359" s="34"/>
      <c r="AU1359" s="34"/>
      <c r="AV1359" s="34"/>
      <c r="AW1359" s="33">
        <v>11.45</v>
      </c>
      <c r="AX1359" s="33">
        <v>14.71</v>
      </c>
      <c r="AY1359" s="33">
        <v>1.76</v>
      </c>
      <c r="AZ1359" s="36">
        <v>0</v>
      </c>
      <c r="BA1359" s="33">
        <v>106.07</v>
      </c>
      <c r="BB1359" s="34"/>
      <c r="BC1359" s="34"/>
      <c r="BD1359" s="34"/>
      <c r="BE1359" s="34"/>
      <c r="BF1359" s="34"/>
      <c r="BG1359" s="34"/>
      <c r="BH1359" s="34"/>
      <c r="BI1359" s="34"/>
      <c r="BJ1359" s="34"/>
      <c r="BK1359" s="34"/>
      <c r="BL1359" s="34"/>
      <c r="BM1359" s="34"/>
      <c r="BN1359" s="34"/>
      <c r="BO1359" s="34"/>
      <c r="BP1359" s="34"/>
      <c r="BQ1359" s="34"/>
      <c r="BR1359" s="34"/>
      <c r="BS1359" s="34"/>
      <c r="BT1359" s="34"/>
      <c r="BU1359" s="34"/>
      <c r="BV1359" s="34"/>
      <c r="BW1359" s="34"/>
      <c r="BX1359" s="34"/>
      <c r="BY1359" s="34"/>
      <c r="BZ1359" s="34"/>
      <c r="CA1359" s="34"/>
      <c r="CB1359" s="34"/>
      <c r="CC1359" s="34"/>
    </row>
    <row r="1360" spans="1:81" x14ac:dyDescent="0.35">
      <c r="A1360" s="37" t="s">
        <v>590</v>
      </c>
      <c r="B1360" s="34">
        <v>28102</v>
      </c>
      <c r="C1360" s="37" t="s">
        <v>589</v>
      </c>
      <c r="D1360" s="32">
        <v>13.3</v>
      </c>
      <c r="E1360" s="32">
        <v>37.700000000000003</v>
      </c>
      <c r="F1360" s="32">
        <v>37.6</v>
      </c>
      <c r="G1360" s="32">
        <v>41.9</v>
      </c>
      <c r="H1360" s="35">
        <v>2334</v>
      </c>
      <c r="I1360" s="35">
        <v>2299</v>
      </c>
      <c r="J1360" s="35">
        <v>549.46100000000001</v>
      </c>
      <c r="K1360" s="32">
        <v>4.3</v>
      </c>
      <c r="L1360" s="32">
        <v>0</v>
      </c>
      <c r="M1360" s="32">
        <v>0</v>
      </c>
      <c r="N1360" s="32">
        <v>30</v>
      </c>
      <c r="O1360" s="31"/>
      <c r="P1360" s="32">
        <v>41.9</v>
      </c>
      <c r="Q1360" s="31"/>
      <c r="R1360" s="36">
        <v>0.26600000000000001</v>
      </c>
      <c r="S1360" s="33">
        <v>0</v>
      </c>
      <c r="T1360" s="34"/>
      <c r="U1360" s="34"/>
      <c r="V1360" s="34"/>
      <c r="W1360" s="34"/>
      <c r="X1360" s="34"/>
      <c r="Y1360" s="34"/>
      <c r="Z1360" s="34"/>
      <c r="AA1360" s="34"/>
      <c r="AB1360" s="34"/>
      <c r="AC1360" s="34"/>
      <c r="AD1360" s="34"/>
      <c r="AE1360" s="34"/>
      <c r="AF1360" s="34"/>
      <c r="AG1360" s="34"/>
      <c r="AH1360" s="34"/>
      <c r="AI1360" s="34"/>
      <c r="AJ1360" s="34"/>
      <c r="AK1360" s="34"/>
      <c r="AL1360" s="34"/>
      <c r="AM1360" s="34"/>
      <c r="AN1360" s="34"/>
      <c r="AO1360" s="34"/>
      <c r="AP1360" s="34"/>
      <c r="AQ1360" s="34"/>
      <c r="AR1360" s="34"/>
      <c r="AS1360" s="34"/>
      <c r="AT1360" s="34"/>
      <c r="AU1360" s="34"/>
      <c r="AV1360" s="34"/>
      <c r="AW1360" s="33">
        <v>15.43</v>
      </c>
      <c r="AX1360" s="33">
        <v>18.39</v>
      </c>
      <c r="AY1360" s="33">
        <v>1.99</v>
      </c>
      <c r="AZ1360" s="36">
        <v>0</v>
      </c>
      <c r="BA1360" s="33">
        <v>161.66999999999999</v>
      </c>
      <c r="BB1360" s="34"/>
      <c r="BC1360" s="34"/>
      <c r="BD1360" s="34"/>
      <c r="BE1360" s="34"/>
      <c r="BF1360" s="34"/>
      <c r="BG1360" s="34"/>
      <c r="BH1360" s="34"/>
      <c r="BI1360" s="34"/>
      <c r="BJ1360" s="34"/>
      <c r="BK1360" s="34"/>
      <c r="BL1360" s="34"/>
      <c r="BM1360" s="34"/>
      <c r="BN1360" s="34"/>
      <c r="BO1360" s="34"/>
      <c r="BP1360" s="34"/>
      <c r="BQ1360" s="34"/>
      <c r="BR1360" s="34"/>
      <c r="BS1360" s="34"/>
      <c r="BT1360" s="34"/>
      <c r="BU1360" s="34"/>
      <c r="BV1360" s="34"/>
      <c r="BW1360" s="34"/>
      <c r="BX1360" s="34"/>
      <c r="BY1360" s="34"/>
      <c r="BZ1360" s="34"/>
      <c r="CA1360" s="34"/>
      <c r="CB1360" s="34"/>
      <c r="CC1360" s="34"/>
    </row>
    <row r="1361" spans="1:81" x14ac:dyDescent="0.35">
      <c r="A1361" s="37" t="s">
        <v>588</v>
      </c>
      <c r="B1361" s="34">
        <v>28103</v>
      </c>
      <c r="C1361" s="37" t="s">
        <v>587</v>
      </c>
      <c r="D1361" s="32">
        <v>6.1</v>
      </c>
      <c r="E1361" s="32">
        <v>21.4</v>
      </c>
      <c r="F1361" s="32">
        <v>60.2</v>
      </c>
      <c r="G1361" s="32">
        <v>61.7</v>
      </c>
      <c r="H1361" s="35">
        <v>1913</v>
      </c>
      <c r="I1361" s="35">
        <v>1893</v>
      </c>
      <c r="J1361" s="35">
        <v>452.42699999999996</v>
      </c>
      <c r="K1361" s="32">
        <v>2.6</v>
      </c>
      <c r="L1361" s="32">
        <v>11.2</v>
      </c>
      <c r="M1361" s="32">
        <v>10.7</v>
      </c>
      <c r="N1361" s="32">
        <v>30.1</v>
      </c>
      <c r="O1361" s="31"/>
      <c r="P1361" s="32">
        <v>61.7</v>
      </c>
      <c r="Q1361" s="31"/>
      <c r="R1361" s="36">
        <v>0.22800000000000001</v>
      </c>
      <c r="S1361" s="33">
        <v>0</v>
      </c>
      <c r="T1361" s="34"/>
      <c r="U1361" s="34"/>
      <c r="V1361" s="34"/>
      <c r="W1361" s="34"/>
      <c r="X1361" s="34"/>
      <c r="Y1361" s="34"/>
      <c r="Z1361" s="34"/>
      <c r="AA1361" s="34"/>
      <c r="AB1361" s="34"/>
      <c r="AC1361" s="34"/>
      <c r="AD1361" s="34"/>
      <c r="AE1361" s="34"/>
      <c r="AF1361" s="34"/>
      <c r="AG1361" s="34"/>
      <c r="AH1361" s="34"/>
      <c r="AI1361" s="34"/>
      <c r="AJ1361" s="34"/>
      <c r="AK1361" s="34"/>
      <c r="AL1361" s="34"/>
      <c r="AM1361" s="34"/>
      <c r="AN1361" s="34"/>
      <c r="AO1361" s="34"/>
      <c r="AP1361" s="34"/>
      <c r="AQ1361" s="34"/>
      <c r="AR1361" s="34"/>
      <c r="AS1361" s="34"/>
      <c r="AT1361" s="34"/>
      <c r="AU1361" s="34"/>
      <c r="AV1361" s="34"/>
      <c r="AW1361" s="33">
        <v>13.13</v>
      </c>
      <c r="AX1361" s="33">
        <v>6.58</v>
      </c>
      <c r="AY1361" s="33">
        <v>0.57999999999999996</v>
      </c>
      <c r="AZ1361" s="36">
        <v>0</v>
      </c>
      <c r="BA1361" s="33">
        <v>110.92</v>
      </c>
      <c r="BB1361" s="34"/>
      <c r="BC1361" s="34"/>
      <c r="BD1361" s="34"/>
      <c r="BE1361" s="34"/>
      <c r="BF1361" s="34"/>
      <c r="BG1361" s="34"/>
      <c r="BH1361" s="34"/>
      <c r="BI1361" s="34"/>
      <c r="BJ1361" s="34"/>
      <c r="BK1361" s="34"/>
      <c r="BL1361" s="34"/>
      <c r="BM1361" s="34"/>
      <c r="BN1361" s="34"/>
      <c r="BO1361" s="34"/>
      <c r="BP1361" s="34"/>
      <c r="BQ1361" s="34"/>
      <c r="BR1361" s="34"/>
      <c r="BS1361" s="34"/>
      <c r="BT1361" s="34"/>
      <c r="BU1361" s="34"/>
      <c r="BV1361" s="34"/>
      <c r="BW1361" s="34"/>
      <c r="BX1361" s="34"/>
      <c r="BY1361" s="34"/>
      <c r="BZ1361" s="34"/>
      <c r="CA1361" s="34"/>
      <c r="CB1361" s="34"/>
      <c r="CC1361" s="34"/>
    </row>
    <row r="1362" spans="1:81" x14ac:dyDescent="0.35">
      <c r="A1362" s="37" t="s">
        <v>586</v>
      </c>
      <c r="B1362" s="34">
        <v>23201</v>
      </c>
      <c r="C1362" s="37" t="s">
        <v>585</v>
      </c>
      <c r="D1362" s="32">
        <v>0.5</v>
      </c>
      <c r="E1362" s="32">
        <v>0.3</v>
      </c>
      <c r="F1362" s="32">
        <v>41.5</v>
      </c>
      <c r="G1362" s="32">
        <v>43.1</v>
      </c>
      <c r="H1362" s="35">
        <v>752</v>
      </c>
      <c r="I1362" s="35">
        <v>734</v>
      </c>
      <c r="J1362" s="35">
        <v>175.42599999999999</v>
      </c>
      <c r="K1362" s="32">
        <v>2.2000000000000002</v>
      </c>
      <c r="L1362" s="32">
        <v>19.899999999999999</v>
      </c>
      <c r="M1362" s="32">
        <v>18.5</v>
      </c>
      <c r="N1362" s="32">
        <v>3.1</v>
      </c>
      <c r="O1362" s="31"/>
      <c r="P1362" s="32">
        <v>43.1</v>
      </c>
      <c r="Q1362" s="31"/>
      <c r="R1362" s="36">
        <v>0</v>
      </c>
      <c r="S1362" s="33">
        <v>0</v>
      </c>
      <c r="T1362" s="33">
        <v>0</v>
      </c>
      <c r="U1362" s="33">
        <v>0</v>
      </c>
      <c r="V1362" s="34"/>
      <c r="W1362" s="34"/>
      <c r="X1362" s="34"/>
      <c r="Y1362" s="32">
        <v>0</v>
      </c>
      <c r="Z1362" s="32">
        <v>0</v>
      </c>
      <c r="AA1362" s="34"/>
      <c r="AB1362" s="34"/>
      <c r="AC1362" s="34"/>
      <c r="AD1362" s="34"/>
      <c r="AE1362" s="34"/>
      <c r="AF1362" s="34"/>
      <c r="AG1362" s="34"/>
      <c r="AH1362" s="34"/>
      <c r="AI1362" s="34"/>
      <c r="AJ1362" s="34"/>
      <c r="AK1362" s="34"/>
      <c r="AL1362" s="34"/>
      <c r="AM1362" s="32">
        <v>0</v>
      </c>
      <c r="AN1362" s="34"/>
      <c r="AO1362" s="34"/>
      <c r="AP1362" s="34"/>
      <c r="AQ1362" s="34"/>
      <c r="AR1362" s="32">
        <v>0</v>
      </c>
      <c r="AS1362" s="34"/>
      <c r="AT1362" s="32">
        <v>0</v>
      </c>
      <c r="AU1362" s="33">
        <v>0</v>
      </c>
      <c r="AV1362" s="36">
        <v>0</v>
      </c>
      <c r="AW1362" s="33">
        <v>0</v>
      </c>
      <c r="AX1362" s="33">
        <v>0</v>
      </c>
      <c r="AY1362" s="33">
        <v>0</v>
      </c>
      <c r="AZ1362" s="36">
        <v>0</v>
      </c>
      <c r="BA1362" s="33">
        <v>0</v>
      </c>
      <c r="BB1362" s="34"/>
      <c r="BC1362" s="34"/>
      <c r="BD1362" s="34"/>
      <c r="BE1362" s="34"/>
      <c r="BF1362" s="34"/>
      <c r="BG1362" s="34"/>
      <c r="BH1362" s="34"/>
      <c r="BI1362" s="34"/>
      <c r="BJ1362" s="34"/>
      <c r="BK1362" s="34"/>
      <c r="BL1362" s="34"/>
      <c r="BM1362" s="34"/>
      <c r="BN1362" s="34"/>
      <c r="BO1362" s="34"/>
      <c r="BP1362" s="34"/>
      <c r="BQ1362" s="34"/>
      <c r="BR1362" s="34"/>
      <c r="BS1362" s="34"/>
      <c r="BT1362" s="34"/>
      <c r="BU1362" s="34"/>
      <c r="BV1362" s="34"/>
      <c r="BW1362" s="34"/>
      <c r="BX1362" s="34"/>
      <c r="BY1362" s="34"/>
      <c r="BZ1362" s="34"/>
      <c r="CA1362" s="34"/>
      <c r="CB1362" s="34"/>
      <c r="CC1362" s="34"/>
    </row>
    <row r="1363" spans="1:81" x14ac:dyDescent="0.35">
      <c r="A1363" s="37" t="s">
        <v>584</v>
      </c>
      <c r="B1363" s="34">
        <v>27201</v>
      </c>
      <c r="C1363" s="37" t="s">
        <v>583</v>
      </c>
      <c r="D1363" s="32">
        <v>0.3</v>
      </c>
      <c r="E1363" s="32">
        <v>0</v>
      </c>
      <c r="F1363" s="32">
        <v>67.2</v>
      </c>
      <c r="G1363" s="32">
        <v>67.3</v>
      </c>
      <c r="H1363" s="35">
        <v>1100</v>
      </c>
      <c r="I1363" s="35">
        <v>1087</v>
      </c>
      <c r="J1363" s="35">
        <v>259.79300000000001</v>
      </c>
      <c r="K1363" s="32">
        <v>1.6</v>
      </c>
      <c r="L1363" s="32">
        <v>19.2</v>
      </c>
      <c r="M1363" s="32">
        <v>20.5</v>
      </c>
      <c r="N1363" s="32">
        <v>26.9</v>
      </c>
      <c r="O1363" s="31"/>
      <c r="P1363" s="32">
        <v>67.3</v>
      </c>
      <c r="Q1363" s="31"/>
      <c r="R1363" s="36">
        <v>0</v>
      </c>
      <c r="S1363" s="33">
        <v>0</v>
      </c>
      <c r="T1363" s="33">
        <v>0</v>
      </c>
      <c r="U1363" s="33">
        <v>0</v>
      </c>
      <c r="V1363" s="34"/>
      <c r="W1363" s="34"/>
      <c r="X1363" s="34"/>
      <c r="Y1363" s="32">
        <v>0</v>
      </c>
      <c r="Z1363" s="32">
        <v>0</v>
      </c>
      <c r="AA1363" s="34"/>
      <c r="AB1363" s="34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2">
        <v>0</v>
      </c>
      <c r="AN1363" s="34"/>
      <c r="AO1363" s="34"/>
      <c r="AP1363" s="34"/>
      <c r="AQ1363" s="34"/>
      <c r="AR1363" s="32">
        <v>0</v>
      </c>
      <c r="AS1363" s="34"/>
      <c r="AT1363" s="32">
        <v>0</v>
      </c>
      <c r="AU1363" s="33">
        <v>0</v>
      </c>
      <c r="AV1363" s="36">
        <v>0</v>
      </c>
      <c r="AW1363" s="33">
        <v>0</v>
      </c>
      <c r="AX1363" s="33">
        <v>0</v>
      </c>
      <c r="AY1363" s="33">
        <v>0</v>
      </c>
      <c r="AZ1363" s="36">
        <v>0</v>
      </c>
      <c r="BA1363" s="33">
        <v>0</v>
      </c>
      <c r="BB1363" s="34"/>
      <c r="BC1363" s="34"/>
      <c r="BD1363" s="34"/>
      <c r="BE1363" s="34"/>
      <c r="BF1363" s="34"/>
      <c r="BG1363" s="34"/>
      <c r="BH1363" s="34"/>
      <c r="BI1363" s="34"/>
      <c r="BJ1363" s="34"/>
      <c r="BK1363" s="34"/>
      <c r="BL1363" s="34"/>
      <c r="BM1363" s="34"/>
      <c r="BN1363" s="34"/>
      <c r="BO1363" s="34"/>
      <c r="BP1363" s="34"/>
      <c r="BQ1363" s="34"/>
      <c r="BR1363" s="34"/>
      <c r="BS1363" s="34"/>
      <c r="BT1363" s="34"/>
      <c r="BU1363" s="34"/>
      <c r="BV1363" s="34"/>
      <c r="BW1363" s="34"/>
      <c r="BX1363" s="34"/>
      <c r="BY1363" s="34"/>
      <c r="BZ1363" s="34"/>
      <c r="CA1363" s="34"/>
      <c r="CB1363" s="34"/>
      <c r="CC1363" s="34"/>
    </row>
    <row r="1364" spans="1:81" x14ac:dyDescent="0.35">
      <c r="A1364" s="37" t="s">
        <v>582</v>
      </c>
      <c r="B1364" s="34">
        <v>27201</v>
      </c>
      <c r="C1364" s="37" t="s">
        <v>581</v>
      </c>
      <c r="D1364" s="32">
        <v>0.2</v>
      </c>
      <c r="E1364" s="32">
        <v>0</v>
      </c>
      <c r="F1364" s="32">
        <v>64.3</v>
      </c>
      <c r="G1364" s="32">
        <v>64.400000000000006</v>
      </c>
      <c r="H1364" s="35">
        <v>1050</v>
      </c>
      <c r="I1364" s="35">
        <v>1042</v>
      </c>
      <c r="J1364" s="35">
        <v>249.03799999999998</v>
      </c>
      <c r="K1364" s="32">
        <v>0.9</v>
      </c>
      <c r="L1364" s="32">
        <v>15.6</v>
      </c>
      <c r="M1364" s="32">
        <v>16.8</v>
      </c>
      <c r="N1364" s="32">
        <v>31.4</v>
      </c>
      <c r="O1364" s="31"/>
      <c r="P1364" s="32">
        <v>64.400000000000006</v>
      </c>
      <c r="Q1364" s="31"/>
      <c r="R1364" s="36">
        <v>0</v>
      </c>
      <c r="S1364" s="33">
        <v>0</v>
      </c>
      <c r="T1364" s="33">
        <v>0</v>
      </c>
      <c r="U1364" s="33">
        <v>0</v>
      </c>
      <c r="V1364" s="34"/>
      <c r="W1364" s="34"/>
      <c r="X1364" s="34"/>
      <c r="Y1364" s="32">
        <v>0</v>
      </c>
      <c r="Z1364" s="32">
        <v>0</v>
      </c>
      <c r="AA1364" s="34"/>
      <c r="AB1364" s="34"/>
      <c r="AC1364" s="34"/>
      <c r="AD1364" s="34"/>
      <c r="AE1364" s="34"/>
      <c r="AF1364" s="34"/>
      <c r="AG1364" s="34"/>
      <c r="AH1364" s="34"/>
      <c r="AI1364" s="34"/>
      <c r="AJ1364" s="34"/>
      <c r="AK1364" s="34"/>
      <c r="AL1364" s="34"/>
      <c r="AM1364" s="32">
        <v>0</v>
      </c>
      <c r="AN1364" s="34"/>
      <c r="AO1364" s="34"/>
      <c r="AP1364" s="34"/>
      <c r="AQ1364" s="34"/>
      <c r="AR1364" s="32">
        <v>0</v>
      </c>
      <c r="AS1364" s="34"/>
      <c r="AT1364" s="32">
        <v>0</v>
      </c>
      <c r="AU1364" s="33">
        <v>0</v>
      </c>
      <c r="AV1364" s="36">
        <v>0</v>
      </c>
      <c r="AW1364" s="33">
        <v>0</v>
      </c>
      <c r="AX1364" s="33">
        <v>0</v>
      </c>
      <c r="AY1364" s="33">
        <v>0</v>
      </c>
      <c r="AZ1364" s="36">
        <v>0</v>
      </c>
      <c r="BA1364" s="33">
        <v>0</v>
      </c>
      <c r="BB1364" s="34"/>
      <c r="BC1364" s="34"/>
      <c r="BD1364" s="34"/>
      <c r="BE1364" s="34"/>
      <c r="BF1364" s="34"/>
      <c r="BG1364" s="34"/>
      <c r="BH1364" s="34"/>
      <c r="BI1364" s="34"/>
      <c r="BJ1364" s="34"/>
      <c r="BK1364" s="34"/>
      <c r="BL1364" s="34"/>
      <c r="BM1364" s="34"/>
      <c r="BN1364" s="34"/>
      <c r="BO1364" s="34"/>
      <c r="BP1364" s="34"/>
      <c r="BQ1364" s="34"/>
      <c r="BR1364" s="34"/>
      <c r="BS1364" s="34"/>
      <c r="BT1364" s="34"/>
      <c r="BU1364" s="34"/>
      <c r="BV1364" s="34"/>
      <c r="BW1364" s="34"/>
      <c r="BX1364" s="34"/>
      <c r="BY1364" s="34"/>
      <c r="BZ1364" s="34"/>
      <c r="CA1364" s="34"/>
      <c r="CB1364" s="34"/>
      <c r="CC1364" s="34"/>
    </row>
    <row r="1365" spans="1:81" x14ac:dyDescent="0.35">
      <c r="A1365" s="37" t="s">
        <v>580</v>
      </c>
      <c r="B1365" s="34">
        <v>27201</v>
      </c>
      <c r="C1365" s="37" t="s">
        <v>579</v>
      </c>
      <c r="D1365" s="32">
        <v>0.2</v>
      </c>
      <c r="E1365" s="32">
        <v>0</v>
      </c>
      <c r="F1365" s="32">
        <v>64.3</v>
      </c>
      <c r="G1365" s="32">
        <v>64.400000000000006</v>
      </c>
      <c r="H1365" s="35">
        <v>1050</v>
      </c>
      <c r="I1365" s="35">
        <v>1042</v>
      </c>
      <c r="J1365" s="35">
        <v>249.03799999999998</v>
      </c>
      <c r="K1365" s="32">
        <v>0.9</v>
      </c>
      <c r="L1365" s="32">
        <v>15.6</v>
      </c>
      <c r="M1365" s="32">
        <v>16.8</v>
      </c>
      <c r="N1365" s="32">
        <v>31.4</v>
      </c>
      <c r="O1365" s="31"/>
      <c r="P1365" s="32">
        <v>64.400000000000006</v>
      </c>
      <c r="Q1365" s="31"/>
      <c r="R1365" s="36">
        <v>0</v>
      </c>
      <c r="S1365" s="33">
        <v>0</v>
      </c>
      <c r="T1365" s="33">
        <v>0</v>
      </c>
      <c r="U1365" s="33">
        <v>0</v>
      </c>
      <c r="V1365" s="34"/>
      <c r="W1365" s="34"/>
      <c r="X1365" s="34"/>
      <c r="Y1365" s="32">
        <v>0</v>
      </c>
      <c r="Z1365" s="32">
        <v>0</v>
      </c>
      <c r="AA1365" s="34"/>
      <c r="AB1365" s="34"/>
      <c r="AC1365" s="34"/>
      <c r="AD1365" s="34"/>
      <c r="AE1365" s="34"/>
      <c r="AF1365" s="34"/>
      <c r="AG1365" s="34"/>
      <c r="AH1365" s="34"/>
      <c r="AI1365" s="34"/>
      <c r="AJ1365" s="34"/>
      <c r="AK1365" s="34"/>
      <c r="AL1365" s="34"/>
      <c r="AM1365" s="32">
        <v>0</v>
      </c>
      <c r="AN1365" s="34"/>
      <c r="AO1365" s="34"/>
      <c r="AP1365" s="34"/>
      <c r="AQ1365" s="34"/>
      <c r="AR1365" s="32">
        <v>0</v>
      </c>
      <c r="AS1365" s="34"/>
      <c r="AT1365" s="32">
        <v>0</v>
      </c>
      <c r="AU1365" s="33">
        <v>0</v>
      </c>
      <c r="AV1365" s="36">
        <v>0</v>
      </c>
      <c r="AW1365" s="33">
        <v>0</v>
      </c>
      <c r="AX1365" s="33">
        <v>0</v>
      </c>
      <c r="AY1365" s="33">
        <v>0</v>
      </c>
      <c r="AZ1365" s="36">
        <v>0</v>
      </c>
      <c r="BA1365" s="33">
        <v>0</v>
      </c>
      <c r="BB1365" s="34"/>
      <c r="BC1365" s="34"/>
      <c r="BD1365" s="34"/>
      <c r="BE1365" s="34"/>
      <c r="BF1365" s="34"/>
      <c r="BG1365" s="34"/>
      <c r="BH1365" s="34"/>
      <c r="BI1365" s="34"/>
      <c r="BJ1365" s="34"/>
      <c r="BK1365" s="34"/>
      <c r="BL1365" s="34"/>
      <c r="BM1365" s="34"/>
      <c r="BN1365" s="34"/>
      <c r="BO1365" s="34"/>
      <c r="BP1365" s="34"/>
      <c r="BQ1365" s="34"/>
      <c r="BR1365" s="34"/>
      <c r="BS1365" s="34"/>
      <c r="BT1365" s="34"/>
      <c r="BU1365" s="34"/>
      <c r="BV1365" s="34"/>
      <c r="BW1365" s="34"/>
      <c r="BX1365" s="34"/>
      <c r="BY1365" s="34"/>
      <c r="BZ1365" s="34"/>
      <c r="CA1365" s="34"/>
      <c r="CB1365" s="34"/>
      <c r="CC1365" s="34"/>
    </row>
    <row r="1366" spans="1:81" x14ac:dyDescent="0.35">
      <c r="A1366" s="37" t="s">
        <v>578</v>
      </c>
      <c r="B1366" s="34">
        <v>27201</v>
      </c>
      <c r="C1366" s="37" t="s">
        <v>577</v>
      </c>
      <c r="D1366" s="32">
        <v>0.1</v>
      </c>
      <c r="E1366" s="32">
        <v>0</v>
      </c>
      <c r="F1366" s="32">
        <v>65.400000000000006</v>
      </c>
      <c r="G1366" s="32">
        <v>65.5</v>
      </c>
      <c r="H1366" s="35">
        <v>1060</v>
      </c>
      <c r="I1366" s="35">
        <v>1054</v>
      </c>
      <c r="J1366" s="35">
        <v>251.90599999999998</v>
      </c>
      <c r="K1366" s="32">
        <v>0.8</v>
      </c>
      <c r="L1366" s="32">
        <v>12.9</v>
      </c>
      <c r="M1366" s="32">
        <v>15.4</v>
      </c>
      <c r="N1366" s="32">
        <v>35.5</v>
      </c>
      <c r="O1366" s="31"/>
      <c r="P1366" s="32">
        <v>65.5</v>
      </c>
      <c r="Q1366" s="31"/>
      <c r="R1366" s="36">
        <v>0</v>
      </c>
      <c r="S1366" s="33">
        <v>0</v>
      </c>
      <c r="T1366" s="33">
        <v>0</v>
      </c>
      <c r="U1366" s="33">
        <v>0</v>
      </c>
      <c r="V1366" s="34"/>
      <c r="W1366" s="34"/>
      <c r="X1366" s="34"/>
      <c r="Y1366" s="32">
        <v>0</v>
      </c>
      <c r="Z1366" s="32">
        <v>0</v>
      </c>
      <c r="AA1366" s="34"/>
      <c r="AB1366" s="34"/>
      <c r="AC1366" s="34"/>
      <c r="AD1366" s="34"/>
      <c r="AE1366" s="34"/>
      <c r="AF1366" s="34"/>
      <c r="AG1366" s="34"/>
      <c r="AH1366" s="34"/>
      <c r="AI1366" s="34"/>
      <c r="AJ1366" s="34"/>
      <c r="AK1366" s="34"/>
      <c r="AL1366" s="34"/>
      <c r="AM1366" s="32">
        <v>0</v>
      </c>
      <c r="AN1366" s="34"/>
      <c r="AO1366" s="34"/>
      <c r="AP1366" s="34"/>
      <c r="AQ1366" s="34"/>
      <c r="AR1366" s="32">
        <v>0</v>
      </c>
      <c r="AS1366" s="34"/>
      <c r="AT1366" s="32">
        <v>0</v>
      </c>
      <c r="AU1366" s="33">
        <v>0</v>
      </c>
      <c r="AV1366" s="36">
        <v>0</v>
      </c>
      <c r="AW1366" s="33">
        <v>0</v>
      </c>
      <c r="AX1366" s="33">
        <v>0</v>
      </c>
      <c r="AY1366" s="33">
        <v>0</v>
      </c>
      <c r="AZ1366" s="36">
        <v>0</v>
      </c>
      <c r="BA1366" s="33">
        <v>0</v>
      </c>
      <c r="BB1366" s="34"/>
      <c r="BC1366" s="34"/>
      <c r="BD1366" s="34"/>
      <c r="BE1366" s="34"/>
      <c r="BF1366" s="34"/>
      <c r="BG1366" s="34"/>
      <c r="BH1366" s="34"/>
      <c r="BI1366" s="34"/>
      <c r="BJ1366" s="34"/>
      <c r="BK1366" s="34"/>
      <c r="BL1366" s="34"/>
      <c r="BM1366" s="34"/>
      <c r="BN1366" s="34"/>
      <c r="BO1366" s="34"/>
      <c r="BP1366" s="34"/>
      <c r="BQ1366" s="34"/>
      <c r="BR1366" s="34"/>
      <c r="BS1366" s="34"/>
      <c r="BT1366" s="34"/>
      <c r="BU1366" s="34"/>
      <c r="BV1366" s="34"/>
      <c r="BW1366" s="34"/>
      <c r="BX1366" s="34"/>
      <c r="BY1366" s="34"/>
      <c r="BZ1366" s="34"/>
      <c r="CA1366" s="34"/>
      <c r="CB1366" s="34"/>
      <c r="CC1366" s="34"/>
    </row>
    <row r="1367" spans="1:81" x14ac:dyDescent="0.35">
      <c r="A1367" s="37" t="s">
        <v>576</v>
      </c>
      <c r="B1367" s="34">
        <v>27204</v>
      </c>
      <c r="C1367" s="37" t="s">
        <v>575</v>
      </c>
      <c r="D1367" s="32">
        <v>6.8</v>
      </c>
      <c r="E1367" s="32">
        <v>30.3</v>
      </c>
      <c r="F1367" s="32">
        <v>57.2</v>
      </c>
      <c r="G1367" s="32">
        <v>57.8</v>
      </c>
      <c r="H1367" s="35">
        <v>2192</v>
      </c>
      <c r="I1367" s="35">
        <v>2163</v>
      </c>
      <c r="J1367" s="35">
        <v>516.95699999999999</v>
      </c>
      <c r="K1367" s="32">
        <v>3.7</v>
      </c>
      <c r="L1367" s="32">
        <v>0</v>
      </c>
      <c r="M1367" s="32">
        <v>0</v>
      </c>
      <c r="N1367" s="32">
        <v>52.1</v>
      </c>
      <c r="O1367" s="31"/>
      <c r="P1367" s="32">
        <v>57.8</v>
      </c>
      <c r="Q1367" s="31"/>
      <c r="R1367" s="36">
        <v>0.25</v>
      </c>
      <c r="S1367" s="33">
        <v>0</v>
      </c>
      <c r="T1367" s="33">
        <v>27.46</v>
      </c>
      <c r="U1367" s="33">
        <v>53.97</v>
      </c>
      <c r="V1367" s="34"/>
      <c r="W1367" s="34"/>
      <c r="X1367" s="34"/>
      <c r="Y1367" s="32">
        <v>15.7</v>
      </c>
      <c r="Z1367" s="32">
        <v>1.8</v>
      </c>
      <c r="AA1367" s="34"/>
      <c r="AB1367" s="32">
        <v>0</v>
      </c>
      <c r="AC1367" s="34"/>
      <c r="AD1367" s="32">
        <v>0</v>
      </c>
      <c r="AE1367" s="34"/>
      <c r="AF1367" s="32">
        <v>0</v>
      </c>
      <c r="AG1367" s="34"/>
      <c r="AH1367" s="34"/>
      <c r="AI1367" s="32">
        <v>0</v>
      </c>
      <c r="AJ1367" s="32">
        <v>0</v>
      </c>
      <c r="AK1367" s="34"/>
      <c r="AL1367" s="32">
        <v>0</v>
      </c>
      <c r="AM1367" s="32">
        <v>0</v>
      </c>
      <c r="AN1367" s="34"/>
      <c r="AO1367" s="34"/>
      <c r="AP1367" s="32">
        <v>0</v>
      </c>
      <c r="AQ1367" s="32">
        <v>0</v>
      </c>
      <c r="AR1367" s="32">
        <v>0</v>
      </c>
      <c r="AS1367" s="34"/>
      <c r="AT1367" s="32">
        <v>0</v>
      </c>
      <c r="AU1367" s="33">
        <v>17.53</v>
      </c>
      <c r="AV1367" s="36">
        <v>0</v>
      </c>
      <c r="AW1367" s="33">
        <v>7.96</v>
      </c>
      <c r="AX1367" s="33">
        <v>15.65</v>
      </c>
      <c r="AY1367" s="33">
        <v>5.08</v>
      </c>
      <c r="AZ1367" s="36">
        <v>0</v>
      </c>
      <c r="BA1367" s="33">
        <v>28.99</v>
      </c>
      <c r="BB1367" s="34"/>
      <c r="BC1367" s="34"/>
      <c r="BD1367" s="34"/>
      <c r="BE1367" s="34"/>
      <c r="BF1367" s="34"/>
      <c r="BG1367" s="34"/>
      <c r="BH1367" s="34"/>
      <c r="BI1367" s="34"/>
      <c r="BJ1367" s="34"/>
      <c r="BK1367" s="34"/>
      <c r="BL1367" s="34"/>
      <c r="BM1367" s="34"/>
      <c r="BN1367" s="34"/>
      <c r="BO1367" s="34"/>
      <c r="BP1367" s="34"/>
      <c r="BQ1367" s="34"/>
      <c r="BR1367" s="34"/>
      <c r="BS1367" s="34"/>
      <c r="BT1367" s="34"/>
      <c r="BU1367" s="34"/>
      <c r="BV1367" s="34"/>
      <c r="BW1367" s="34"/>
      <c r="BX1367" s="34"/>
      <c r="BY1367" s="34"/>
      <c r="BZ1367" s="34"/>
      <c r="CA1367" s="34"/>
      <c r="CB1367" s="34"/>
      <c r="CC1367" s="34"/>
    </row>
    <row r="1368" spans="1:81" x14ac:dyDescent="0.35">
      <c r="A1368" s="37" t="s">
        <v>574</v>
      </c>
      <c r="B1368" s="34">
        <v>27102</v>
      </c>
      <c r="C1368" s="37" t="s">
        <v>573</v>
      </c>
      <c r="D1368" s="32">
        <v>0</v>
      </c>
      <c r="E1368" s="32">
        <v>0</v>
      </c>
      <c r="F1368" s="32">
        <v>33</v>
      </c>
      <c r="G1368" s="32">
        <v>87.5</v>
      </c>
      <c r="H1368" s="35">
        <v>1268</v>
      </c>
      <c r="I1368" s="35">
        <v>1268</v>
      </c>
      <c r="J1368" s="35">
        <v>303.05199999999996</v>
      </c>
      <c r="K1368" s="32">
        <v>0</v>
      </c>
      <c r="L1368" s="32">
        <v>0</v>
      </c>
      <c r="M1368" s="32">
        <v>19</v>
      </c>
      <c r="N1368" s="32">
        <v>0</v>
      </c>
      <c r="O1368" s="31"/>
      <c r="P1368" s="32">
        <v>87.5</v>
      </c>
      <c r="Q1368" s="31"/>
      <c r="R1368" s="36">
        <v>0</v>
      </c>
      <c r="S1368" s="33">
        <v>0</v>
      </c>
      <c r="T1368" s="33">
        <v>0</v>
      </c>
      <c r="U1368" s="33">
        <v>0</v>
      </c>
      <c r="V1368" s="34"/>
      <c r="W1368" s="34"/>
      <c r="X1368" s="34"/>
      <c r="Y1368" s="32">
        <v>0</v>
      </c>
      <c r="Z1368" s="32">
        <v>0</v>
      </c>
      <c r="AA1368" s="34"/>
      <c r="AB1368" s="34"/>
      <c r="AC1368" s="34"/>
      <c r="AD1368" s="34"/>
      <c r="AE1368" s="34"/>
      <c r="AF1368" s="34"/>
      <c r="AG1368" s="34"/>
      <c r="AH1368" s="34"/>
      <c r="AI1368" s="34"/>
      <c r="AJ1368" s="34"/>
      <c r="AK1368" s="34"/>
      <c r="AL1368" s="34"/>
      <c r="AM1368" s="32">
        <v>0</v>
      </c>
      <c r="AN1368" s="34"/>
      <c r="AO1368" s="34"/>
      <c r="AP1368" s="34"/>
      <c r="AQ1368" s="34"/>
      <c r="AR1368" s="32">
        <v>0</v>
      </c>
      <c r="AS1368" s="34"/>
      <c r="AT1368" s="32">
        <v>0</v>
      </c>
      <c r="AU1368" s="33">
        <v>0</v>
      </c>
      <c r="AV1368" s="36">
        <v>0</v>
      </c>
      <c r="AW1368" s="33">
        <v>0</v>
      </c>
      <c r="AX1368" s="33">
        <v>0</v>
      </c>
      <c r="AY1368" s="33">
        <v>0</v>
      </c>
      <c r="AZ1368" s="36">
        <v>0</v>
      </c>
      <c r="BA1368" s="33">
        <v>0</v>
      </c>
      <c r="BB1368" s="34"/>
      <c r="BC1368" s="34"/>
      <c r="BD1368" s="34"/>
      <c r="BE1368" s="34"/>
      <c r="BF1368" s="34"/>
      <c r="BG1368" s="34"/>
      <c r="BH1368" s="34"/>
      <c r="BI1368" s="34"/>
      <c r="BJ1368" s="34"/>
      <c r="BK1368" s="34"/>
      <c r="BL1368" s="34"/>
      <c r="BM1368" s="34"/>
      <c r="BN1368" s="34"/>
      <c r="BO1368" s="34"/>
      <c r="BP1368" s="34"/>
      <c r="BQ1368" s="34"/>
      <c r="BR1368" s="34"/>
      <c r="BS1368" s="34"/>
      <c r="BT1368" s="34"/>
      <c r="BU1368" s="34"/>
      <c r="BV1368" s="34"/>
      <c r="BW1368" s="34"/>
      <c r="BX1368" s="34"/>
      <c r="BY1368" s="34"/>
      <c r="BZ1368" s="34"/>
      <c r="CA1368" s="34"/>
      <c r="CB1368" s="34"/>
      <c r="CC1368" s="34"/>
    </row>
    <row r="1369" spans="1:81" x14ac:dyDescent="0.35">
      <c r="A1369" s="37" t="s">
        <v>572</v>
      </c>
      <c r="B1369" s="34" t="s">
        <v>571</v>
      </c>
      <c r="C1369" s="37" t="s">
        <v>570</v>
      </c>
      <c r="D1369" s="32">
        <v>0.3</v>
      </c>
      <c r="E1369" s="32">
        <v>0</v>
      </c>
      <c r="F1369" s="32">
        <v>72.3</v>
      </c>
      <c r="G1369" s="32">
        <v>72.3</v>
      </c>
      <c r="H1369" s="35">
        <v>1162</v>
      </c>
      <c r="I1369" s="35">
        <v>1162</v>
      </c>
      <c r="J1369" s="35">
        <v>277.71799999999996</v>
      </c>
      <c r="K1369" s="32">
        <v>0</v>
      </c>
      <c r="L1369" s="32">
        <v>40</v>
      </c>
      <c r="M1369" s="32">
        <v>31</v>
      </c>
      <c r="N1369" s="32">
        <v>0</v>
      </c>
      <c r="O1369" s="31"/>
      <c r="P1369" s="32">
        <v>72.3</v>
      </c>
      <c r="Q1369" s="31"/>
      <c r="R1369" s="36">
        <v>0</v>
      </c>
      <c r="S1369" s="33">
        <v>0</v>
      </c>
      <c r="T1369" s="33">
        <v>0</v>
      </c>
      <c r="U1369" s="33">
        <v>0</v>
      </c>
      <c r="V1369" s="34"/>
      <c r="W1369" s="34"/>
      <c r="X1369" s="34"/>
      <c r="Y1369" s="32">
        <v>0</v>
      </c>
      <c r="Z1369" s="32">
        <v>0</v>
      </c>
      <c r="AA1369" s="34"/>
      <c r="AB1369" s="34"/>
      <c r="AC1369" s="34"/>
      <c r="AD1369" s="34"/>
      <c r="AE1369" s="34"/>
      <c r="AF1369" s="34"/>
      <c r="AG1369" s="34"/>
      <c r="AH1369" s="34"/>
      <c r="AI1369" s="34"/>
      <c r="AJ1369" s="34"/>
      <c r="AK1369" s="34"/>
      <c r="AL1369" s="34"/>
      <c r="AM1369" s="32">
        <v>0</v>
      </c>
      <c r="AN1369" s="34"/>
      <c r="AO1369" s="34"/>
      <c r="AP1369" s="34"/>
      <c r="AQ1369" s="34"/>
      <c r="AR1369" s="32">
        <v>0</v>
      </c>
      <c r="AS1369" s="34"/>
      <c r="AT1369" s="32">
        <v>0</v>
      </c>
      <c r="AU1369" s="33">
        <v>0</v>
      </c>
      <c r="AV1369" s="36">
        <v>0</v>
      </c>
      <c r="AW1369" s="33">
        <v>0</v>
      </c>
      <c r="AX1369" s="33">
        <v>0</v>
      </c>
      <c r="AY1369" s="33">
        <v>0</v>
      </c>
      <c r="AZ1369" s="36">
        <v>0</v>
      </c>
      <c r="BA1369" s="33">
        <v>0</v>
      </c>
      <c r="BB1369" s="34"/>
      <c r="BC1369" s="34"/>
      <c r="BD1369" s="34"/>
      <c r="BE1369" s="33"/>
      <c r="BF1369" s="34"/>
      <c r="BG1369" s="33"/>
      <c r="BH1369" s="34"/>
      <c r="BI1369" s="34"/>
      <c r="BJ1369" s="34"/>
      <c r="BK1369" s="34"/>
      <c r="BL1369" s="33"/>
      <c r="BM1369" s="33"/>
      <c r="BN1369" s="33"/>
      <c r="BO1369" s="34"/>
      <c r="BP1369" s="33"/>
      <c r="BQ1369" s="34"/>
      <c r="BR1369" s="33"/>
      <c r="BS1369" s="34"/>
      <c r="BT1369" s="34"/>
      <c r="BU1369" s="34"/>
      <c r="BV1369" s="33"/>
      <c r="BW1369" s="34"/>
      <c r="BX1369" s="34"/>
      <c r="BY1369" s="34"/>
      <c r="BZ1369" s="34"/>
      <c r="CA1369" s="34"/>
      <c r="CB1369" s="33"/>
      <c r="CC1369" s="32"/>
    </row>
    <row r="1370" spans="1:81" x14ac:dyDescent="0.35">
      <c r="A1370" s="37" t="s">
        <v>569</v>
      </c>
      <c r="B1370" s="34">
        <v>27101</v>
      </c>
      <c r="C1370" s="37" t="s">
        <v>568</v>
      </c>
      <c r="D1370" s="32">
        <v>0.2</v>
      </c>
      <c r="E1370" s="32">
        <v>0</v>
      </c>
      <c r="F1370" s="32">
        <v>96.8</v>
      </c>
      <c r="G1370" s="32">
        <v>96.8</v>
      </c>
      <c r="H1370" s="35">
        <v>1552</v>
      </c>
      <c r="I1370" s="35">
        <v>1552</v>
      </c>
      <c r="J1370" s="35">
        <v>370.928</v>
      </c>
      <c r="K1370" s="32">
        <v>0</v>
      </c>
      <c r="L1370" s="32">
        <v>1</v>
      </c>
      <c r="M1370" s="32">
        <v>1.1000000000000001</v>
      </c>
      <c r="N1370" s="32">
        <v>94.7</v>
      </c>
      <c r="O1370" s="31"/>
      <c r="P1370" s="32">
        <v>96.8</v>
      </c>
      <c r="Q1370" s="31"/>
      <c r="R1370" s="36">
        <v>0</v>
      </c>
      <c r="S1370" s="33">
        <v>0</v>
      </c>
      <c r="T1370" s="33">
        <v>0</v>
      </c>
      <c r="U1370" s="33">
        <v>0</v>
      </c>
      <c r="V1370" s="34"/>
      <c r="W1370" s="34"/>
      <c r="X1370" s="34"/>
      <c r="Y1370" s="32">
        <v>0</v>
      </c>
      <c r="Z1370" s="32">
        <v>0</v>
      </c>
      <c r="AA1370" s="34"/>
      <c r="AB1370" s="34"/>
      <c r="AC1370" s="34"/>
      <c r="AD1370" s="34"/>
      <c r="AE1370" s="34"/>
      <c r="AF1370" s="34"/>
      <c r="AG1370" s="34"/>
      <c r="AH1370" s="34"/>
      <c r="AI1370" s="34"/>
      <c r="AJ1370" s="34"/>
      <c r="AK1370" s="34"/>
      <c r="AL1370" s="34"/>
      <c r="AM1370" s="32">
        <v>0</v>
      </c>
      <c r="AN1370" s="34"/>
      <c r="AO1370" s="34"/>
      <c r="AP1370" s="34"/>
      <c r="AQ1370" s="34"/>
      <c r="AR1370" s="32">
        <v>0</v>
      </c>
      <c r="AS1370" s="34"/>
      <c r="AT1370" s="32">
        <v>0</v>
      </c>
      <c r="AU1370" s="33">
        <v>0</v>
      </c>
      <c r="AV1370" s="36">
        <v>0</v>
      </c>
      <c r="AW1370" s="33">
        <v>0</v>
      </c>
      <c r="AX1370" s="33">
        <v>0</v>
      </c>
      <c r="AY1370" s="33">
        <v>0</v>
      </c>
      <c r="AZ1370" s="36">
        <v>0</v>
      </c>
      <c r="BA1370" s="33">
        <v>0</v>
      </c>
      <c r="BB1370" s="34"/>
      <c r="BC1370" s="34"/>
      <c r="BD1370" s="34"/>
      <c r="BE1370" s="34"/>
      <c r="BF1370" s="34"/>
      <c r="BG1370" s="34"/>
      <c r="BH1370" s="34"/>
      <c r="BI1370" s="34"/>
      <c r="BJ1370" s="34"/>
      <c r="BK1370" s="34"/>
      <c r="BL1370" s="34"/>
      <c r="BM1370" s="34"/>
      <c r="BN1370" s="34"/>
      <c r="BO1370" s="34"/>
      <c r="BP1370" s="34"/>
      <c r="BQ1370" s="34"/>
      <c r="BR1370" s="34"/>
      <c r="BS1370" s="34"/>
      <c r="BT1370" s="34"/>
      <c r="BU1370" s="34"/>
      <c r="BV1370" s="34"/>
      <c r="BW1370" s="34"/>
      <c r="BX1370" s="34"/>
      <c r="BY1370" s="34"/>
      <c r="BZ1370" s="34"/>
      <c r="CA1370" s="34"/>
      <c r="CB1370" s="34"/>
      <c r="CC1370" s="34"/>
    </row>
    <row r="1371" spans="1:81" x14ac:dyDescent="0.35">
      <c r="A1371" s="37" t="s">
        <v>567</v>
      </c>
      <c r="B1371" s="34">
        <v>27101</v>
      </c>
      <c r="C1371" s="37" t="s">
        <v>566</v>
      </c>
      <c r="D1371" s="32">
        <v>0</v>
      </c>
      <c r="E1371" s="32">
        <v>0</v>
      </c>
      <c r="F1371" s="32">
        <v>99.8</v>
      </c>
      <c r="G1371" s="32">
        <v>99.8</v>
      </c>
      <c r="H1371" s="35">
        <v>1597</v>
      </c>
      <c r="I1371" s="35">
        <v>1597</v>
      </c>
      <c r="J1371" s="35">
        <v>381.68299999999999</v>
      </c>
      <c r="K1371" s="32">
        <v>0</v>
      </c>
      <c r="L1371" s="32">
        <v>0</v>
      </c>
      <c r="M1371" s="32">
        <v>0</v>
      </c>
      <c r="N1371" s="32">
        <v>99.8</v>
      </c>
      <c r="O1371" s="31"/>
      <c r="P1371" s="32">
        <v>99.8</v>
      </c>
      <c r="Q1371" s="31"/>
      <c r="R1371" s="36">
        <v>0</v>
      </c>
      <c r="S1371" s="33">
        <v>0</v>
      </c>
      <c r="T1371" s="33">
        <v>0</v>
      </c>
      <c r="U1371" s="33">
        <v>0</v>
      </c>
      <c r="V1371" s="34"/>
      <c r="W1371" s="34"/>
      <c r="X1371" s="34"/>
      <c r="Y1371" s="32">
        <v>0</v>
      </c>
      <c r="Z1371" s="32">
        <v>0</v>
      </c>
      <c r="AA1371" s="34"/>
      <c r="AB1371" s="34"/>
      <c r="AC1371" s="34"/>
      <c r="AD1371" s="34"/>
      <c r="AE1371" s="34"/>
      <c r="AF1371" s="34"/>
      <c r="AG1371" s="34"/>
      <c r="AH1371" s="34"/>
      <c r="AI1371" s="34"/>
      <c r="AJ1371" s="34"/>
      <c r="AK1371" s="34"/>
      <c r="AL1371" s="34"/>
      <c r="AM1371" s="32">
        <v>0</v>
      </c>
      <c r="AN1371" s="34"/>
      <c r="AO1371" s="34"/>
      <c r="AP1371" s="34"/>
      <c r="AQ1371" s="34"/>
      <c r="AR1371" s="32">
        <v>0</v>
      </c>
      <c r="AS1371" s="34"/>
      <c r="AT1371" s="32">
        <v>0</v>
      </c>
      <c r="AU1371" s="33">
        <v>0</v>
      </c>
      <c r="AV1371" s="36">
        <v>0</v>
      </c>
      <c r="AW1371" s="33">
        <v>0</v>
      </c>
      <c r="AX1371" s="33">
        <v>0</v>
      </c>
      <c r="AY1371" s="33">
        <v>0</v>
      </c>
      <c r="AZ1371" s="36">
        <v>0</v>
      </c>
      <c r="BA1371" s="33">
        <v>0</v>
      </c>
      <c r="BB1371" s="34"/>
      <c r="BC1371" s="34"/>
      <c r="BD1371" s="34"/>
      <c r="BE1371" s="33"/>
      <c r="BF1371" s="34"/>
      <c r="BG1371" s="33"/>
      <c r="BH1371" s="34"/>
      <c r="BI1371" s="34"/>
      <c r="BJ1371" s="34"/>
      <c r="BK1371" s="34"/>
      <c r="BL1371" s="33"/>
      <c r="BM1371" s="33"/>
      <c r="BN1371" s="33"/>
      <c r="BO1371" s="34"/>
      <c r="BP1371" s="33"/>
      <c r="BQ1371" s="33"/>
      <c r="BR1371" s="33"/>
      <c r="BS1371" s="34"/>
      <c r="BT1371" s="34"/>
      <c r="BU1371" s="34"/>
      <c r="BV1371" s="33"/>
      <c r="BW1371" s="34"/>
      <c r="BX1371" s="34"/>
      <c r="BY1371" s="34"/>
      <c r="BZ1371" s="34"/>
      <c r="CA1371" s="34"/>
      <c r="CB1371" s="33"/>
      <c r="CC1371" s="32"/>
    </row>
    <row r="1372" spans="1:81" x14ac:dyDescent="0.35">
      <c r="A1372" s="37" t="s">
        <v>565</v>
      </c>
      <c r="B1372" s="34">
        <v>27101</v>
      </c>
      <c r="C1372" s="37" t="s">
        <v>564</v>
      </c>
      <c r="D1372" s="32">
        <v>0</v>
      </c>
      <c r="E1372" s="32">
        <v>0</v>
      </c>
      <c r="F1372" s="32">
        <v>100</v>
      </c>
      <c r="G1372" s="32">
        <v>100</v>
      </c>
      <c r="H1372" s="35">
        <v>1600</v>
      </c>
      <c r="I1372" s="35">
        <v>1600</v>
      </c>
      <c r="J1372" s="35">
        <v>382.4</v>
      </c>
      <c r="K1372" s="32">
        <v>0</v>
      </c>
      <c r="L1372" s="32">
        <v>0</v>
      </c>
      <c r="M1372" s="32">
        <v>0</v>
      </c>
      <c r="N1372" s="32">
        <v>100</v>
      </c>
      <c r="O1372" s="31"/>
      <c r="P1372" s="32">
        <v>100</v>
      </c>
      <c r="Q1372" s="31"/>
      <c r="R1372" s="36">
        <v>0</v>
      </c>
      <c r="S1372" s="33">
        <v>0</v>
      </c>
      <c r="T1372" s="33">
        <v>0</v>
      </c>
      <c r="U1372" s="33">
        <v>0</v>
      </c>
      <c r="V1372" s="34"/>
      <c r="W1372" s="34"/>
      <c r="X1372" s="34"/>
      <c r="Y1372" s="32">
        <v>0</v>
      </c>
      <c r="Z1372" s="32">
        <v>0</v>
      </c>
      <c r="AA1372" s="34"/>
      <c r="AB1372" s="34"/>
      <c r="AC1372" s="34"/>
      <c r="AD1372" s="34"/>
      <c r="AE1372" s="34"/>
      <c r="AF1372" s="34"/>
      <c r="AG1372" s="34"/>
      <c r="AH1372" s="34"/>
      <c r="AI1372" s="34"/>
      <c r="AJ1372" s="34"/>
      <c r="AK1372" s="34"/>
      <c r="AL1372" s="34"/>
      <c r="AM1372" s="32">
        <v>0</v>
      </c>
      <c r="AN1372" s="34"/>
      <c r="AO1372" s="34"/>
      <c r="AP1372" s="34"/>
      <c r="AQ1372" s="34"/>
      <c r="AR1372" s="32">
        <v>0</v>
      </c>
      <c r="AS1372" s="34"/>
      <c r="AT1372" s="32">
        <v>0</v>
      </c>
      <c r="AU1372" s="33">
        <v>0</v>
      </c>
      <c r="AV1372" s="36">
        <v>0</v>
      </c>
      <c r="AW1372" s="33">
        <v>0</v>
      </c>
      <c r="AX1372" s="33">
        <v>0</v>
      </c>
      <c r="AY1372" s="33">
        <v>0</v>
      </c>
      <c r="AZ1372" s="36">
        <v>0</v>
      </c>
      <c r="BA1372" s="33">
        <v>0</v>
      </c>
      <c r="BB1372" s="34"/>
      <c r="BC1372" s="34"/>
      <c r="BD1372" s="34"/>
      <c r="BE1372" s="34"/>
      <c r="BF1372" s="34"/>
      <c r="BG1372" s="34"/>
      <c r="BH1372" s="34"/>
      <c r="BI1372" s="34"/>
      <c r="BJ1372" s="34"/>
      <c r="BK1372" s="34"/>
      <c r="BL1372" s="34"/>
      <c r="BM1372" s="34"/>
      <c r="BN1372" s="34"/>
      <c r="BO1372" s="34"/>
      <c r="BP1372" s="34"/>
      <c r="BQ1372" s="34"/>
      <c r="BR1372" s="34"/>
      <c r="BS1372" s="34"/>
      <c r="BT1372" s="34"/>
      <c r="BU1372" s="34"/>
      <c r="BV1372" s="33"/>
      <c r="BW1372" s="34"/>
      <c r="BX1372" s="34"/>
      <c r="BY1372" s="34"/>
      <c r="BZ1372" s="34"/>
      <c r="CA1372" s="34"/>
      <c r="CB1372" s="33"/>
      <c r="CC1372" s="32"/>
    </row>
    <row r="1373" spans="1:81" x14ac:dyDescent="0.35">
      <c r="A1373" s="37" t="s">
        <v>563</v>
      </c>
      <c r="B1373" s="34">
        <v>27101</v>
      </c>
      <c r="C1373" s="37" t="s">
        <v>562</v>
      </c>
      <c r="D1373" s="32">
        <v>0</v>
      </c>
      <c r="E1373" s="32">
        <v>0</v>
      </c>
      <c r="F1373" s="32">
        <v>100</v>
      </c>
      <c r="G1373" s="32">
        <v>100</v>
      </c>
      <c r="H1373" s="35">
        <v>1600</v>
      </c>
      <c r="I1373" s="35">
        <v>1600</v>
      </c>
      <c r="J1373" s="35">
        <v>382.4</v>
      </c>
      <c r="K1373" s="32">
        <v>0</v>
      </c>
      <c r="L1373" s="32">
        <v>0</v>
      </c>
      <c r="M1373" s="32">
        <v>0</v>
      </c>
      <c r="N1373" s="32">
        <v>100</v>
      </c>
      <c r="O1373" s="31"/>
      <c r="P1373" s="32">
        <v>100</v>
      </c>
      <c r="Q1373" s="31"/>
      <c r="R1373" s="36">
        <v>0</v>
      </c>
      <c r="S1373" s="33">
        <v>0</v>
      </c>
      <c r="T1373" s="33">
        <v>0</v>
      </c>
      <c r="U1373" s="33">
        <v>0</v>
      </c>
      <c r="V1373" s="34"/>
      <c r="W1373" s="34"/>
      <c r="X1373" s="34"/>
      <c r="Y1373" s="32">
        <v>0</v>
      </c>
      <c r="Z1373" s="32">
        <v>0</v>
      </c>
      <c r="AA1373" s="34"/>
      <c r="AB1373" s="34"/>
      <c r="AC1373" s="34"/>
      <c r="AD1373" s="34"/>
      <c r="AE1373" s="34"/>
      <c r="AF1373" s="34"/>
      <c r="AG1373" s="34"/>
      <c r="AH1373" s="34"/>
      <c r="AI1373" s="34"/>
      <c r="AJ1373" s="34"/>
      <c r="AK1373" s="34"/>
      <c r="AL1373" s="34"/>
      <c r="AM1373" s="32">
        <v>0</v>
      </c>
      <c r="AN1373" s="34"/>
      <c r="AO1373" s="34"/>
      <c r="AP1373" s="34"/>
      <c r="AQ1373" s="34"/>
      <c r="AR1373" s="32">
        <v>0</v>
      </c>
      <c r="AS1373" s="34"/>
      <c r="AT1373" s="32">
        <v>0</v>
      </c>
      <c r="AU1373" s="33">
        <v>0</v>
      </c>
      <c r="AV1373" s="36">
        <v>0</v>
      </c>
      <c r="AW1373" s="33">
        <v>0</v>
      </c>
      <c r="AX1373" s="33">
        <v>0</v>
      </c>
      <c r="AY1373" s="33">
        <v>0</v>
      </c>
      <c r="AZ1373" s="36">
        <v>0</v>
      </c>
      <c r="BA1373" s="33">
        <v>0</v>
      </c>
      <c r="BB1373" s="34"/>
      <c r="BC1373" s="34"/>
      <c r="BD1373" s="34"/>
      <c r="BE1373" s="33"/>
      <c r="BF1373" s="34"/>
      <c r="BG1373" s="33"/>
      <c r="BH1373" s="34"/>
      <c r="BI1373" s="34"/>
      <c r="BJ1373" s="34"/>
      <c r="BK1373" s="34"/>
      <c r="BL1373" s="33"/>
      <c r="BM1373" s="33"/>
      <c r="BN1373" s="33"/>
      <c r="BO1373" s="34"/>
      <c r="BP1373" s="33"/>
      <c r="BQ1373" s="33"/>
      <c r="BR1373" s="33"/>
      <c r="BS1373" s="34"/>
      <c r="BT1373" s="34"/>
      <c r="BU1373" s="34"/>
      <c r="BV1373" s="33"/>
      <c r="BW1373" s="34"/>
      <c r="BX1373" s="34"/>
      <c r="BY1373" s="34"/>
      <c r="BZ1373" s="34"/>
      <c r="CA1373" s="34"/>
      <c r="CB1373" s="33"/>
      <c r="CC1373" s="32"/>
    </row>
    <row r="1374" spans="1:81" x14ac:dyDescent="0.35">
      <c r="A1374" s="37" t="s">
        <v>561</v>
      </c>
      <c r="B1374" s="34">
        <v>27101</v>
      </c>
      <c r="C1374" s="37" t="s">
        <v>560</v>
      </c>
      <c r="D1374" s="32">
        <v>0</v>
      </c>
      <c r="E1374" s="32">
        <v>0</v>
      </c>
      <c r="F1374" s="32">
        <v>95.6</v>
      </c>
      <c r="G1374" s="32">
        <v>99.6</v>
      </c>
      <c r="H1374" s="35">
        <v>1598</v>
      </c>
      <c r="I1374" s="35">
        <v>1598</v>
      </c>
      <c r="J1374" s="35">
        <v>381.92199999999997</v>
      </c>
      <c r="K1374" s="32">
        <v>0</v>
      </c>
      <c r="L1374" s="32">
        <v>0</v>
      </c>
      <c r="M1374" s="32">
        <v>0</v>
      </c>
      <c r="N1374" s="32">
        <v>95.6</v>
      </c>
      <c r="O1374" s="31"/>
      <c r="P1374" s="32">
        <v>99.6</v>
      </c>
      <c r="Q1374" s="31"/>
      <c r="R1374" s="36">
        <v>0</v>
      </c>
      <c r="S1374" s="33">
        <v>0</v>
      </c>
      <c r="T1374" s="33">
        <v>0</v>
      </c>
      <c r="U1374" s="33">
        <v>0</v>
      </c>
      <c r="V1374" s="34"/>
      <c r="W1374" s="34"/>
      <c r="X1374" s="34"/>
      <c r="Y1374" s="32">
        <v>0</v>
      </c>
      <c r="Z1374" s="32">
        <v>0</v>
      </c>
      <c r="AA1374" s="34"/>
      <c r="AB1374" s="34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2">
        <v>0</v>
      </c>
      <c r="AN1374" s="34"/>
      <c r="AO1374" s="34"/>
      <c r="AP1374" s="34"/>
      <c r="AQ1374" s="34"/>
      <c r="AR1374" s="32">
        <v>0</v>
      </c>
      <c r="AS1374" s="34"/>
      <c r="AT1374" s="32">
        <v>0</v>
      </c>
      <c r="AU1374" s="33">
        <v>0</v>
      </c>
      <c r="AV1374" s="36">
        <v>0</v>
      </c>
      <c r="AW1374" s="33">
        <v>0</v>
      </c>
      <c r="AX1374" s="33">
        <v>0</v>
      </c>
      <c r="AY1374" s="33">
        <v>0</v>
      </c>
      <c r="AZ1374" s="36">
        <v>0</v>
      </c>
      <c r="BA1374" s="33">
        <v>0</v>
      </c>
      <c r="BB1374" s="34"/>
      <c r="BC1374" s="34"/>
      <c r="BD1374" s="34"/>
      <c r="BE1374" s="34"/>
      <c r="BF1374" s="34"/>
      <c r="BG1374" s="34"/>
      <c r="BH1374" s="34"/>
      <c r="BI1374" s="34"/>
      <c r="BJ1374" s="34"/>
      <c r="BK1374" s="34"/>
      <c r="BL1374" s="34"/>
      <c r="BM1374" s="34"/>
      <c r="BN1374" s="34"/>
      <c r="BO1374" s="34"/>
      <c r="BP1374" s="34"/>
      <c r="BQ1374" s="34"/>
      <c r="BR1374" s="34"/>
      <c r="BS1374" s="34"/>
      <c r="BT1374" s="34"/>
      <c r="BU1374" s="34"/>
      <c r="BV1374" s="33"/>
      <c r="BW1374" s="34"/>
      <c r="BX1374" s="34"/>
      <c r="BY1374" s="34"/>
      <c r="BZ1374" s="34"/>
      <c r="CA1374" s="34"/>
      <c r="CB1374" s="33"/>
      <c r="CC1374" s="32"/>
    </row>
    <row r="1375" spans="1:81" x14ac:dyDescent="0.35">
      <c r="A1375" s="37" t="s">
        <v>559</v>
      </c>
      <c r="B1375" s="34">
        <v>27102</v>
      </c>
      <c r="C1375" s="37" t="s">
        <v>558</v>
      </c>
      <c r="D1375" s="32">
        <v>0.2</v>
      </c>
      <c r="E1375" s="32">
        <v>0</v>
      </c>
      <c r="F1375" s="32">
        <v>74.900000000000006</v>
      </c>
      <c r="G1375" s="32">
        <v>74.900000000000006</v>
      </c>
      <c r="H1375" s="35">
        <v>1203</v>
      </c>
      <c r="I1375" s="35">
        <v>1203</v>
      </c>
      <c r="J1375" s="35">
        <v>287.517</v>
      </c>
      <c r="K1375" s="32">
        <v>0</v>
      </c>
      <c r="L1375" s="32">
        <v>22</v>
      </c>
      <c r="M1375" s="32">
        <v>25.4</v>
      </c>
      <c r="N1375" s="32">
        <v>26.9</v>
      </c>
      <c r="O1375" s="31"/>
      <c r="P1375" s="32">
        <v>74.900000000000006</v>
      </c>
      <c r="Q1375" s="31"/>
      <c r="R1375" s="36">
        <v>0</v>
      </c>
      <c r="S1375" s="33">
        <v>0</v>
      </c>
      <c r="T1375" s="33">
        <v>0</v>
      </c>
      <c r="U1375" s="33">
        <v>0</v>
      </c>
      <c r="V1375" s="34"/>
      <c r="W1375" s="34"/>
      <c r="X1375" s="34"/>
      <c r="Y1375" s="32">
        <v>0</v>
      </c>
      <c r="Z1375" s="32">
        <v>0</v>
      </c>
      <c r="AA1375" s="34"/>
      <c r="AB1375" s="34"/>
      <c r="AC1375" s="34"/>
      <c r="AD1375" s="34"/>
      <c r="AE1375" s="34"/>
      <c r="AF1375" s="34"/>
      <c r="AG1375" s="34"/>
      <c r="AH1375" s="34"/>
      <c r="AI1375" s="34"/>
      <c r="AJ1375" s="34"/>
      <c r="AK1375" s="34"/>
      <c r="AL1375" s="34"/>
      <c r="AM1375" s="32">
        <v>0</v>
      </c>
      <c r="AN1375" s="34"/>
      <c r="AO1375" s="34"/>
      <c r="AP1375" s="34"/>
      <c r="AQ1375" s="34"/>
      <c r="AR1375" s="32">
        <v>0</v>
      </c>
      <c r="AS1375" s="34"/>
      <c r="AT1375" s="32">
        <v>0</v>
      </c>
      <c r="AU1375" s="33">
        <v>0</v>
      </c>
      <c r="AV1375" s="36">
        <v>0</v>
      </c>
      <c r="AW1375" s="33">
        <v>0</v>
      </c>
      <c r="AX1375" s="33">
        <v>0</v>
      </c>
      <c r="AY1375" s="33">
        <v>0</v>
      </c>
      <c r="AZ1375" s="36">
        <v>0</v>
      </c>
      <c r="BA1375" s="33">
        <v>0</v>
      </c>
      <c r="BB1375" s="34"/>
      <c r="BC1375" s="34"/>
      <c r="BD1375" s="34"/>
      <c r="BE1375" s="34"/>
      <c r="BF1375" s="34"/>
      <c r="BG1375" s="34"/>
      <c r="BH1375" s="34"/>
      <c r="BI1375" s="34"/>
      <c r="BJ1375" s="34"/>
      <c r="BK1375" s="34"/>
      <c r="BL1375" s="34"/>
      <c r="BM1375" s="34"/>
      <c r="BN1375" s="34"/>
      <c r="BO1375" s="34"/>
      <c r="BP1375" s="34"/>
      <c r="BQ1375" s="34"/>
      <c r="BR1375" s="34"/>
      <c r="BS1375" s="34"/>
      <c r="BT1375" s="34"/>
      <c r="BU1375" s="34"/>
      <c r="BV1375" s="34"/>
      <c r="BW1375" s="34"/>
      <c r="BX1375" s="34"/>
      <c r="BY1375" s="34"/>
      <c r="BZ1375" s="34"/>
      <c r="CA1375" s="34"/>
      <c r="CB1375" s="34"/>
      <c r="CC1375" s="34"/>
    </row>
    <row r="1376" spans="1:81" x14ac:dyDescent="0.35">
      <c r="A1376" s="37" t="s">
        <v>557</v>
      </c>
      <c r="B1376" s="34">
        <v>27102</v>
      </c>
      <c r="C1376" s="37" t="s">
        <v>556</v>
      </c>
      <c r="D1376" s="32">
        <v>0</v>
      </c>
      <c r="E1376" s="32">
        <v>0.1</v>
      </c>
      <c r="F1376" s="32">
        <v>60.4</v>
      </c>
      <c r="G1376" s="32">
        <v>67</v>
      </c>
      <c r="H1376" s="35">
        <v>1082</v>
      </c>
      <c r="I1376" s="35">
        <v>1082</v>
      </c>
      <c r="J1376" s="35">
        <v>258.59800000000001</v>
      </c>
      <c r="K1376" s="32">
        <v>0</v>
      </c>
      <c r="L1376" s="32">
        <v>0.5</v>
      </c>
      <c r="M1376" s="32">
        <v>1.6</v>
      </c>
      <c r="N1376" s="32">
        <v>58.3</v>
      </c>
      <c r="O1376" s="31"/>
      <c r="P1376" s="32">
        <v>67</v>
      </c>
      <c r="Q1376" s="31"/>
      <c r="R1376" s="36">
        <v>1.27</v>
      </c>
      <c r="S1376" s="33">
        <v>0</v>
      </c>
      <c r="T1376" s="33">
        <v>20</v>
      </c>
      <c r="U1376" s="33">
        <v>31.43</v>
      </c>
      <c r="V1376" s="34"/>
      <c r="W1376" s="34"/>
      <c r="X1376" s="34"/>
      <c r="Y1376" s="32">
        <v>48.6</v>
      </c>
      <c r="Z1376" s="32">
        <v>0</v>
      </c>
      <c r="AA1376" s="34"/>
      <c r="AB1376" s="34"/>
      <c r="AC1376" s="34"/>
      <c r="AD1376" s="34"/>
      <c r="AE1376" s="34"/>
      <c r="AF1376" s="34"/>
      <c r="AG1376" s="34"/>
      <c r="AH1376" s="34"/>
      <c r="AI1376" s="34"/>
      <c r="AJ1376" s="34"/>
      <c r="AK1376" s="34"/>
      <c r="AL1376" s="34"/>
      <c r="AM1376" s="32">
        <v>0</v>
      </c>
      <c r="AN1376" s="34"/>
      <c r="AO1376" s="34"/>
      <c r="AP1376" s="34"/>
      <c r="AQ1376" s="34"/>
      <c r="AR1376" s="32">
        <v>0</v>
      </c>
      <c r="AS1376" s="34"/>
      <c r="AT1376" s="32">
        <v>0</v>
      </c>
      <c r="AU1376" s="33">
        <v>48.57</v>
      </c>
      <c r="AV1376" s="36">
        <v>0</v>
      </c>
      <c r="AW1376" s="33">
        <v>0.01</v>
      </c>
      <c r="AX1376" s="33">
        <v>0.02</v>
      </c>
      <c r="AY1376" s="33">
        <v>0.02</v>
      </c>
      <c r="AZ1376" s="36">
        <v>0</v>
      </c>
      <c r="BA1376" s="33">
        <v>0</v>
      </c>
      <c r="BB1376" s="34"/>
      <c r="BC1376" s="34"/>
      <c r="BD1376" s="34"/>
      <c r="BE1376" s="34"/>
      <c r="BF1376" s="34"/>
      <c r="BG1376" s="34"/>
      <c r="BH1376" s="34"/>
      <c r="BI1376" s="34"/>
      <c r="BJ1376" s="34"/>
      <c r="BK1376" s="34"/>
      <c r="BL1376" s="34"/>
      <c r="BM1376" s="34"/>
      <c r="BN1376" s="34"/>
      <c r="BO1376" s="34"/>
      <c r="BP1376" s="34"/>
      <c r="BQ1376" s="34"/>
      <c r="BR1376" s="34"/>
      <c r="BS1376" s="34"/>
      <c r="BT1376" s="34"/>
      <c r="BU1376" s="34"/>
      <c r="BV1376" s="34"/>
      <c r="BW1376" s="34"/>
      <c r="BX1376" s="34"/>
      <c r="BY1376" s="34"/>
      <c r="BZ1376" s="34"/>
      <c r="CA1376" s="34"/>
      <c r="CB1376" s="34"/>
      <c r="CC1376" s="34"/>
    </row>
    <row r="1377" spans="1:81" x14ac:dyDescent="0.35">
      <c r="A1377" s="37" t="s">
        <v>555</v>
      </c>
      <c r="B1377" s="34">
        <v>28401</v>
      </c>
      <c r="C1377" s="37" t="s">
        <v>554</v>
      </c>
      <c r="D1377" s="32">
        <v>2.5</v>
      </c>
      <c r="E1377" s="32">
        <v>11.4</v>
      </c>
      <c r="F1377" s="32">
        <v>54.6</v>
      </c>
      <c r="G1377" s="32">
        <v>74.5</v>
      </c>
      <c r="H1377" s="35">
        <v>1620</v>
      </c>
      <c r="I1377" s="35">
        <v>1608</v>
      </c>
      <c r="J1377" s="35">
        <v>384.31200000000001</v>
      </c>
      <c r="K1377" s="32">
        <v>1.5</v>
      </c>
      <c r="L1377" s="32">
        <v>0.8</v>
      </c>
      <c r="M1377" s="32">
        <v>6.1</v>
      </c>
      <c r="N1377" s="32">
        <v>39.200000000000003</v>
      </c>
      <c r="O1377" s="31"/>
      <c r="P1377" s="32">
        <v>74.5</v>
      </c>
      <c r="Q1377" s="31"/>
      <c r="R1377" s="36">
        <v>0.11</v>
      </c>
      <c r="S1377" s="33">
        <v>0</v>
      </c>
      <c r="T1377" s="33">
        <v>79.900000000000006</v>
      </c>
      <c r="U1377" s="33">
        <v>13.11</v>
      </c>
      <c r="V1377" s="34"/>
      <c r="W1377" s="34"/>
      <c r="X1377" s="34"/>
      <c r="Y1377" s="32">
        <v>1.8</v>
      </c>
      <c r="Z1377" s="32">
        <v>0.3</v>
      </c>
      <c r="AA1377" s="34"/>
      <c r="AB1377" s="34"/>
      <c r="AC1377" s="34"/>
      <c r="AD1377" s="34"/>
      <c r="AE1377" s="34"/>
      <c r="AF1377" s="34"/>
      <c r="AG1377" s="34"/>
      <c r="AH1377" s="34"/>
      <c r="AI1377" s="32">
        <v>0</v>
      </c>
      <c r="AJ1377" s="34"/>
      <c r="AK1377" s="34"/>
      <c r="AL1377" s="32">
        <v>0</v>
      </c>
      <c r="AM1377" s="32">
        <v>0</v>
      </c>
      <c r="AN1377" s="34"/>
      <c r="AO1377" s="34"/>
      <c r="AP1377" s="34"/>
      <c r="AQ1377" s="32">
        <v>0</v>
      </c>
      <c r="AR1377" s="32">
        <v>0</v>
      </c>
      <c r="AS1377" s="34"/>
      <c r="AT1377" s="32">
        <v>0</v>
      </c>
      <c r="AU1377" s="33">
        <v>2.13</v>
      </c>
      <c r="AV1377" s="36">
        <v>0</v>
      </c>
      <c r="AW1377" s="33">
        <v>8.65</v>
      </c>
      <c r="AX1377" s="33">
        <v>1.42</v>
      </c>
      <c r="AY1377" s="33">
        <v>0.23</v>
      </c>
      <c r="AZ1377" s="36">
        <v>0</v>
      </c>
      <c r="BA1377" s="33">
        <v>675.79</v>
      </c>
      <c r="BB1377" s="34"/>
      <c r="BC1377" s="34"/>
      <c r="BD1377" s="34"/>
      <c r="BE1377" s="34"/>
      <c r="BF1377" s="34"/>
      <c r="BG1377" s="34"/>
      <c r="BH1377" s="34"/>
      <c r="BI1377" s="34"/>
      <c r="BJ1377" s="34"/>
      <c r="BK1377" s="34"/>
      <c r="BL1377" s="34"/>
      <c r="BM1377" s="34"/>
      <c r="BN1377" s="34"/>
      <c r="BO1377" s="34"/>
      <c r="BP1377" s="34"/>
      <c r="BQ1377" s="34"/>
      <c r="BR1377" s="34"/>
      <c r="BS1377" s="34"/>
      <c r="BT1377" s="34"/>
      <c r="BU1377" s="34"/>
      <c r="BV1377" s="34"/>
      <c r="BW1377" s="34"/>
      <c r="BX1377" s="34"/>
      <c r="BY1377" s="34"/>
      <c r="BZ1377" s="34"/>
      <c r="CA1377" s="34"/>
      <c r="CB1377" s="34"/>
      <c r="CC1377" s="34"/>
    </row>
    <row r="1378" spans="1:81" ht="25" x14ac:dyDescent="0.35">
      <c r="A1378" s="37" t="s">
        <v>553</v>
      </c>
      <c r="B1378" s="34">
        <v>27301</v>
      </c>
      <c r="C1378" s="37" t="s">
        <v>552</v>
      </c>
      <c r="D1378" s="32">
        <v>7.1</v>
      </c>
      <c r="E1378" s="32">
        <v>0</v>
      </c>
      <c r="F1378" s="32">
        <v>90.7</v>
      </c>
      <c r="G1378" s="32">
        <v>90.7</v>
      </c>
      <c r="H1378" s="35">
        <v>1582</v>
      </c>
      <c r="I1378" s="35">
        <v>1582</v>
      </c>
      <c r="J1378" s="35">
        <v>378.09799999999996</v>
      </c>
      <c r="K1378" s="32">
        <v>0</v>
      </c>
      <c r="L1378" s="32">
        <v>0.3</v>
      </c>
      <c r="M1378" s="32">
        <v>0.4</v>
      </c>
      <c r="N1378" s="32">
        <v>90</v>
      </c>
      <c r="O1378" s="31"/>
      <c r="P1378" s="32">
        <v>90.7</v>
      </c>
      <c r="Q1378" s="31"/>
      <c r="R1378" s="36">
        <v>0</v>
      </c>
      <c r="S1378" s="33">
        <v>0</v>
      </c>
      <c r="T1378" s="33">
        <v>0</v>
      </c>
      <c r="U1378" s="33">
        <v>0</v>
      </c>
      <c r="V1378" s="34"/>
      <c r="W1378" s="34"/>
      <c r="X1378" s="34"/>
      <c r="Y1378" s="32">
        <v>0</v>
      </c>
      <c r="Z1378" s="32">
        <v>0</v>
      </c>
      <c r="AA1378" s="34"/>
      <c r="AB1378" s="34"/>
      <c r="AC1378" s="34"/>
      <c r="AD1378" s="34"/>
      <c r="AE1378" s="34"/>
      <c r="AF1378" s="34"/>
      <c r="AG1378" s="34"/>
      <c r="AH1378" s="34"/>
      <c r="AI1378" s="34"/>
      <c r="AJ1378" s="34"/>
      <c r="AK1378" s="34"/>
      <c r="AL1378" s="34"/>
      <c r="AM1378" s="32">
        <v>0</v>
      </c>
      <c r="AN1378" s="34"/>
      <c r="AO1378" s="34"/>
      <c r="AP1378" s="34"/>
      <c r="AQ1378" s="34"/>
      <c r="AR1378" s="32">
        <v>0</v>
      </c>
      <c r="AS1378" s="34"/>
      <c r="AT1378" s="32">
        <v>0</v>
      </c>
      <c r="AU1378" s="33">
        <v>0</v>
      </c>
      <c r="AV1378" s="36">
        <v>0</v>
      </c>
      <c r="AW1378" s="33">
        <v>0</v>
      </c>
      <c r="AX1378" s="33">
        <v>0</v>
      </c>
      <c r="AY1378" s="33">
        <v>0</v>
      </c>
      <c r="AZ1378" s="36">
        <v>0</v>
      </c>
      <c r="BA1378" s="33">
        <v>0</v>
      </c>
      <c r="BB1378" s="34"/>
      <c r="BC1378" s="34"/>
      <c r="BD1378" s="34"/>
      <c r="BE1378" s="34"/>
      <c r="BF1378" s="34"/>
      <c r="BG1378" s="34"/>
      <c r="BH1378" s="34"/>
      <c r="BI1378" s="34"/>
      <c r="BJ1378" s="34"/>
      <c r="BK1378" s="34"/>
      <c r="BL1378" s="34"/>
      <c r="BM1378" s="34"/>
      <c r="BN1378" s="34"/>
      <c r="BO1378" s="34"/>
      <c r="BP1378" s="34"/>
      <c r="BQ1378" s="34"/>
      <c r="BR1378" s="34"/>
      <c r="BS1378" s="34"/>
      <c r="BT1378" s="34"/>
      <c r="BU1378" s="34"/>
      <c r="BV1378" s="34"/>
      <c r="BW1378" s="34"/>
      <c r="BX1378" s="34"/>
      <c r="BY1378" s="34"/>
      <c r="BZ1378" s="34"/>
      <c r="CA1378" s="34"/>
      <c r="CB1378" s="34"/>
      <c r="CC1378" s="34"/>
    </row>
    <row r="1379" spans="1:81" ht="25" x14ac:dyDescent="0.35">
      <c r="A1379" s="37" t="s">
        <v>551</v>
      </c>
      <c r="B1379" s="34">
        <v>27301</v>
      </c>
      <c r="C1379" s="37" t="s">
        <v>550</v>
      </c>
      <c r="D1379" s="32">
        <v>1</v>
      </c>
      <c r="E1379" s="32">
        <v>0</v>
      </c>
      <c r="F1379" s="32">
        <v>13.2</v>
      </c>
      <c r="G1379" s="32">
        <v>13.2</v>
      </c>
      <c r="H1379" s="35">
        <v>230</v>
      </c>
      <c r="I1379" s="35">
        <v>230</v>
      </c>
      <c r="J1379" s="35">
        <v>54.97</v>
      </c>
      <c r="K1379" s="32">
        <v>0</v>
      </c>
      <c r="L1379" s="32">
        <v>0</v>
      </c>
      <c r="M1379" s="32">
        <v>0</v>
      </c>
      <c r="N1379" s="32">
        <v>13.1</v>
      </c>
      <c r="O1379" s="31"/>
      <c r="P1379" s="32">
        <v>13.2</v>
      </c>
      <c r="Q1379" s="31"/>
      <c r="R1379" s="36">
        <v>0</v>
      </c>
      <c r="S1379" s="33">
        <v>0</v>
      </c>
      <c r="T1379" s="34"/>
      <c r="U1379" s="34"/>
      <c r="V1379" s="34"/>
      <c r="W1379" s="34"/>
      <c r="X1379" s="34"/>
      <c r="Y1379" s="34"/>
      <c r="Z1379" s="34"/>
      <c r="AA1379" s="34"/>
      <c r="AB1379" s="34"/>
      <c r="AC1379" s="34"/>
      <c r="AD1379" s="34"/>
      <c r="AE1379" s="34"/>
      <c r="AF1379" s="34"/>
      <c r="AG1379" s="34"/>
      <c r="AH1379" s="34"/>
      <c r="AI1379" s="34"/>
      <c r="AJ1379" s="34"/>
      <c r="AK1379" s="34"/>
      <c r="AL1379" s="34"/>
      <c r="AM1379" s="34"/>
      <c r="AN1379" s="34"/>
      <c r="AO1379" s="34"/>
      <c r="AP1379" s="34"/>
      <c r="AQ1379" s="34"/>
      <c r="AR1379" s="34"/>
      <c r="AS1379" s="34"/>
      <c r="AT1379" s="34"/>
      <c r="AU1379" s="34"/>
      <c r="AV1379" s="34"/>
      <c r="AW1379" s="33">
        <v>0</v>
      </c>
      <c r="AX1379" s="33">
        <v>0</v>
      </c>
      <c r="AY1379" s="33">
        <v>0</v>
      </c>
      <c r="AZ1379" s="36">
        <v>0</v>
      </c>
      <c r="BA1379" s="33">
        <v>0</v>
      </c>
      <c r="BB1379" s="34"/>
      <c r="BC1379" s="34"/>
      <c r="BD1379" s="34"/>
      <c r="BE1379" s="34"/>
      <c r="BF1379" s="34"/>
      <c r="BG1379" s="34"/>
      <c r="BH1379" s="34"/>
      <c r="BI1379" s="34"/>
      <c r="BJ1379" s="34"/>
      <c r="BK1379" s="34"/>
      <c r="BL1379" s="34"/>
      <c r="BM1379" s="34"/>
      <c r="BN1379" s="34"/>
      <c r="BO1379" s="34"/>
      <c r="BP1379" s="34"/>
      <c r="BQ1379" s="34"/>
      <c r="BR1379" s="34"/>
      <c r="BS1379" s="34"/>
      <c r="BT1379" s="34"/>
      <c r="BU1379" s="34"/>
      <c r="BV1379" s="34"/>
      <c r="BW1379" s="34"/>
      <c r="BX1379" s="34"/>
      <c r="BY1379" s="34"/>
      <c r="BZ1379" s="34"/>
      <c r="CA1379" s="34"/>
      <c r="CB1379" s="34"/>
      <c r="CC1379" s="34"/>
    </row>
    <row r="1380" spans="1:81" x14ac:dyDescent="0.35">
      <c r="A1380" s="37" t="s">
        <v>549</v>
      </c>
      <c r="B1380" s="34">
        <v>28401</v>
      </c>
      <c r="C1380" s="37" t="s">
        <v>548</v>
      </c>
      <c r="D1380" s="32">
        <v>5.7</v>
      </c>
      <c r="E1380" s="32">
        <v>0.8</v>
      </c>
      <c r="F1380" s="32">
        <v>40.6</v>
      </c>
      <c r="G1380" s="32">
        <v>70.3</v>
      </c>
      <c r="H1380" s="35">
        <v>1283</v>
      </c>
      <c r="I1380" s="35">
        <v>1254</v>
      </c>
      <c r="J1380" s="35">
        <v>299.70599999999996</v>
      </c>
      <c r="K1380" s="32">
        <v>3.5</v>
      </c>
      <c r="L1380" s="32">
        <v>6</v>
      </c>
      <c r="M1380" s="32">
        <v>8</v>
      </c>
      <c r="N1380" s="32">
        <v>23.2</v>
      </c>
      <c r="O1380" s="31"/>
      <c r="P1380" s="32">
        <v>70.3</v>
      </c>
      <c r="Q1380" s="31"/>
      <c r="R1380" s="36">
        <v>0</v>
      </c>
      <c r="S1380" s="33">
        <v>0</v>
      </c>
      <c r="T1380" s="33">
        <v>75.900000000000006</v>
      </c>
      <c r="U1380" s="33">
        <v>9.6999999999999993</v>
      </c>
      <c r="V1380" s="34"/>
      <c r="W1380" s="34"/>
      <c r="X1380" s="34"/>
      <c r="Y1380" s="32">
        <v>13.5</v>
      </c>
      <c r="Z1380" s="32">
        <v>1</v>
      </c>
      <c r="AA1380" s="34"/>
      <c r="AB1380" s="34"/>
      <c r="AC1380" s="34"/>
      <c r="AD1380" s="34"/>
      <c r="AE1380" s="34"/>
      <c r="AF1380" s="34"/>
      <c r="AG1380" s="34"/>
      <c r="AH1380" s="34"/>
      <c r="AI1380" s="32">
        <v>0</v>
      </c>
      <c r="AJ1380" s="34"/>
      <c r="AK1380" s="34"/>
      <c r="AL1380" s="32">
        <v>0</v>
      </c>
      <c r="AM1380" s="32">
        <v>0</v>
      </c>
      <c r="AN1380" s="34"/>
      <c r="AO1380" s="34"/>
      <c r="AP1380" s="34"/>
      <c r="AQ1380" s="32">
        <v>0</v>
      </c>
      <c r="AR1380" s="32">
        <v>0</v>
      </c>
      <c r="AS1380" s="34"/>
      <c r="AT1380" s="32">
        <v>0</v>
      </c>
      <c r="AU1380" s="33">
        <v>14.5</v>
      </c>
      <c r="AV1380" s="36">
        <v>0</v>
      </c>
      <c r="AW1380" s="33">
        <v>0.56000000000000005</v>
      </c>
      <c r="AX1380" s="33">
        <v>7.0000000000000007E-2</v>
      </c>
      <c r="AY1380" s="33">
        <v>0.11</v>
      </c>
      <c r="AZ1380" s="36">
        <v>0</v>
      </c>
      <c r="BA1380" s="33">
        <v>0</v>
      </c>
      <c r="BB1380" s="34"/>
      <c r="BC1380" s="34"/>
      <c r="BD1380" s="34"/>
      <c r="BE1380" s="34"/>
      <c r="BF1380" s="34"/>
      <c r="BG1380" s="34"/>
      <c r="BH1380" s="34"/>
      <c r="BI1380" s="34"/>
      <c r="BJ1380" s="34"/>
      <c r="BK1380" s="34"/>
      <c r="BL1380" s="34"/>
      <c r="BM1380" s="34"/>
      <c r="BN1380" s="34"/>
      <c r="BO1380" s="34"/>
      <c r="BP1380" s="34"/>
      <c r="BQ1380" s="34"/>
      <c r="BR1380" s="34"/>
      <c r="BS1380" s="34"/>
      <c r="BT1380" s="34"/>
      <c r="BU1380" s="34"/>
      <c r="BV1380" s="34"/>
      <c r="BW1380" s="34"/>
      <c r="BX1380" s="34"/>
      <c r="BY1380" s="34"/>
      <c r="BZ1380" s="34"/>
      <c r="CA1380" s="34"/>
      <c r="CB1380" s="34"/>
      <c r="CC1380" s="34"/>
    </row>
    <row r="1381" spans="1:81" x14ac:dyDescent="0.35">
      <c r="A1381" s="37" t="s">
        <v>547</v>
      </c>
      <c r="B1381" s="34">
        <v>28401</v>
      </c>
      <c r="C1381" s="37" t="s">
        <v>546</v>
      </c>
      <c r="D1381" s="32">
        <v>2.2999999999999998</v>
      </c>
      <c r="E1381" s="32">
        <v>0.3</v>
      </c>
      <c r="F1381" s="32">
        <v>76.2</v>
      </c>
      <c r="G1381" s="32">
        <v>88.1</v>
      </c>
      <c r="H1381" s="35">
        <v>1473</v>
      </c>
      <c r="I1381" s="35">
        <v>1462</v>
      </c>
      <c r="J1381" s="35">
        <v>349.41800000000001</v>
      </c>
      <c r="K1381" s="32">
        <v>1.4</v>
      </c>
      <c r="L1381" s="32">
        <v>2.4</v>
      </c>
      <c r="M1381" s="32">
        <v>3.2</v>
      </c>
      <c r="N1381" s="32">
        <v>69.3</v>
      </c>
      <c r="O1381" s="31"/>
      <c r="P1381" s="32">
        <v>88.1</v>
      </c>
      <c r="Q1381" s="31"/>
      <c r="R1381" s="36">
        <v>0</v>
      </c>
      <c r="S1381" s="33">
        <v>0</v>
      </c>
      <c r="T1381" s="34"/>
      <c r="U1381" s="34"/>
      <c r="V1381" s="34"/>
      <c r="W1381" s="34"/>
      <c r="X1381" s="34"/>
      <c r="Y1381" s="34"/>
      <c r="Z1381" s="34"/>
      <c r="AA1381" s="34"/>
      <c r="AB1381" s="34"/>
      <c r="AC1381" s="34"/>
      <c r="AD1381" s="34"/>
      <c r="AE1381" s="34"/>
      <c r="AF1381" s="34"/>
      <c r="AG1381" s="34"/>
      <c r="AH1381" s="34"/>
      <c r="AI1381" s="34"/>
      <c r="AJ1381" s="34"/>
      <c r="AK1381" s="34"/>
      <c r="AL1381" s="34"/>
      <c r="AM1381" s="34"/>
      <c r="AN1381" s="34"/>
      <c r="AO1381" s="34"/>
      <c r="AP1381" s="34"/>
      <c r="AQ1381" s="34"/>
      <c r="AR1381" s="34"/>
      <c r="AS1381" s="34"/>
      <c r="AT1381" s="34"/>
      <c r="AU1381" s="34"/>
      <c r="AV1381" s="34"/>
      <c r="AW1381" s="33">
        <v>0.22</v>
      </c>
      <c r="AX1381" s="33">
        <v>0.03</v>
      </c>
      <c r="AY1381" s="33">
        <v>0.04</v>
      </c>
      <c r="AZ1381" s="36">
        <v>0</v>
      </c>
      <c r="BA1381" s="33">
        <v>0</v>
      </c>
      <c r="BB1381" s="34"/>
      <c r="BC1381" s="34"/>
      <c r="BD1381" s="34"/>
      <c r="BE1381" s="34"/>
      <c r="BF1381" s="34"/>
      <c r="BG1381" s="34"/>
      <c r="BH1381" s="34"/>
      <c r="BI1381" s="34"/>
      <c r="BJ1381" s="34"/>
      <c r="BK1381" s="34"/>
      <c r="BL1381" s="34"/>
      <c r="BM1381" s="34"/>
      <c r="BN1381" s="34"/>
      <c r="BO1381" s="34"/>
      <c r="BP1381" s="34"/>
      <c r="BQ1381" s="34"/>
      <c r="BR1381" s="34"/>
      <c r="BS1381" s="34"/>
      <c r="BT1381" s="34"/>
      <c r="BU1381" s="34"/>
      <c r="BV1381" s="34"/>
      <c r="BW1381" s="34"/>
      <c r="BX1381" s="34"/>
      <c r="BY1381" s="34"/>
      <c r="BZ1381" s="34"/>
      <c r="CA1381" s="34"/>
      <c r="CB1381" s="34"/>
      <c r="CC1381" s="34"/>
    </row>
    <row r="1382" spans="1:81" x14ac:dyDescent="0.35">
      <c r="A1382" s="37" t="s">
        <v>545</v>
      </c>
      <c r="B1382" s="34">
        <v>28103</v>
      </c>
      <c r="C1382" s="37" t="s">
        <v>544</v>
      </c>
      <c r="D1382" s="32">
        <v>6.3</v>
      </c>
      <c r="E1382" s="32">
        <v>9.6999999999999993</v>
      </c>
      <c r="F1382" s="32">
        <v>44.8</v>
      </c>
      <c r="G1382" s="32">
        <v>66</v>
      </c>
      <c r="H1382" s="35">
        <v>1552</v>
      </c>
      <c r="I1382" s="35">
        <v>1526</v>
      </c>
      <c r="J1382" s="35">
        <v>364.714</v>
      </c>
      <c r="K1382" s="32">
        <v>3.2</v>
      </c>
      <c r="L1382" s="32">
        <v>4.2</v>
      </c>
      <c r="M1382" s="32">
        <v>5.6</v>
      </c>
      <c r="N1382" s="32">
        <v>29.1</v>
      </c>
      <c r="O1382" s="31"/>
      <c r="P1382" s="32">
        <v>66</v>
      </c>
      <c r="Q1382" s="31"/>
      <c r="R1382" s="36">
        <v>9.8000000000000004E-2</v>
      </c>
      <c r="S1382" s="33">
        <v>0</v>
      </c>
      <c r="T1382" s="34"/>
      <c r="U1382" s="34"/>
      <c r="V1382" s="34"/>
      <c r="W1382" s="34"/>
      <c r="X1382" s="34"/>
      <c r="Y1382" s="34"/>
      <c r="Z1382" s="34"/>
      <c r="AA1382" s="34"/>
      <c r="AB1382" s="34"/>
      <c r="AC1382" s="34"/>
      <c r="AD1382" s="34"/>
      <c r="AE1382" s="34"/>
      <c r="AF1382" s="34"/>
      <c r="AG1382" s="34"/>
      <c r="AH1382" s="34"/>
      <c r="AI1382" s="34"/>
      <c r="AJ1382" s="34"/>
      <c r="AK1382" s="34"/>
      <c r="AL1382" s="34"/>
      <c r="AM1382" s="34"/>
      <c r="AN1382" s="34"/>
      <c r="AO1382" s="34"/>
      <c r="AP1382" s="34"/>
      <c r="AQ1382" s="34"/>
      <c r="AR1382" s="34"/>
      <c r="AS1382" s="34"/>
      <c r="AT1382" s="34"/>
      <c r="AU1382" s="34"/>
      <c r="AV1382" s="34"/>
      <c r="AW1382" s="33">
        <v>6.02</v>
      </c>
      <c r="AX1382" s="33">
        <v>2.87</v>
      </c>
      <c r="AY1382" s="33">
        <v>0.32</v>
      </c>
      <c r="AZ1382" s="36">
        <v>0</v>
      </c>
      <c r="BA1382" s="33">
        <v>47.54</v>
      </c>
      <c r="BB1382" s="34"/>
      <c r="BC1382" s="34"/>
      <c r="BD1382" s="34"/>
      <c r="BE1382" s="34"/>
      <c r="BF1382" s="34"/>
      <c r="BG1382" s="34"/>
      <c r="BH1382" s="34"/>
      <c r="BI1382" s="34"/>
      <c r="BJ1382" s="34"/>
      <c r="BK1382" s="34"/>
      <c r="BL1382" s="34"/>
      <c r="BM1382" s="34"/>
      <c r="BN1382" s="34"/>
      <c r="BO1382" s="34"/>
      <c r="BP1382" s="34"/>
      <c r="BQ1382" s="34"/>
      <c r="BR1382" s="34"/>
      <c r="BS1382" s="34"/>
      <c r="BT1382" s="34"/>
      <c r="BU1382" s="34"/>
      <c r="BV1382" s="34"/>
      <c r="BW1382" s="34"/>
      <c r="BX1382" s="34"/>
      <c r="BY1382" s="34"/>
      <c r="BZ1382" s="34"/>
      <c r="CA1382" s="34"/>
      <c r="CB1382" s="34"/>
      <c r="CC1382" s="34"/>
    </row>
    <row r="1383" spans="1:81" x14ac:dyDescent="0.35">
      <c r="A1383" s="37" t="s">
        <v>543</v>
      </c>
      <c r="B1383" s="34">
        <v>28401</v>
      </c>
      <c r="C1383" s="37" t="s">
        <v>542</v>
      </c>
      <c r="D1383" s="32">
        <v>0</v>
      </c>
      <c r="E1383" s="32">
        <v>0</v>
      </c>
      <c r="F1383" s="32">
        <v>93.2</v>
      </c>
      <c r="G1383" s="32">
        <v>98.4</v>
      </c>
      <c r="H1383" s="35">
        <v>1566</v>
      </c>
      <c r="I1383" s="35">
        <v>1566</v>
      </c>
      <c r="J1383" s="35">
        <v>374.274</v>
      </c>
      <c r="K1383" s="32">
        <v>0</v>
      </c>
      <c r="L1383" s="32">
        <v>0</v>
      </c>
      <c r="M1383" s="32">
        <v>0.8</v>
      </c>
      <c r="N1383" s="32">
        <v>91.3</v>
      </c>
      <c r="O1383" s="31"/>
      <c r="P1383" s="32">
        <v>98.4</v>
      </c>
      <c r="Q1383" s="31"/>
      <c r="R1383" s="36">
        <v>0</v>
      </c>
      <c r="S1383" s="33">
        <v>0</v>
      </c>
      <c r="T1383" s="33">
        <v>0</v>
      </c>
      <c r="U1383" s="33">
        <v>0</v>
      </c>
      <c r="V1383" s="34"/>
      <c r="W1383" s="34"/>
      <c r="X1383" s="34"/>
      <c r="Y1383" s="32">
        <v>0</v>
      </c>
      <c r="Z1383" s="32">
        <v>0</v>
      </c>
      <c r="AA1383" s="34"/>
      <c r="AB1383" s="34"/>
      <c r="AC1383" s="34"/>
      <c r="AD1383" s="34"/>
      <c r="AE1383" s="34"/>
      <c r="AF1383" s="34"/>
      <c r="AG1383" s="34"/>
      <c r="AH1383" s="34"/>
      <c r="AI1383" s="34"/>
      <c r="AJ1383" s="34"/>
      <c r="AK1383" s="34"/>
      <c r="AL1383" s="34"/>
      <c r="AM1383" s="32">
        <v>0</v>
      </c>
      <c r="AN1383" s="34"/>
      <c r="AO1383" s="34"/>
      <c r="AP1383" s="34"/>
      <c r="AQ1383" s="34"/>
      <c r="AR1383" s="32">
        <v>0</v>
      </c>
      <c r="AS1383" s="34"/>
      <c r="AT1383" s="32">
        <v>0</v>
      </c>
      <c r="AU1383" s="33">
        <v>0</v>
      </c>
      <c r="AV1383" s="36">
        <v>0</v>
      </c>
      <c r="AW1383" s="33">
        <v>0</v>
      </c>
      <c r="AX1383" s="33">
        <v>0</v>
      </c>
      <c r="AY1383" s="33">
        <v>0</v>
      </c>
      <c r="AZ1383" s="36">
        <v>0</v>
      </c>
      <c r="BA1383" s="33">
        <v>0</v>
      </c>
      <c r="BB1383" s="34"/>
      <c r="BC1383" s="34"/>
      <c r="BD1383" s="34"/>
      <c r="BE1383" s="34"/>
      <c r="BF1383" s="34"/>
      <c r="BG1383" s="34"/>
      <c r="BH1383" s="34"/>
      <c r="BI1383" s="34"/>
      <c r="BJ1383" s="34"/>
      <c r="BK1383" s="34"/>
      <c r="BL1383" s="34"/>
      <c r="BM1383" s="34"/>
      <c r="BN1383" s="34"/>
      <c r="BO1383" s="34"/>
      <c r="BP1383" s="34"/>
      <c r="BQ1383" s="34"/>
      <c r="BR1383" s="34"/>
      <c r="BS1383" s="34"/>
      <c r="BT1383" s="34"/>
      <c r="BU1383" s="34"/>
      <c r="BV1383" s="34"/>
      <c r="BW1383" s="34"/>
      <c r="BX1383" s="34"/>
      <c r="BY1383" s="34"/>
      <c r="BZ1383" s="34"/>
      <c r="CA1383" s="34"/>
      <c r="CB1383" s="34"/>
      <c r="CC1383" s="34"/>
    </row>
    <row r="1384" spans="1:81" x14ac:dyDescent="0.35">
      <c r="A1384" s="37" t="s">
        <v>541</v>
      </c>
      <c r="B1384" s="34">
        <v>28401</v>
      </c>
      <c r="C1384" s="37" t="s">
        <v>540</v>
      </c>
      <c r="D1384" s="32">
        <v>3.9</v>
      </c>
      <c r="E1384" s="32">
        <v>0</v>
      </c>
      <c r="F1384" s="32">
        <v>45.3</v>
      </c>
      <c r="G1384" s="32">
        <v>75.099999999999994</v>
      </c>
      <c r="H1384" s="35">
        <v>1260</v>
      </c>
      <c r="I1384" s="35">
        <v>1260</v>
      </c>
      <c r="J1384" s="35">
        <v>301.14</v>
      </c>
      <c r="K1384" s="32">
        <v>0</v>
      </c>
      <c r="L1384" s="32">
        <v>2.1</v>
      </c>
      <c r="M1384" s="32">
        <v>8</v>
      </c>
      <c r="N1384" s="32">
        <v>29</v>
      </c>
      <c r="O1384" s="31"/>
      <c r="P1384" s="32">
        <v>75.099999999999994</v>
      </c>
      <c r="Q1384" s="31"/>
      <c r="R1384" s="36">
        <v>0</v>
      </c>
      <c r="S1384" s="33">
        <v>0</v>
      </c>
      <c r="T1384" s="33">
        <v>0</v>
      </c>
      <c r="U1384" s="33">
        <v>0</v>
      </c>
      <c r="V1384" s="34"/>
      <c r="W1384" s="34"/>
      <c r="X1384" s="34"/>
      <c r="Y1384" s="32">
        <v>0</v>
      </c>
      <c r="Z1384" s="32">
        <v>0</v>
      </c>
      <c r="AA1384" s="34"/>
      <c r="AB1384" s="34"/>
      <c r="AC1384" s="34"/>
      <c r="AD1384" s="34"/>
      <c r="AE1384" s="34"/>
      <c r="AF1384" s="34"/>
      <c r="AG1384" s="34"/>
      <c r="AH1384" s="34"/>
      <c r="AI1384" s="34"/>
      <c r="AJ1384" s="34"/>
      <c r="AK1384" s="34"/>
      <c r="AL1384" s="34"/>
      <c r="AM1384" s="32">
        <v>0</v>
      </c>
      <c r="AN1384" s="34"/>
      <c r="AO1384" s="34"/>
      <c r="AP1384" s="34"/>
      <c r="AQ1384" s="34"/>
      <c r="AR1384" s="32">
        <v>0</v>
      </c>
      <c r="AS1384" s="34"/>
      <c r="AT1384" s="32">
        <v>0</v>
      </c>
      <c r="AU1384" s="33">
        <v>0</v>
      </c>
      <c r="AV1384" s="36">
        <v>0</v>
      </c>
      <c r="AW1384" s="33">
        <v>0</v>
      </c>
      <c r="AX1384" s="33">
        <v>0</v>
      </c>
      <c r="AY1384" s="33">
        <v>0</v>
      </c>
      <c r="AZ1384" s="36">
        <v>0</v>
      </c>
      <c r="BA1384" s="33">
        <v>0</v>
      </c>
      <c r="BB1384" s="34"/>
      <c r="BC1384" s="34"/>
      <c r="BD1384" s="34"/>
      <c r="BE1384" s="34"/>
      <c r="BF1384" s="34"/>
      <c r="BG1384" s="34"/>
      <c r="BH1384" s="34"/>
      <c r="BI1384" s="34"/>
      <c r="BJ1384" s="34"/>
      <c r="BK1384" s="34"/>
      <c r="BL1384" s="34"/>
      <c r="BM1384" s="34"/>
      <c r="BN1384" s="34"/>
      <c r="BO1384" s="34"/>
      <c r="BP1384" s="34"/>
      <c r="BQ1384" s="34"/>
      <c r="BR1384" s="34"/>
      <c r="BS1384" s="34"/>
      <c r="BT1384" s="34"/>
      <c r="BU1384" s="34"/>
      <c r="BV1384" s="34"/>
      <c r="BW1384" s="34"/>
      <c r="BX1384" s="34"/>
      <c r="BY1384" s="34"/>
      <c r="BZ1384" s="34"/>
      <c r="CA1384" s="34"/>
      <c r="CB1384" s="34"/>
      <c r="CC1384" s="34"/>
    </row>
    <row r="1385" spans="1:81" x14ac:dyDescent="0.35">
      <c r="A1385" s="37" t="s">
        <v>539</v>
      </c>
      <c r="B1385" s="34">
        <v>28401</v>
      </c>
      <c r="C1385" s="37" t="s">
        <v>538</v>
      </c>
      <c r="D1385" s="32">
        <v>0.1</v>
      </c>
      <c r="E1385" s="32">
        <v>2</v>
      </c>
      <c r="F1385" s="32">
        <v>74.3</v>
      </c>
      <c r="G1385" s="32">
        <v>93.3</v>
      </c>
      <c r="H1385" s="35">
        <v>1588</v>
      </c>
      <c r="I1385" s="35">
        <v>1588</v>
      </c>
      <c r="J1385" s="35">
        <v>379.53199999999998</v>
      </c>
      <c r="K1385" s="32">
        <v>0</v>
      </c>
      <c r="L1385" s="32">
        <v>0.3</v>
      </c>
      <c r="M1385" s="32">
        <v>6.1</v>
      </c>
      <c r="N1385" s="32">
        <v>63.7</v>
      </c>
      <c r="O1385" s="31"/>
      <c r="P1385" s="32">
        <v>93.3</v>
      </c>
      <c r="Q1385" s="31"/>
      <c r="R1385" s="36">
        <v>0</v>
      </c>
      <c r="S1385" s="33">
        <v>0</v>
      </c>
      <c r="T1385" s="33">
        <v>11</v>
      </c>
      <c r="U1385" s="33">
        <v>44.45</v>
      </c>
      <c r="V1385" s="34"/>
      <c r="W1385" s="34"/>
      <c r="X1385" s="34"/>
      <c r="Y1385" s="32">
        <v>34.4</v>
      </c>
      <c r="Z1385" s="32">
        <v>8.3000000000000007</v>
      </c>
      <c r="AA1385" s="34"/>
      <c r="AB1385" s="34"/>
      <c r="AC1385" s="34"/>
      <c r="AD1385" s="34"/>
      <c r="AE1385" s="34"/>
      <c r="AF1385" s="34"/>
      <c r="AG1385" s="34"/>
      <c r="AH1385" s="34"/>
      <c r="AI1385" s="34"/>
      <c r="AJ1385" s="34"/>
      <c r="AK1385" s="34"/>
      <c r="AL1385" s="34"/>
      <c r="AM1385" s="32">
        <v>0</v>
      </c>
      <c r="AN1385" s="34"/>
      <c r="AO1385" s="34"/>
      <c r="AP1385" s="34"/>
      <c r="AQ1385" s="34"/>
      <c r="AR1385" s="32">
        <v>0</v>
      </c>
      <c r="AS1385" s="34"/>
      <c r="AT1385" s="32">
        <v>0</v>
      </c>
      <c r="AU1385" s="33">
        <v>42.65</v>
      </c>
      <c r="AV1385" s="36">
        <v>0</v>
      </c>
      <c r="AW1385" s="33">
        <v>0.18</v>
      </c>
      <c r="AX1385" s="33">
        <v>0.71</v>
      </c>
      <c r="AY1385" s="33">
        <v>0.68</v>
      </c>
      <c r="AZ1385" s="36">
        <v>0</v>
      </c>
      <c r="BA1385" s="33">
        <v>36</v>
      </c>
      <c r="BB1385" s="34"/>
      <c r="BC1385" s="34"/>
      <c r="BD1385" s="34"/>
      <c r="BE1385" s="34"/>
      <c r="BF1385" s="34"/>
      <c r="BG1385" s="34"/>
      <c r="BH1385" s="34"/>
      <c r="BI1385" s="34"/>
      <c r="BJ1385" s="34"/>
      <c r="BK1385" s="34"/>
      <c r="BL1385" s="34"/>
      <c r="BM1385" s="34"/>
      <c r="BN1385" s="34"/>
      <c r="BO1385" s="34"/>
      <c r="BP1385" s="34"/>
      <c r="BQ1385" s="34"/>
      <c r="BR1385" s="34"/>
      <c r="BS1385" s="34"/>
      <c r="BT1385" s="34"/>
      <c r="BU1385" s="34"/>
      <c r="BV1385" s="34"/>
      <c r="BW1385" s="34"/>
      <c r="BX1385" s="34"/>
      <c r="BY1385" s="34"/>
      <c r="BZ1385" s="34"/>
      <c r="CA1385" s="34"/>
      <c r="CB1385" s="34"/>
      <c r="CC1385" s="34"/>
    </row>
    <row r="1386" spans="1:81" x14ac:dyDescent="0.35">
      <c r="A1386" s="37" t="s">
        <v>537</v>
      </c>
      <c r="B1386" s="34">
        <v>27301</v>
      </c>
      <c r="C1386" s="37" t="s">
        <v>536</v>
      </c>
      <c r="D1386" s="32">
        <v>2.6</v>
      </c>
      <c r="E1386" s="32">
        <v>1.4</v>
      </c>
      <c r="F1386" s="32">
        <v>89.4</v>
      </c>
      <c r="G1386" s="32">
        <v>90.1</v>
      </c>
      <c r="H1386" s="35">
        <v>1538</v>
      </c>
      <c r="I1386" s="35">
        <v>1538</v>
      </c>
      <c r="J1386" s="35">
        <v>367.58199999999999</v>
      </c>
      <c r="K1386" s="32">
        <v>0</v>
      </c>
      <c r="L1386" s="32">
        <v>0</v>
      </c>
      <c r="M1386" s="32">
        <v>0</v>
      </c>
      <c r="N1386" s="32">
        <v>89.4</v>
      </c>
      <c r="O1386" s="31"/>
      <c r="P1386" s="32">
        <v>90.1</v>
      </c>
      <c r="Q1386" s="31"/>
      <c r="R1386" s="36">
        <v>7.0000000000000007E-2</v>
      </c>
      <c r="S1386" s="33">
        <v>0</v>
      </c>
      <c r="T1386" s="33">
        <v>11.55</v>
      </c>
      <c r="U1386" s="33">
        <v>41.18</v>
      </c>
      <c r="V1386" s="34"/>
      <c r="W1386" s="34"/>
      <c r="X1386" s="34"/>
      <c r="Y1386" s="32">
        <v>37.299999999999997</v>
      </c>
      <c r="Z1386" s="32">
        <v>7.6</v>
      </c>
      <c r="AA1386" s="34"/>
      <c r="AB1386" s="34"/>
      <c r="AC1386" s="34"/>
      <c r="AD1386" s="34"/>
      <c r="AE1386" s="34"/>
      <c r="AF1386" s="34"/>
      <c r="AG1386" s="34"/>
      <c r="AH1386" s="34"/>
      <c r="AI1386" s="34"/>
      <c r="AJ1386" s="34"/>
      <c r="AK1386" s="34"/>
      <c r="AL1386" s="34"/>
      <c r="AM1386" s="32">
        <v>0</v>
      </c>
      <c r="AN1386" s="34"/>
      <c r="AO1386" s="34"/>
      <c r="AP1386" s="34"/>
      <c r="AQ1386" s="34"/>
      <c r="AR1386" s="32">
        <v>0</v>
      </c>
      <c r="AS1386" s="34"/>
      <c r="AT1386" s="32">
        <v>0</v>
      </c>
      <c r="AU1386" s="33">
        <v>44.95</v>
      </c>
      <c r="AV1386" s="36">
        <v>0</v>
      </c>
      <c r="AW1386" s="33">
        <v>0.13</v>
      </c>
      <c r="AX1386" s="33">
        <v>0.46</v>
      </c>
      <c r="AY1386" s="33">
        <v>0.5</v>
      </c>
      <c r="AZ1386" s="36">
        <v>0</v>
      </c>
      <c r="BA1386" s="33">
        <v>0</v>
      </c>
      <c r="BB1386" s="34"/>
      <c r="BC1386" s="34"/>
      <c r="BD1386" s="34"/>
      <c r="BE1386" s="34"/>
      <c r="BF1386" s="34"/>
      <c r="BG1386" s="34"/>
      <c r="BH1386" s="34"/>
      <c r="BI1386" s="34"/>
      <c r="BJ1386" s="34"/>
      <c r="BK1386" s="34"/>
      <c r="BL1386" s="34"/>
      <c r="BM1386" s="34"/>
      <c r="BN1386" s="34"/>
      <c r="BO1386" s="34"/>
      <c r="BP1386" s="34"/>
      <c r="BQ1386" s="34"/>
      <c r="BR1386" s="34"/>
      <c r="BS1386" s="34"/>
      <c r="BT1386" s="34"/>
      <c r="BU1386" s="34"/>
      <c r="BV1386" s="34"/>
      <c r="BW1386" s="34"/>
      <c r="BX1386" s="34"/>
      <c r="BY1386" s="34"/>
      <c r="BZ1386" s="34"/>
      <c r="CA1386" s="34"/>
      <c r="CB1386" s="34"/>
      <c r="CC1386" s="34"/>
    </row>
    <row r="1387" spans="1:81" x14ac:dyDescent="0.35">
      <c r="A1387" s="37" t="s">
        <v>535</v>
      </c>
      <c r="B1387" s="34">
        <v>24402</v>
      </c>
      <c r="C1387" s="37" t="s">
        <v>534</v>
      </c>
      <c r="D1387" s="32">
        <v>2.8</v>
      </c>
      <c r="E1387" s="32">
        <v>0.2</v>
      </c>
      <c r="F1387" s="32">
        <v>0.9</v>
      </c>
      <c r="G1387" s="32">
        <v>1.3</v>
      </c>
      <c r="H1387" s="35">
        <v>145</v>
      </c>
      <c r="I1387" s="35">
        <v>80</v>
      </c>
      <c r="J1387" s="35">
        <v>19.119999999999997</v>
      </c>
      <c r="K1387" s="32">
        <v>8.1</v>
      </c>
      <c r="L1387" s="32">
        <v>0.3</v>
      </c>
      <c r="M1387" s="32">
        <v>0.4</v>
      </c>
      <c r="N1387" s="32">
        <v>0.2</v>
      </c>
      <c r="O1387" s="31"/>
      <c r="P1387" s="32">
        <v>1.3</v>
      </c>
      <c r="Q1387" s="31"/>
      <c r="R1387" s="36">
        <v>0.08</v>
      </c>
      <c r="S1387" s="33">
        <v>0</v>
      </c>
      <c r="T1387" s="33">
        <v>0</v>
      </c>
      <c r="U1387" s="33">
        <v>0</v>
      </c>
      <c r="V1387" s="34"/>
      <c r="W1387" s="34"/>
      <c r="X1387" s="34"/>
      <c r="Y1387" s="32">
        <v>0</v>
      </c>
      <c r="Z1387" s="32">
        <v>0</v>
      </c>
      <c r="AA1387" s="34"/>
      <c r="AB1387" s="34"/>
      <c r="AC1387" s="34"/>
      <c r="AD1387" s="34"/>
      <c r="AE1387" s="34"/>
      <c r="AF1387" s="34"/>
      <c r="AG1387" s="34"/>
      <c r="AH1387" s="34"/>
      <c r="AI1387" s="34"/>
      <c r="AJ1387" s="34"/>
      <c r="AK1387" s="34"/>
      <c r="AL1387" s="34"/>
      <c r="AM1387" s="32">
        <v>0</v>
      </c>
      <c r="AN1387" s="34"/>
      <c r="AO1387" s="34"/>
      <c r="AP1387" s="34"/>
      <c r="AQ1387" s="34"/>
      <c r="AR1387" s="32">
        <v>0</v>
      </c>
      <c r="AS1387" s="34"/>
      <c r="AT1387" s="32">
        <v>0</v>
      </c>
      <c r="AU1387" s="33">
        <v>0</v>
      </c>
      <c r="AV1387" s="36">
        <v>0</v>
      </c>
      <c r="AW1387" s="33">
        <v>0</v>
      </c>
      <c r="AX1387" s="33">
        <v>0</v>
      </c>
      <c r="AY1387" s="33">
        <v>0</v>
      </c>
      <c r="AZ1387" s="36">
        <v>0</v>
      </c>
      <c r="BA1387" s="33">
        <v>0</v>
      </c>
      <c r="BB1387" s="34"/>
      <c r="BC1387" s="34"/>
      <c r="BD1387" s="34"/>
      <c r="BE1387" s="34"/>
      <c r="BF1387" s="34"/>
      <c r="BG1387" s="34"/>
      <c r="BH1387" s="34"/>
      <c r="BI1387" s="34"/>
      <c r="BJ1387" s="34"/>
      <c r="BK1387" s="34"/>
      <c r="BL1387" s="34"/>
      <c r="BM1387" s="34"/>
      <c r="BN1387" s="34"/>
      <c r="BO1387" s="34"/>
      <c r="BP1387" s="34"/>
      <c r="BQ1387" s="34"/>
      <c r="BR1387" s="34"/>
      <c r="BS1387" s="34"/>
      <c r="BT1387" s="34"/>
      <c r="BU1387" s="34"/>
      <c r="BV1387" s="34"/>
      <c r="BW1387" s="34"/>
      <c r="BX1387" s="34"/>
      <c r="BY1387" s="34"/>
      <c r="BZ1387" s="34"/>
      <c r="CA1387" s="34"/>
      <c r="CB1387" s="34"/>
      <c r="CC1387" s="34"/>
    </row>
    <row r="1388" spans="1:81" x14ac:dyDescent="0.35">
      <c r="A1388" s="37" t="s">
        <v>533</v>
      </c>
      <c r="B1388" s="34">
        <v>24402</v>
      </c>
      <c r="C1388" s="37" t="s">
        <v>532</v>
      </c>
      <c r="D1388" s="32">
        <v>3.3</v>
      </c>
      <c r="E1388" s="32">
        <v>0.2</v>
      </c>
      <c r="F1388" s="32">
        <v>1</v>
      </c>
      <c r="G1388" s="32">
        <v>1.5</v>
      </c>
      <c r="H1388" s="35">
        <v>170</v>
      </c>
      <c r="I1388" s="35">
        <v>94</v>
      </c>
      <c r="J1388" s="35">
        <v>22.465999999999998</v>
      </c>
      <c r="K1388" s="32">
        <v>9.5</v>
      </c>
      <c r="L1388" s="32">
        <v>0.4</v>
      </c>
      <c r="M1388" s="32">
        <v>0.5</v>
      </c>
      <c r="N1388" s="32">
        <v>0.2</v>
      </c>
      <c r="O1388" s="31"/>
      <c r="P1388" s="32">
        <v>1.5</v>
      </c>
      <c r="Q1388" s="31"/>
      <c r="R1388" s="36">
        <v>8.5000000000000006E-2</v>
      </c>
      <c r="S1388" s="33">
        <v>0</v>
      </c>
      <c r="T1388" s="34"/>
      <c r="U1388" s="34"/>
      <c r="V1388" s="34"/>
      <c r="W1388" s="34"/>
      <c r="X1388" s="34"/>
      <c r="Y1388" s="34"/>
      <c r="Z1388" s="34"/>
      <c r="AA1388" s="34"/>
      <c r="AB1388" s="34"/>
      <c r="AC1388" s="34"/>
      <c r="AD1388" s="34"/>
      <c r="AE1388" s="34"/>
      <c r="AF1388" s="34"/>
      <c r="AG1388" s="34"/>
      <c r="AH1388" s="34"/>
      <c r="AI1388" s="34"/>
      <c r="AJ1388" s="34"/>
      <c r="AK1388" s="34"/>
      <c r="AL1388" s="34"/>
      <c r="AM1388" s="34"/>
      <c r="AN1388" s="34"/>
      <c r="AO1388" s="34"/>
      <c r="AP1388" s="34"/>
      <c r="AQ1388" s="34"/>
      <c r="AR1388" s="34"/>
      <c r="AS1388" s="34"/>
      <c r="AT1388" s="34"/>
      <c r="AU1388" s="34"/>
      <c r="AV1388" s="34"/>
      <c r="AW1388" s="33">
        <v>0</v>
      </c>
      <c r="AX1388" s="33">
        <v>0</v>
      </c>
      <c r="AY1388" s="33">
        <v>0</v>
      </c>
      <c r="AZ1388" s="36">
        <v>0</v>
      </c>
      <c r="BA1388" s="33">
        <v>0</v>
      </c>
      <c r="BB1388" s="34"/>
      <c r="BC1388" s="34"/>
      <c r="BD1388" s="34"/>
      <c r="BE1388" s="34"/>
      <c r="BF1388" s="34"/>
      <c r="BG1388" s="34"/>
      <c r="BH1388" s="34"/>
      <c r="BI1388" s="34"/>
      <c r="BJ1388" s="34"/>
      <c r="BK1388" s="34"/>
      <c r="BL1388" s="34"/>
      <c r="BM1388" s="34"/>
      <c r="BN1388" s="34"/>
      <c r="BO1388" s="34"/>
      <c r="BP1388" s="34"/>
      <c r="BQ1388" s="34"/>
      <c r="BR1388" s="34"/>
      <c r="BS1388" s="34"/>
      <c r="BT1388" s="34"/>
      <c r="BU1388" s="34"/>
      <c r="BV1388" s="34"/>
      <c r="BW1388" s="34"/>
      <c r="BX1388" s="34"/>
      <c r="BY1388" s="34"/>
      <c r="BZ1388" s="34"/>
      <c r="CA1388" s="34"/>
      <c r="CB1388" s="34"/>
      <c r="CC1388" s="34"/>
    </row>
    <row r="1389" spans="1:81" x14ac:dyDescent="0.35">
      <c r="A1389" s="37" t="s">
        <v>531</v>
      </c>
      <c r="B1389" s="34">
        <v>24302</v>
      </c>
      <c r="C1389" s="37" t="s">
        <v>530</v>
      </c>
      <c r="D1389" s="32">
        <v>2.1</v>
      </c>
      <c r="E1389" s="32">
        <v>0.1</v>
      </c>
      <c r="F1389" s="32">
        <v>2.7</v>
      </c>
      <c r="G1389" s="32">
        <v>10.5</v>
      </c>
      <c r="H1389" s="35">
        <v>245</v>
      </c>
      <c r="I1389" s="35">
        <v>221</v>
      </c>
      <c r="J1389" s="35">
        <v>52.818999999999996</v>
      </c>
      <c r="K1389" s="32">
        <v>3</v>
      </c>
      <c r="L1389" s="32">
        <v>0.4</v>
      </c>
      <c r="M1389" s="32">
        <v>0.4</v>
      </c>
      <c r="N1389" s="32">
        <v>1.9</v>
      </c>
      <c r="O1389" s="31"/>
      <c r="P1389" s="32">
        <v>10.5</v>
      </c>
      <c r="Q1389" s="31"/>
      <c r="R1389" s="36">
        <v>0.08</v>
      </c>
      <c r="S1389" s="33">
        <v>0</v>
      </c>
      <c r="T1389" s="33">
        <v>0</v>
      </c>
      <c r="U1389" s="33">
        <v>0</v>
      </c>
      <c r="V1389" s="34"/>
      <c r="W1389" s="34"/>
      <c r="X1389" s="34"/>
      <c r="Y1389" s="32">
        <v>0</v>
      </c>
      <c r="Z1389" s="32">
        <v>0</v>
      </c>
      <c r="AA1389" s="34"/>
      <c r="AB1389" s="34"/>
      <c r="AC1389" s="34"/>
      <c r="AD1389" s="34"/>
      <c r="AE1389" s="34"/>
      <c r="AF1389" s="34"/>
      <c r="AG1389" s="34"/>
      <c r="AH1389" s="34"/>
      <c r="AI1389" s="34"/>
      <c r="AJ1389" s="34"/>
      <c r="AK1389" s="34"/>
      <c r="AL1389" s="34"/>
      <c r="AM1389" s="32">
        <v>0</v>
      </c>
      <c r="AN1389" s="34"/>
      <c r="AO1389" s="34"/>
      <c r="AP1389" s="34"/>
      <c r="AQ1389" s="34"/>
      <c r="AR1389" s="32">
        <v>0</v>
      </c>
      <c r="AS1389" s="34"/>
      <c r="AT1389" s="32">
        <v>0</v>
      </c>
      <c r="AU1389" s="33">
        <v>0</v>
      </c>
      <c r="AV1389" s="36">
        <v>0</v>
      </c>
      <c r="AW1389" s="33">
        <v>0</v>
      </c>
      <c r="AX1389" s="33">
        <v>0</v>
      </c>
      <c r="AY1389" s="33">
        <v>0</v>
      </c>
      <c r="AZ1389" s="36">
        <v>0</v>
      </c>
      <c r="BA1389" s="33">
        <v>0</v>
      </c>
      <c r="BB1389" s="34"/>
      <c r="BC1389" s="34"/>
      <c r="BD1389" s="34"/>
      <c r="BE1389" s="34"/>
      <c r="BF1389" s="34"/>
      <c r="BG1389" s="34"/>
      <c r="BH1389" s="34"/>
      <c r="BI1389" s="34"/>
      <c r="BJ1389" s="34"/>
      <c r="BK1389" s="34"/>
      <c r="BL1389" s="34"/>
      <c r="BM1389" s="34"/>
      <c r="BN1389" s="34"/>
      <c r="BO1389" s="34"/>
      <c r="BP1389" s="34"/>
      <c r="BQ1389" s="34"/>
      <c r="BR1389" s="34"/>
      <c r="BS1389" s="34"/>
      <c r="BT1389" s="34"/>
      <c r="BU1389" s="34"/>
      <c r="BV1389" s="34"/>
      <c r="BW1389" s="34"/>
      <c r="BX1389" s="34"/>
      <c r="BY1389" s="34"/>
      <c r="BZ1389" s="34"/>
      <c r="CA1389" s="34"/>
      <c r="CB1389" s="34"/>
      <c r="CC1389" s="34"/>
    </row>
    <row r="1390" spans="1:81" ht="25" x14ac:dyDescent="0.35">
      <c r="A1390" s="37" t="s">
        <v>529</v>
      </c>
      <c r="B1390" s="34">
        <v>24302</v>
      </c>
      <c r="C1390" s="37" t="s">
        <v>528</v>
      </c>
      <c r="D1390" s="32">
        <v>2.2000000000000002</v>
      </c>
      <c r="E1390" s="32">
        <v>0.1</v>
      </c>
      <c r="F1390" s="32">
        <v>2.9</v>
      </c>
      <c r="G1390" s="32">
        <v>11.3</v>
      </c>
      <c r="H1390" s="35">
        <v>263</v>
      </c>
      <c r="I1390" s="35">
        <v>237</v>
      </c>
      <c r="J1390" s="35">
        <v>56.643000000000001</v>
      </c>
      <c r="K1390" s="32">
        <v>3.2</v>
      </c>
      <c r="L1390" s="32">
        <v>0.4</v>
      </c>
      <c r="M1390" s="32">
        <v>0.4</v>
      </c>
      <c r="N1390" s="32">
        <v>2</v>
      </c>
      <c r="O1390" s="31"/>
      <c r="P1390" s="32">
        <v>11.3</v>
      </c>
      <c r="Q1390" s="31"/>
      <c r="R1390" s="36">
        <v>7.6999999999999999E-2</v>
      </c>
      <c r="S1390" s="33">
        <v>0</v>
      </c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  <c r="AH1390" s="34"/>
      <c r="AI1390" s="34"/>
      <c r="AJ1390" s="34"/>
      <c r="AK1390" s="34"/>
      <c r="AL1390" s="34"/>
      <c r="AM1390" s="34"/>
      <c r="AN1390" s="34"/>
      <c r="AO1390" s="34"/>
      <c r="AP1390" s="34"/>
      <c r="AQ1390" s="34"/>
      <c r="AR1390" s="34"/>
      <c r="AS1390" s="34"/>
      <c r="AT1390" s="34"/>
      <c r="AU1390" s="34"/>
      <c r="AV1390" s="34"/>
      <c r="AW1390" s="33">
        <v>0</v>
      </c>
      <c r="AX1390" s="33">
        <v>0</v>
      </c>
      <c r="AY1390" s="33">
        <v>0</v>
      </c>
      <c r="AZ1390" s="36">
        <v>0</v>
      </c>
      <c r="BA1390" s="33">
        <v>0</v>
      </c>
      <c r="BB1390" s="34"/>
      <c r="BC1390" s="34"/>
      <c r="BD1390" s="34"/>
      <c r="BE1390" s="34"/>
      <c r="BF1390" s="34"/>
      <c r="BG1390" s="34"/>
      <c r="BH1390" s="34"/>
      <c r="BI1390" s="34"/>
      <c r="BJ1390" s="34"/>
      <c r="BK1390" s="34"/>
      <c r="BL1390" s="34"/>
      <c r="BM1390" s="34"/>
      <c r="BN1390" s="34"/>
      <c r="BO1390" s="34"/>
      <c r="BP1390" s="34"/>
      <c r="BQ1390" s="34"/>
      <c r="BR1390" s="34"/>
      <c r="BS1390" s="34"/>
      <c r="BT1390" s="34"/>
      <c r="BU1390" s="34"/>
      <c r="BV1390" s="34"/>
      <c r="BW1390" s="34"/>
      <c r="BX1390" s="34"/>
      <c r="BY1390" s="34"/>
      <c r="BZ1390" s="34"/>
      <c r="CA1390" s="34"/>
      <c r="CB1390" s="34"/>
      <c r="CC1390" s="34"/>
    </row>
    <row r="1391" spans="1:81" x14ac:dyDescent="0.35">
      <c r="A1391" s="37" t="s">
        <v>527</v>
      </c>
      <c r="B1391" s="34">
        <v>24402</v>
      </c>
      <c r="C1391" s="37" t="s">
        <v>526</v>
      </c>
      <c r="D1391" s="32">
        <v>1.9</v>
      </c>
      <c r="E1391" s="32">
        <v>0.3</v>
      </c>
      <c r="F1391" s="32">
        <v>1.1000000000000001</v>
      </c>
      <c r="G1391" s="32">
        <v>1.2</v>
      </c>
      <c r="H1391" s="35">
        <v>104</v>
      </c>
      <c r="I1391" s="35">
        <v>67</v>
      </c>
      <c r="J1391" s="35">
        <v>16.012999999999998</v>
      </c>
      <c r="K1391" s="32">
        <v>4.7</v>
      </c>
      <c r="L1391" s="32">
        <v>0.4</v>
      </c>
      <c r="M1391" s="32">
        <v>0.4</v>
      </c>
      <c r="N1391" s="32">
        <v>0.3</v>
      </c>
      <c r="O1391" s="31"/>
      <c r="P1391" s="32">
        <v>1.2</v>
      </c>
      <c r="Q1391" s="31"/>
      <c r="R1391" s="36">
        <v>0</v>
      </c>
      <c r="S1391" s="33">
        <v>0</v>
      </c>
      <c r="T1391" s="33">
        <v>0</v>
      </c>
      <c r="U1391" s="33">
        <v>0</v>
      </c>
      <c r="V1391" s="34"/>
      <c r="W1391" s="34"/>
      <c r="X1391" s="34"/>
      <c r="Y1391" s="32">
        <v>0</v>
      </c>
      <c r="Z1391" s="32">
        <v>0</v>
      </c>
      <c r="AA1391" s="34"/>
      <c r="AB1391" s="34"/>
      <c r="AC1391" s="34"/>
      <c r="AD1391" s="34"/>
      <c r="AE1391" s="34"/>
      <c r="AF1391" s="34"/>
      <c r="AG1391" s="34"/>
      <c r="AH1391" s="34"/>
      <c r="AI1391" s="34"/>
      <c r="AJ1391" s="34"/>
      <c r="AK1391" s="34"/>
      <c r="AL1391" s="34"/>
      <c r="AM1391" s="32">
        <v>0</v>
      </c>
      <c r="AN1391" s="34"/>
      <c r="AO1391" s="34"/>
      <c r="AP1391" s="34"/>
      <c r="AQ1391" s="34"/>
      <c r="AR1391" s="32">
        <v>0</v>
      </c>
      <c r="AS1391" s="34"/>
      <c r="AT1391" s="32">
        <v>0</v>
      </c>
      <c r="AU1391" s="33">
        <v>0</v>
      </c>
      <c r="AV1391" s="36">
        <v>0</v>
      </c>
      <c r="AW1391" s="33">
        <v>0</v>
      </c>
      <c r="AX1391" s="33">
        <v>0</v>
      </c>
      <c r="AY1391" s="33">
        <v>0</v>
      </c>
      <c r="AZ1391" s="36">
        <v>0</v>
      </c>
      <c r="BA1391" s="33">
        <v>0</v>
      </c>
      <c r="BB1391" s="34"/>
      <c r="BC1391" s="33"/>
      <c r="BD1391" s="33"/>
      <c r="BE1391" s="33"/>
      <c r="BF1391" s="34"/>
      <c r="BG1391" s="33"/>
      <c r="BH1391" s="33"/>
      <c r="BI1391" s="33"/>
      <c r="BJ1391" s="34"/>
      <c r="BK1391" s="34"/>
      <c r="BL1391" s="33"/>
      <c r="BM1391" s="33"/>
      <c r="BN1391" s="33"/>
      <c r="BO1391" s="33"/>
      <c r="BP1391" s="33"/>
      <c r="BQ1391" s="33"/>
      <c r="BR1391" s="33"/>
      <c r="BS1391" s="33"/>
      <c r="BT1391" s="34"/>
      <c r="BU1391" s="33"/>
      <c r="BV1391" s="33"/>
      <c r="BW1391" s="33"/>
      <c r="BX1391" s="33"/>
      <c r="BY1391" s="34"/>
      <c r="BZ1391" s="34"/>
      <c r="CA1391" s="33"/>
      <c r="CB1391" s="33"/>
      <c r="CC1391" s="32"/>
    </row>
    <row r="1392" spans="1:81" x14ac:dyDescent="0.35">
      <c r="A1392" s="37" t="s">
        <v>525</v>
      </c>
      <c r="B1392" s="34">
        <v>24402</v>
      </c>
      <c r="C1392" s="37" t="s">
        <v>524</v>
      </c>
      <c r="D1392" s="32">
        <v>2.5</v>
      </c>
      <c r="E1392" s="32">
        <v>0.1</v>
      </c>
      <c r="F1392" s="32">
        <v>1.4</v>
      </c>
      <c r="G1392" s="32">
        <v>1.4</v>
      </c>
      <c r="H1392" s="35">
        <v>88</v>
      </c>
      <c r="I1392" s="35">
        <v>71</v>
      </c>
      <c r="J1392" s="35">
        <v>16.968999999999998</v>
      </c>
      <c r="K1392" s="32">
        <v>2.2000000000000002</v>
      </c>
      <c r="L1392" s="32">
        <v>0.8</v>
      </c>
      <c r="M1392" s="32">
        <v>0.5</v>
      </c>
      <c r="N1392" s="32">
        <v>0.1</v>
      </c>
      <c r="O1392" s="31"/>
      <c r="P1392" s="32">
        <v>1.4</v>
      </c>
      <c r="Q1392" s="31"/>
      <c r="R1392" s="36">
        <v>0.12</v>
      </c>
      <c r="S1392" s="33">
        <v>0</v>
      </c>
      <c r="T1392" s="33">
        <v>0</v>
      </c>
      <c r="U1392" s="33">
        <v>0</v>
      </c>
      <c r="V1392" s="34"/>
      <c r="W1392" s="34"/>
      <c r="X1392" s="34"/>
      <c r="Y1392" s="32">
        <v>0</v>
      </c>
      <c r="Z1392" s="32">
        <v>0</v>
      </c>
      <c r="AA1392" s="34"/>
      <c r="AB1392" s="34"/>
      <c r="AC1392" s="34"/>
      <c r="AD1392" s="34"/>
      <c r="AE1392" s="34"/>
      <c r="AF1392" s="34"/>
      <c r="AG1392" s="34"/>
      <c r="AH1392" s="34"/>
      <c r="AI1392" s="34"/>
      <c r="AJ1392" s="34"/>
      <c r="AK1392" s="34"/>
      <c r="AL1392" s="34"/>
      <c r="AM1392" s="32">
        <v>0</v>
      </c>
      <c r="AN1392" s="34"/>
      <c r="AO1392" s="34"/>
      <c r="AP1392" s="34"/>
      <c r="AQ1392" s="34"/>
      <c r="AR1392" s="32">
        <v>0</v>
      </c>
      <c r="AS1392" s="34"/>
      <c r="AT1392" s="32">
        <v>0</v>
      </c>
      <c r="AU1392" s="33">
        <v>0</v>
      </c>
      <c r="AV1392" s="36">
        <v>0</v>
      </c>
      <c r="AW1392" s="33">
        <v>0</v>
      </c>
      <c r="AX1392" s="33">
        <v>0</v>
      </c>
      <c r="AY1392" s="33">
        <v>0</v>
      </c>
      <c r="AZ1392" s="36">
        <v>0</v>
      </c>
      <c r="BA1392" s="33">
        <v>0</v>
      </c>
      <c r="BB1392" s="34"/>
      <c r="BC1392" s="33"/>
      <c r="BD1392" s="33"/>
      <c r="BE1392" s="33"/>
      <c r="BF1392" s="34"/>
      <c r="BG1392" s="33"/>
      <c r="BH1392" s="33"/>
      <c r="BI1392" s="33"/>
      <c r="BJ1392" s="34"/>
      <c r="BK1392" s="34"/>
      <c r="BL1392" s="33"/>
      <c r="BM1392" s="33"/>
      <c r="BN1392" s="33"/>
      <c r="BO1392" s="33"/>
      <c r="BP1392" s="33"/>
      <c r="BQ1392" s="33"/>
      <c r="BR1392" s="33"/>
      <c r="BS1392" s="33"/>
      <c r="BT1392" s="34"/>
      <c r="BU1392" s="33"/>
      <c r="BV1392" s="33"/>
      <c r="BW1392" s="33"/>
      <c r="BX1392" s="33"/>
      <c r="BY1392" s="34"/>
      <c r="BZ1392" s="34"/>
      <c r="CA1392" s="33"/>
      <c r="CB1392" s="33"/>
      <c r="CC1392" s="32"/>
    </row>
    <row r="1393" spans="1:81" x14ac:dyDescent="0.35">
      <c r="A1393" s="37" t="s">
        <v>523</v>
      </c>
      <c r="B1393" s="34">
        <v>24402</v>
      </c>
      <c r="C1393" s="37" t="s">
        <v>522</v>
      </c>
      <c r="D1393" s="32">
        <v>2.9</v>
      </c>
      <c r="E1393" s="32">
        <v>0.1</v>
      </c>
      <c r="F1393" s="32">
        <v>1.6</v>
      </c>
      <c r="G1393" s="32">
        <v>1.6</v>
      </c>
      <c r="H1393" s="35">
        <v>104</v>
      </c>
      <c r="I1393" s="35">
        <v>83</v>
      </c>
      <c r="J1393" s="35">
        <v>19.837</v>
      </c>
      <c r="K1393" s="32">
        <v>2.5</v>
      </c>
      <c r="L1393" s="32">
        <v>0.9</v>
      </c>
      <c r="M1393" s="32">
        <v>0.6</v>
      </c>
      <c r="N1393" s="32">
        <v>0.1</v>
      </c>
      <c r="O1393" s="31"/>
      <c r="P1393" s="32">
        <v>1.6</v>
      </c>
      <c r="Q1393" s="31"/>
      <c r="R1393" s="36">
        <v>0.127</v>
      </c>
      <c r="S1393" s="33">
        <v>0</v>
      </c>
      <c r="T1393" s="34"/>
      <c r="U1393" s="34"/>
      <c r="V1393" s="34"/>
      <c r="W1393" s="34"/>
      <c r="X1393" s="34"/>
      <c r="Y1393" s="34"/>
      <c r="Z1393" s="34"/>
      <c r="AA1393" s="34"/>
      <c r="AB1393" s="34"/>
      <c r="AC1393" s="34"/>
      <c r="AD1393" s="34"/>
      <c r="AE1393" s="34"/>
      <c r="AF1393" s="34"/>
      <c r="AG1393" s="34"/>
      <c r="AH1393" s="34"/>
      <c r="AI1393" s="34"/>
      <c r="AJ1393" s="34"/>
      <c r="AK1393" s="34"/>
      <c r="AL1393" s="34"/>
      <c r="AM1393" s="34"/>
      <c r="AN1393" s="34"/>
      <c r="AO1393" s="34"/>
      <c r="AP1393" s="34"/>
      <c r="AQ1393" s="34"/>
      <c r="AR1393" s="34"/>
      <c r="AS1393" s="34"/>
      <c r="AT1393" s="34"/>
      <c r="AU1393" s="34"/>
      <c r="AV1393" s="34"/>
      <c r="AW1393" s="33">
        <v>0</v>
      </c>
      <c r="AX1393" s="33">
        <v>0</v>
      </c>
      <c r="AY1393" s="33">
        <v>0</v>
      </c>
      <c r="AZ1393" s="36">
        <v>0</v>
      </c>
      <c r="BA1393" s="33">
        <v>0</v>
      </c>
      <c r="BB1393" s="34"/>
      <c r="BC1393" s="33"/>
      <c r="BD1393" s="33"/>
      <c r="BE1393" s="33"/>
      <c r="BF1393" s="34"/>
      <c r="BG1393" s="33"/>
      <c r="BH1393" s="33"/>
      <c r="BI1393" s="33"/>
      <c r="BJ1393" s="34"/>
      <c r="BK1393" s="34"/>
      <c r="BL1393" s="33"/>
      <c r="BM1393" s="33"/>
      <c r="BN1393" s="33"/>
      <c r="BO1393" s="33"/>
      <c r="BP1393" s="33"/>
      <c r="BQ1393" s="33"/>
      <c r="BR1393" s="33"/>
      <c r="BS1393" s="33"/>
      <c r="BT1393" s="34"/>
      <c r="BU1393" s="33"/>
      <c r="BV1393" s="33"/>
      <c r="BW1393" s="33"/>
      <c r="BX1393" s="33"/>
      <c r="BY1393" s="34"/>
      <c r="BZ1393" s="34"/>
      <c r="CA1393" s="33"/>
      <c r="CB1393" s="33"/>
      <c r="CC1393" s="32"/>
    </row>
    <row r="1394" spans="1:81" x14ac:dyDescent="0.35">
      <c r="A1394" s="37" t="s">
        <v>521</v>
      </c>
      <c r="B1394" s="34">
        <v>24402</v>
      </c>
      <c r="C1394" s="37" t="s">
        <v>520</v>
      </c>
      <c r="D1394" s="32">
        <v>1.9</v>
      </c>
      <c r="E1394" s="32">
        <v>0.1</v>
      </c>
      <c r="F1394" s="32">
        <v>1.5</v>
      </c>
      <c r="G1394" s="32">
        <v>1.5</v>
      </c>
      <c r="H1394" s="35">
        <v>101</v>
      </c>
      <c r="I1394" s="35">
        <v>70</v>
      </c>
      <c r="J1394" s="35">
        <v>16.73</v>
      </c>
      <c r="K1394" s="32">
        <v>3.9</v>
      </c>
      <c r="L1394" s="32">
        <v>0.6</v>
      </c>
      <c r="M1394" s="32">
        <v>0.5</v>
      </c>
      <c r="N1394" s="32">
        <v>0.4</v>
      </c>
      <c r="O1394" s="31"/>
      <c r="P1394" s="32">
        <v>1.5</v>
      </c>
      <c r="Q1394" s="31"/>
      <c r="R1394" s="36">
        <v>0.08</v>
      </c>
      <c r="S1394" s="33">
        <v>0</v>
      </c>
      <c r="T1394" s="33">
        <v>0</v>
      </c>
      <c r="U1394" s="33">
        <v>0</v>
      </c>
      <c r="V1394" s="34"/>
      <c r="W1394" s="34"/>
      <c r="X1394" s="34"/>
      <c r="Y1394" s="32">
        <v>0</v>
      </c>
      <c r="Z1394" s="32">
        <v>0</v>
      </c>
      <c r="AA1394" s="34"/>
      <c r="AB1394" s="34"/>
      <c r="AC1394" s="34"/>
      <c r="AD1394" s="34"/>
      <c r="AE1394" s="34"/>
      <c r="AF1394" s="34"/>
      <c r="AG1394" s="34"/>
      <c r="AH1394" s="34"/>
      <c r="AI1394" s="34"/>
      <c r="AJ1394" s="34"/>
      <c r="AK1394" s="34"/>
      <c r="AL1394" s="34"/>
      <c r="AM1394" s="32">
        <v>0</v>
      </c>
      <c r="AN1394" s="34"/>
      <c r="AO1394" s="34"/>
      <c r="AP1394" s="34"/>
      <c r="AQ1394" s="34"/>
      <c r="AR1394" s="32">
        <v>0</v>
      </c>
      <c r="AS1394" s="34"/>
      <c r="AT1394" s="32">
        <v>0</v>
      </c>
      <c r="AU1394" s="33">
        <v>0</v>
      </c>
      <c r="AV1394" s="36">
        <v>0</v>
      </c>
      <c r="AW1394" s="33">
        <v>0</v>
      </c>
      <c r="AX1394" s="33">
        <v>0</v>
      </c>
      <c r="AY1394" s="33">
        <v>0</v>
      </c>
      <c r="AZ1394" s="36">
        <v>0</v>
      </c>
      <c r="BA1394" s="33">
        <v>0</v>
      </c>
      <c r="BB1394" s="34"/>
      <c r="BC1394" s="34"/>
      <c r="BD1394" s="33"/>
      <c r="BE1394" s="33"/>
      <c r="BF1394" s="34"/>
      <c r="BG1394" s="33"/>
      <c r="BH1394" s="33"/>
      <c r="BI1394" s="33"/>
      <c r="BJ1394" s="34"/>
      <c r="BK1394" s="34"/>
      <c r="BL1394" s="33"/>
      <c r="BM1394" s="33"/>
      <c r="BN1394" s="33"/>
      <c r="BO1394" s="33"/>
      <c r="BP1394" s="33"/>
      <c r="BQ1394" s="33"/>
      <c r="BR1394" s="33"/>
      <c r="BS1394" s="34"/>
      <c r="BT1394" s="34"/>
      <c r="BU1394" s="33"/>
      <c r="BV1394" s="33"/>
      <c r="BW1394" s="33"/>
      <c r="BX1394" s="33"/>
      <c r="BY1394" s="34"/>
      <c r="BZ1394" s="34"/>
      <c r="CA1394" s="33"/>
      <c r="CB1394" s="33"/>
      <c r="CC1394" s="32"/>
    </row>
    <row r="1395" spans="1:81" x14ac:dyDescent="0.35">
      <c r="A1395" s="37" t="s">
        <v>519</v>
      </c>
      <c r="B1395" s="34">
        <v>24705</v>
      </c>
      <c r="C1395" s="37" t="s">
        <v>518</v>
      </c>
      <c r="D1395" s="32">
        <v>1.6</v>
      </c>
      <c r="E1395" s="32">
        <v>13.2</v>
      </c>
      <c r="F1395" s="32">
        <v>0</v>
      </c>
      <c r="G1395" s="32">
        <v>0.2</v>
      </c>
      <c r="H1395" s="35">
        <v>579</v>
      </c>
      <c r="I1395" s="35">
        <v>519</v>
      </c>
      <c r="J1395" s="35">
        <v>124.041</v>
      </c>
      <c r="K1395" s="32">
        <v>7.5</v>
      </c>
      <c r="L1395" s="32">
        <v>0</v>
      </c>
      <c r="M1395" s="32">
        <v>0</v>
      </c>
      <c r="N1395" s="32">
        <v>0</v>
      </c>
      <c r="O1395" s="31"/>
      <c r="P1395" s="32">
        <v>0.2</v>
      </c>
      <c r="Q1395" s="31"/>
      <c r="R1395" s="36">
        <v>0.03</v>
      </c>
      <c r="S1395" s="33">
        <v>0</v>
      </c>
      <c r="T1395" s="33">
        <v>15.3</v>
      </c>
      <c r="U1395" s="33">
        <v>73.599999999999994</v>
      </c>
      <c r="V1395" s="34"/>
      <c r="W1395" s="34"/>
      <c r="X1395" s="34"/>
      <c r="Y1395" s="32">
        <v>10.199999999999999</v>
      </c>
      <c r="Z1395" s="32">
        <v>0.6</v>
      </c>
      <c r="AA1395" s="34"/>
      <c r="AB1395" s="32">
        <v>0</v>
      </c>
      <c r="AC1395" s="34"/>
      <c r="AD1395" s="34"/>
      <c r="AE1395" s="34"/>
      <c r="AF1395" s="32">
        <v>0</v>
      </c>
      <c r="AG1395" s="34"/>
      <c r="AH1395" s="34"/>
      <c r="AI1395" s="32">
        <v>0</v>
      </c>
      <c r="AJ1395" s="32">
        <v>0</v>
      </c>
      <c r="AK1395" s="34"/>
      <c r="AL1395" s="32">
        <v>0</v>
      </c>
      <c r="AM1395" s="32">
        <v>0</v>
      </c>
      <c r="AN1395" s="34"/>
      <c r="AO1395" s="34"/>
      <c r="AP1395" s="32">
        <v>0</v>
      </c>
      <c r="AQ1395" s="32">
        <v>0</v>
      </c>
      <c r="AR1395" s="32">
        <v>0</v>
      </c>
      <c r="AS1395" s="34"/>
      <c r="AT1395" s="32">
        <v>0</v>
      </c>
      <c r="AU1395" s="33">
        <v>10.8</v>
      </c>
      <c r="AV1395" s="36">
        <v>0</v>
      </c>
      <c r="AW1395" s="33">
        <v>1.93</v>
      </c>
      <c r="AX1395" s="33">
        <v>9.2899999999999991</v>
      </c>
      <c r="AY1395" s="33">
        <v>1.36</v>
      </c>
      <c r="AZ1395" s="36">
        <v>0</v>
      </c>
      <c r="BA1395" s="33">
        <v>0</v>
      </c>
      <c r="BB1395" s="34"/>
      <c r="BC1395" s="34"/>
      <c r="BD1395" s="34"/>
      <c r="BE1395" s="34"/>
      <c r="BF1395" s="34"/>
      <c r="BG1395" s="34"/>
      <c r="BH1395" s="34"/>
      <c r="BI1395" s="34"/>
      <c r="BJ1395" s="34"/>
      <c r="BK1395" s="34"/>
      <c r="BL1395" s="34"/>
      <c r="BM1395" s="34"/>
      <c r="BN1395" s="34"/>
      <c r="BO1395" s="34"/>
      <c r="BP1395" s="34"/>
      <c r="BQ1395" s="34"/>
      <c r="BR1395" s="34"/>
      <c r="BS1395" s="34"/>
      <c r="BT1395" s="34"/>
      <c r="BU1395" s="34"/>
      <c r="BV1395" s="34"/>
      <c r="BW1395" s="34"/>
      <c r="BX1395" s="34"/>
      <c r="BY1395" s="34"/>
      <c r="BZ1395" s="34"/>
      <c r="CA1395" s="34"/>
      <c r="CB1395" s="34"/>
      <c r="CC1395" s="34"/>
    </row>
    <row r="1396" spans="1:81" ht="25" x14ac:dyDescent="0.35">
      <c r="A1396" s="37" t="s">
        <v>517</v>
      </c>
      <c r="B1396" s="34">
        <v>24402</v>
      </c>
      <c r="C1396" s="37" t="s">
        <v>516</v>
      </c>
      <c r="D1396" s="32">
        <v>0.8</v>
      </c>
      <c r="E1396" s="32">
        <v>0</v>
      </c>
      <c r="F1396" s="32">
        <v>0.8</v>
      </c>
      <c r="G1396" s="32">
        <v>1.3</v>
      </c>
      <c r="H1396" s="35">
        <v>57</v>
      </c>
      <c r="I1396" s="35">
        <v>34</v>
      </c>
      <c r="J1396" s="35">
        <v>8.1259999999999994</v>
      </c>
      <c r="K1396" s="32">
        <v>2.8</v>
      </c>
      <c r="L1396" s="32">
        <v>0.3</v>
      </c>
      <c r="M1396" s="32">
        <v>0.4</v>
      </c>
      <c r="N1396" s="32">
        <v>0</v>
      </c>
      <c r="O1396" s="31"/>
      <c r="P1396" s="32">
        <v>1.3</v>
      </c>
      <c r="Q1396" s="31"/>
      <c r="R1396" s="36">
        <v>0</v>
      </c>
      <c r="S1396" s="33">
        <v>0</v>
      </c>
      <c r="T1396" s="33">
        <v>0</v>
      </c>
      <c r="U1396" s="33">
        <v>0</v>
      </c>
      <c r="V1396" s="34"/>
      <c r="W1396" s="34"/>
      <c r="X1396" s="34"/>
      <c r="Y1396" s="32">
        <v>0</v>
      </c>
      <c r="Z1396" s="32">
        <v>0</v>
      </c>
      <c r="AA1396" s="34"/>
      <c r="AB1396" s="34"/>
      <c r="AC1396" s="34"/>
      <c r="AD1396" s="34"/>
      <c r="AE1396" s="34"/>
      <c r="AF1396" s="34"/>
      <c r="AG1396" s="34"/>
      <c r="AH1396" s="34"/>
      <c r="AI1396" s="34"/>
      <c r="AJ1396" s="34"/>
      <c r="AK1396" s="34"/>
      <c r="AL1396" s="34"/>
      <c r="AM1396" s="32">
        <v>0</v>
      </c>
      <c r="AN1396" s="34"/>
      <c r="AO1396" s="34"/>
      <c r="AP1396" s="34"/>
      <c r="AQ1396" s="34"/>
      <c r="AR1396" s="32">
        <v>0</v>
      </c>
      <c r="AS1396" s="34"/>
      <c r="AT1396" s="32">
        <v>0</v>
      </c>
      <c r="AU1396" s="33">
        <v>0</v>
      </c>
      <c r="AV1396" s="36">
        <v>0</v>
      </c>
      <c r="AW1396" s="33">
        <v>0</v>
      </c>
      <c r="AX1396" s="33">
        <v>0</v>
      </c>
      <c r="AY1396" s="33">
        <v>0</v>
      </c>
      <c r="AZ1396" s="36">
        <v>0</v>
      </c>
      <c r="BA1396" s="33">
        <v>0</v>
      </c>
      <c r="BB1396" s="34"/>
      <c r="BC1396" s="34"/>
      <c r="BD1396" s="34"/>
      <c r="BE1396" s="34"/>
      <c r="BF1396" s="34"/>
      <c r="BG1396" s="34"/>
      <c r="BH1396" s="34"/>
      <c r="BI1396" s="34"/>
      <c r="BJ1396" s="34"/>
      <c r="BK1396" s="34"/>
      <c r="BL1396" s="34"/>
      <c r="BM1396" s="34"/>
      <c r="BN1396" s="34"/>
      <c r="BO1396" s="34"/>
      <c r="BP1396" s="34"/>
      <c r="BQ1396" s="34"/>
      <c r="BR1396" s="34"/>
      <c r="BS1396" s="34"/>
      <c r="BT1396" s="34"/>
      <c r="BU1396" s="34"/>
      <c r="BV1396" s="34"/>
      <c r="BW1396" s="34"/>
      <c r="BX1396" s="34"/>
      <c r="BY1396" s="34"/>
      <c r="BZ1396" s="34"/>
      <c r="CA1396" s="34"/>
      <c r="CB1396" s="34"/>
      <c r="CC1396" s="34"/>
    </row>
    <row r="1397" spans="1:81" x14ac:dyDescent="0.35">
      <c r="A1397" s="37" t="s">
        <v>515</v>
      </c>
      <c r="B1397" s="34">
        <v>24403</v>
      </c>
      <c r="C1397" s="37" t="s">
        <v>514</v>
      </c>
      <c r="D1397" s="32">
        <v>2.6</v>
      </c>
      <c r="E1397" s="32">
        <v>0.5</v>
      </c>
      <c r="F1397" s="32">
        <v>0</v>
      </c>
      <c r="G1397" s="32">
        <v>0.2</v>
      </c>
      <c r="H1397" s="35">
        <v>94</v>
      </c>
      <c r="I1397" s="35">
        <v>68</v>
      </c>
      <c r="J1397" s="35">
        <v>16.251999999999999</v>
      </c>
      <c r="K1397" s="32">
        <v>3.3</v>
      </c>
      <c r="L1397" s="32">
        <v>0</v>
      </c>
      <c r="M1397" s="32">
        <v>0</v>
      </c>
      <c r="N1397" s="32">
        <v>0</v>
      </c>
      <c r="O1397" s="31"/>
      <c r="P1397" s="32">
        <v>0.2</v>
      </c>
      <c r="Q1397" s="31"/>
      <c r="R1397" s="36">
        <v>0.1</v>
      </c>
      <c r="S1397" s="33">
        <v>0</v>
      </c>
      <c r="T1397" s="33">
        <v>7.92</v>
      </c>
      <c r="U1397" s="33">
        <v>16.989999999999998</v>
      </c>
      <c r="V1397" s="34"/>
      <c r="W1397" s="34"/>
      <c r="X1397" s="34"/>
      <c r="Y1397" s="32">
        <v>14.1</v>
      </c>
      <c r="Z1397" s="32">
        <v>61</v>
      </c>
      <c r="AA1397" s="34"/>
      <c r="AB1397" s="34"/>
      <c r="AC1397" s="34"/>
      <c r="AD1397" s="34"/>
      <c r="AE1397" s="34"/>
      <c r="AF1397" s="34"/>
      <c r="AG1397" s="34"/>
      <c r="AH1397" s="34"/>
      <c r="AI1397" s="34"/>
      <c r="AJ1397" s="34"/>
      <c r="AK1397" s="34"/>
      <c r="AL1397" s="34"/>
      <c r="AM1397" s="32">
        <v>0</v>
      </c>
      <c r="AN1397" s="34"/>
      <c r="AO1397" s="34"/>
      <c r="AP1397" s="34"/>
      <c r="AQ1397" s="34"/>
      <c r="AR1397" s="32">
        <v>0</v>
      </c>
      <c r="AS1397" s="34"/>
      <c r="AT1397" s="32">
        <v>0</v>
      </c>
      <c r="AU1397" s="33">
        <v>75.099999999999994</v>
      </c>
      <c r="AV1397" s="36">
        <v>0</v>
      </c>
      <c r="AW1397" s="33">
        <v>0.03</v>
      </c>
      <c r="AX1397" s="33">
        <v>7.0000000000000007E-2</v>
      </c>
      <c r="AY1397" s="33">
        <v>0.3</v>
      </c>
      <c r="AZ1397" s="36">
        <v>0</v>
      </c>
      <c r="BA1397" s="33">
        <v>0</v>
      </c>
      <c r="BB1397" s="34"/>
      <c r="BC1397" s="34"/>
      <c r="BD1397" s="34"/>
      <c r="BE1397" s="34"/>
      <c r="BF1397" s="34"/>
      <c r="BG1397" s="34"/>
      <c r="BH1397" s="34"/>
      <c r="BI1397" s="34"/>
      <c r="BJ1397" s="34"/>
      <c r="BK1397" s="34"/>
      <c r="BL1397" s="34"/>
      <c r="BM1397" s="34"/>
      <c r="BN1397" s="34"/>
      <c r="BO1397" s="34"/>
      <c r="BP1397" s="34"/>
      <c r="BQ1397" s="34"/>
      <c r="BR1397" s="34"/>
      <c r="BS1397" s="34"/>
      <c r="BT1397" s="34"/>
      <c r="BU1397" s="34"/>
      <c r="BV1397" s="34"/>
      <c r="BW1397" s="34"/>
      <c r="BX1397" s="34"/>
      <c r="BY1397" s="34"/>
      <c r="BZ1397" s="34"/>
      <c r="CA1397" s="34"/>
      <c r="CB1397" s="34"/>
      <c r="CC1397" s="34"/>
    </row>
    <row r="1398" spans="1:81" x14ac:dyDescent="0.35">
      <c r="A1398" s="37" t="s">
        <v>513</v>
      </c>
      <c r="B1398" s="34">
        <v>24502</v>
      </c>
      <c r="C1398" s="37" t="s">
        <v>512</v>
      </c>
      <c r="D1398" s="32">
        <v>6.9</v>
      </c>
      <c r="E1398" s="32">
        <v>0.5</v>
      </c>
      <c r="F1398" s="32">
        <v>0.7</v>
      </c>
      <c r="G1398" s="32">
        <v>2.2000000000000002</v>
      </c>
      <c r="H1398" s="35">
        <v>235</v>
      </c>
      <c r="I1398" s="35">
        <v>177</v>
      </c>
      <c r="J1398" s="35">
        <v>42.302999999999997</v>
      </c>
      <c r="K1398" s="32">
        <v>7.1</v>
      </c>
      <c r="L1398" s="32">
        <v>0.1</v>
      </c>
      <c r="M1398" s="32">
        <v>0.2</v>
      </c>
      <c r="N1398" s="32">
        <v>0.4</v>
      </c>
      <c r="O1398" s="31"/>
      <c r="P1398" s="32">
        <v>2.2000000000000002</v>
      </c>
      <c r="Q1398" s="31"/>
      <c r="R1398" s="36">
        <v>0.34</v>
      </c>
      <c r="S1398" s="33">
        <v>0</v>
      </c>
      <c r="T1398" s="33">
        <v>0</v>
      </c>
      <c r="U1398" s="33">
        <v>0</v>
      </c>
      <c r="V1398" s="34"/>
      <c r="W1398" s="34"/>
      <c r="X1398" s="34"/>
      <c r="Y1398" s="32">
        <v>0</v>
      </c>
      <c r="Z1398" s="32">
        <v>0</v>
      </c>
      <c r="AA1398" s="34"/>
      <c r="AB1398" s="34"/>
      <c r="AC1398" s="34"/>
      <c r="AD1398" s="34"/>
      <c r="AE1398" s="34"/>
      <c r="AF1398" s="34"/>
      <c r="AG1398" s="34"/>
      <c r="AH1398" s="34"/>
      <c r="AI1398" s="34"/>
      <c r="AJ1398" s="34"/>
      <c r="AK1398" s="34"/>
      <c r="AL1398" s="34"/>
      <c r="AM1398" s="32">
        <v>0</v>
      </c>
      <c r="AN1398" s="34"/>
      <c r="AO1398" s="34"/>
      <c r="AP1398" s="34"/>
      <c r="AQ1398" s="34"/>
      <c r="AR1398" s="32">
        <v>0</v>
      </c>
      <c r="AS1398" s="34"/>
      <c r="AT1398" s="32">
        <v>0</v>
      </c>
      <c r="AU1398" s="33">
        <v>0</v>
      </c>
      <c r="AV1398" s="36">
        <v>0</v>
      </c>
      <c r="AW1398" s="33">
        <v>0</v>
      </c>
      <c r="AX1398" s="33">
        <v>0</v>
      </c>
      <c r="AY1398" s="33">
        <v>0</v>
      </c>
      <c r="AZ1398" s="36">
        <v>0</v>
      </c>
      <c r="BA1398" s="33">
        <v>0</v>
      </c>
      <c r="BB1398" s="34"/>
      <c r="BC1398" s="34"/>
      <c r="BD1398" s="34"/>
      <c r="BE1398" s="34"/>
      <c r="BF1398" s="34"/>
      <c r="BG1398" s="34"/>
      <c r="BH1398" s="34"/>
      <c r="BI1398" s="34"/>
      <c r="BJ1398" s="34"/>
      <c r="BK1398" s="34"/>
      <c r="BL1398" s="34"/>
      <c r="BM1398" s="34"/>
      <c r="BN1398" s="34"/>
      <c r="BO1398" s="34"/>
      <c r="BP1398" s="34"/>
      <c r="BQ1398" s="34"/>
      <c r="BR1398" s="34"/>
      <c r="BS1398" s="34"/>
      <c r="BT1398" s="34"/>
      <c r="BU1398" s="34"/>
      <c r="BV1398" s="34"/>
      <c r="BW1398" s="34"/>
      <c r="BX1398" s="34"/>
      <c r="BY1398" s="34"/>
      <c r="BZ1398" s="34"/>
      <c r="CA1398" s="34"/>
      <c r="CB1398" s="34"/>
      <c r="CC1398" s="34"/>
    </row>
    <row r="1399" spans="1:81" x14ac:dyDescent="0.35">
      <c r="A1399" s="37" t="s">
        <v>511</v>
      </c>
      <c r="B1399" s="34">
        <v>24502</v>
      </c>
      <c r="C1399" s="37" t="s">
        <v>510</v>
      </c>
      <c r="D1399" s="32">
        <v>7.4</v>
      </c>
      <c r="E1399" s="32">
        <v>0.5</v>
      </c>
      <c r="F1399" s="32">
        <v>0.8</v>
      </c>
      <c r="G1399" s="32">
        <v>2.4</v>
      </c>
      <c r="H1399" s="35">
        <v>252</v>
      </c>
      <c r="I1399" s="35">
        <v>190</v>
      </c>
      <c r="J1399" s="35">
        <v>45.41</v>
      </c>
      <c r="K1399" s="32">
        <v>7.6</v>
      </c>
      <c r="L1399" s="32">
        <v>0.1</v>
      </c>
      <c r="M1399" s="32">
        <v>0.2</v>
      </c>
      <c r="N1399" s="32">
        <v>0.4</v>
      </c>
      <c r="O1399" s="31"/>
      <c r="P1399" s="32">
        <v>2.4</v>
      </c>
      <c r="Q1399" s="31"/>
      <c r="R1399" s="36">
        <v>0.27400000000000002</v>
      </c>
      <c r="S1399" s="33">
        <v>0</v>
      </c>
      <c r="T1399" s="34"/>
      <c r="U1399" s="34"/>
      <c r="V1399" s="34"/>
      <c r="W1399" s="34"/>
      <c r="X1399" s="34"/>
      <c r="Y1399" s="34"/>
      <c r="Z1399" s="34"/>
      <c r="AA1399" s="34"/>
      <c r="AB1399" s="34"/>
      <c r="AC1399" s="34"/>
      <c r="AD1399" s="34"/>
      <c r="AE1399" s="34"/>
      <c r="AF1399" s="34"/>
      <c r="AG1399" s="34"/>
      <c r="AH1399" s="34"/>
      <c r="AI1399" s="34"/>
      <c r="AJ1399" s="34"/>
      <c r="AK1399" s="34"/>
      <c r="AL1399" s="34"/>
      <c r="AM1399" s="34"/>
      <c r="AN1399" s="34"/>
      <c r="AO1399" s="34"/>
      <c r="AP1399" s="34"/>
      <c r="AQ1399" s="34"/>
      <c r="AR1399" s="34"/>
      <c r="AS1399" s="34"/>
      <c r="AT1399" s="34"/>
      <c r="AU1399" s="34"/>
      <c r="AV1399" s="34"/>
      <c r="AW1399" s="33">
        <v>0</v>
      </c>
      <c r="AX1399" s="33">
        <v>0</v>
      </c>
      <c r="AY1399" s="33">
        <v>0</v>
      </c>
      <c r="AZ1399" s="36">
        <v>0</v>
      </c>
      <c r="BA1399" s="33">
        <v>0</v>
      </c>
      <c r="BB1399" s="34"/>
      <c r="BC1399" s="34"/>
      <c r="BD1399" s="34"/>
      <c r="BE1399" s="34"/>
      <c r="BF1399" s="34"/>
      <c r="BG1399" s="34"/>
      <c r="BH1399" s="34"/>
      <c r="BI1399" s="34"/>
      <c r="BJ1399" s="34"/>
      <c r="BK1399" s="34"/>
      <c r="BL1399" s="34"/>
      <c r="BM1399" s="34"/>
      <c r="BN1399" s="34"/>
      <c r="BO1399" s="34"/>
      <c r="BP1399" s="34"/>
      <c r="BQ1399" s="34"/>
      <c r="BR1399" s="34"/>
      <c r="BS1399" s="34"/>
      <c r="BT1399" s="34"/>
      <c r="BU1399" s="34"/>
      <c r="BV1399" s="34"/>
      <c r="BW1399" s="34"/>
      <c r="BX1399" s="34"/>
      <c r="BY1399" s="34"/>
      <c r="BZ1399" s="34"/>
      <c r="CA1399" s="34"/>
      <c r="CB1399" s="34"/>
      <c r="CC1399" s="34"/>
    </row>
    <row r="1400" spans="1:81" x14ac:dyDescent="0.35">
      <c r="A1400" s="37" t="s">
        <v>509</v>
      </c>
      <c r="B1400" s="34">
        <v>24502</v>
      </c>
      <c r="C1400" s="37" t="s">
        <v>508</v>
      </c>
      <c r="D1400" s="32">
        <v>2.2999999999999998</v>
      </c>
      <c r="E1400" s="32">
        <v>0.2</v>
      </c>
      <c r="F1400" s="32">
        <v>1.8</v>
      </c>
      <c r="G1400" s="32">
        <v>2.2999999999999998</v>
      </c>
      <c r="H1400" s="35">
        <v>104</v>
      </c>
      <c r="I1400" s="35">
        <v>85</v>
      </c>
      <c r="J1400" s="35">
        <v>20.314999999999998</v>
      </c>
      <c r="K1400" s="32">
        <v>2.2999999999999998</v>
      </c>
      <c r="L1400" s="32">
        <v>1</v>
      </c>
      <c r="M1400" s="32">
        <v>0.4</v>
      </c>
      <c r="N1400" s="32">
        <v>0.4</v>
      </c>
      <c r="O1400" s="31"/>
      <c r="P1400" s="32">
        <v>2.2999999999999998</v>
      </c>
      <c r="Q1400" s="31"/>
      <c r="R1400" s="36">
        <v>0.09</v>
      </c>
      <c r="S1400" s="33">
        <v>0</v>
      </c>
      <c r="T1400" s="33">
        <v>0</v>
      </c>
      <c r="U1400" s="33">
        <v>0</v>
      </c>
      <c r="V1400" s="34"/>
      <c r="W1400" s="34"/>
      <c r="X1400" s="34"/>
      <c r="Y1400" s="32">
        <v>0</v>
      </c>
      <c r="Z1400" s="32">
        <v>0</v>
      </c>
      <c r="AA1400" s="34"/>
      <c r="AB1400" s="34"/>
      <c r="AC1400" s="34"/>
      <c r="AD1400" s="34"/>
      <c r="AE1400" s="34"/>
      <c r="AF1400" s="34"/>
      <c r="AG1400" s="34"/>
      <c r="AH1400" s="34"/>
      <c r="AI1400" s="34"/>
      <c r="AJ1400" s="34"/>
      <c r="AK1400" s="34"/>
      <c r="AL1400" s="34"/>
      <c r="AM1400" s="32">
        <v>0</v>
      </c>
      <c r="AN1400" s="34"/>
      <c r="AO1400" s="34"/>
      <c r="AP1400" s="34"/>
      <c r="AQ1400" s="34"/>
      <c r="AR1400" s="32">
        <v>0</v>
      </c>
      <c r="AS1400" s="34"/>
      <c r="AT1400" s="32">
        <v>0</v>
      </c>
      <c r="AU1400" s="33">
        <v>0</v>
      </c>
      <c r="AV1400" s="36">
        <v>0</v>
      </c>
      <c r="AW1400" s="33">
        <v>0</v>
      </c>
      <c r="AX1400" s="33">
        <v>0</v>
      </c>
      <c r="AY1400" s="33">
        <v>0</v>
      </c>
      <c r="AZ1400" s="36">
        <v>0</v>
      </c>
      <c r="BA1400" s="33">
        <v>0</v>
      </c>
      <c r="BB1400" s="34"/>
      <c r="BC1400" s="34"/>
      <c r="BD1400" s="34"/>
      <c r="BE1400" s="34"/>
      <c r="BF1400" s="34"/>
      <c r="BG1400" s="34"/>
      <c r="BH1400" s="34"/>
      <c r="BI1400" s="34"/>
      <c r="BJ1400" s="34"/>
      <c r="BK1400" s="34"/>
      <c r="BL1400" s="34"/>
      <c r="BM1400" s="34"/>
      <c r="BN1400" s="34"/>
      <c r="BO1400" s="34"/>
      <c r="BP1400" s="34"/>
      <c r="BQ1400" s="34"/>
      <c r="BR1400" s="34"/>
      <c r="BS1400" s="34"/>
      <c r="BT1400" s="34"/>
      <c r="BU1400" s="34"/>
      <c r="BV1400" s="34"/>
      <c r="BW1400" s="34"/>
      <c r="BX1400" s="34"/>
      <c r="BY1400" s="34"/>
      <c r="BZ1400" s="34"/>
      <c r="CA1400" s="34"/>
      <c r="CB1400" s="34"/>
      <c r="CC1400" s="34"/>
    </row>
    <row r="1401" spans="1:81" x14ac:dyDescent="0.35">
      <c r="A1401" s="37" t="s">
        <v>507</v>
      </c>
      <c r="B1401" s="34">
        <v>24502</v>
      </c>
      <c r="C1401" s="37" t="s">
        <v>506</v>
      </c>
      <c r="D1401" s="32">
        <v>2.5</v>
      </c>
      <c r="E1401" s="32">
        <v>0.2</v>
      </c>
      <c r="F1401" s="32">
        <v>1.9</v>
      </c>
      <c r="G1401" s="32">
        <v>2.5</v>
      </c>
      <c r="H1401" s="35">
        <v>112</v>
      </c>
      <c r="I1401" s="35">
        <v>92</v>
      </c>
      <c r="J1401" s="35">
        <v>21.988</v>
      </c>
      <c r="K1401" s="32">
        <v>2.5</v>
      </c>
      <c r="L1401" s="32">
        <v>1.1000000000000001</v>
      </c>
      <c r="M1401" s="32">
        <v>0.4</v>
      </c>
      <c r="N1401" s="32">
        <v>0.4</v>
      </c>
      <c r="O1401" s="31"/>
      <c r="P1401" s="32">
        <v>2.5</v>
      </c>
      <c r="Q1401" s="31"/>
      <c r="R1401" s="36">
        <v>7.1999999999999995E-2</v>
      </c>
      <c r="S1401" s="33">
        <v>0</v>
      </c>
      <c r="T1401" s="34"/>
      <c r="U1401" s="34"/>
      <c r="V1401" s="34"/>
      <c r="W1401" s="34"/>
      <c r="X1401" s="34"/>
      <c r="Y1401" s="34"/>
      <c r="Z1401" s="34"/>
      <c r="AA1401" s="34"/>
      <c r="AB1401" s="34"/>
      <c r="AC1401" s="34"/>
      <c r="AD1401" s="34"/>
      <c r="AE1401" s="34"/>
      <c r="AF1401" s="34"/>
      <c r="AG1401" s="34"/>
      <c r="AH1401" s="34"/>
      <c r="AI1401" s="34"/>
      <c r="AJ1401" s="34"/>
      <c r="AK1401" s="34"/>
      <c r="AL1401" s="34"/>
      <c r="AM1401" s="34"/>
      <c r="AN1401" s="34"/>
      <c r="AO1401" s="34"/>
      <c r="AP1401" s="34"/>
      <c r="AQ1401" s="34"/>
      <c r="AR1401" s="34"/>
      <c r="AS1401" s="34"/>
      <c r="AT1401" s="34"/>
      <c r="AU1401" s="34"/>
      <c r="AV1401" s="34"/>
      <c r="AW1401" s="33">
        <v>0</v>
      </c>
      <c r="AX1401" s="33">
        <v>0</v>
      </c>
      <c r="AY1401" s="33">
        <v>0</v>
      </c>
      <c r="AZ1401" s="36">
        <v>0</v>
      </c>
      <c r="BA1401" s="33">
        <v>0</v>
      </c>
      <c r="BB1401" s="34"/>
      <c r="BC1401" s="34"/>
      <c r="BD1401" s="34"/>
      <c r="BE1401" s="34"/>
      <c r="BF1401" s="34"/>
      <c r="BG1401" s="34"/>
      <c r="BH1401" s="34"/>
      <c r="BI1401" s="34"/>
      <c r="BJ1401" s="34"/>
      <c r="BK1401" s="34"/>
      <c r="BL1401" s="34"/>
      <c r="BM1401" s="34"/>
      <c r="BN1401" s="34"/>
      <c r="BO1401" s="34"/>
      <c r="BP1401" s="34"/>
      <c r="BQ1401" s="34"/>
      <c r="BR1401" s="34"/>
      <c r="BS1401" s="34"/>
      <c r="BT1401" s="34"/>
      <c r="BU1401" s="34"/>
      <c r="BV1401" s="34"/>
      <c r="BW1401" s="34"/>
      <c r="BX1401" s="34"/>
      <c r="BY1401" s="34"/>
      <c r="BZ1401" s="34"/>
      <c r="CA1401" s="34"/>
      <c r="CB1401" s="34"/>
      <c r="CC1401" s="34"/>
    </row>
    <row r="1402" spans="1:81" x14ac:dyDescent="0.35">
      <c r="A1402" s="37" t="s">
        <v>505</v>
      </c>
      <c r="B1402" s="34">
        <v>24502</v>
      </c>
      <c r="C1402" s="37" t="s">
        <v>504</v>
      </c>
      <c r="D1402" s="32">
        <v>1.8</v>
      </c>
      <c r="E1402" s="32">
        <v>0</v>
      </c>
      <c r="F1402" s="32">
        <v>2.6</v>
      </c>
      <c r="G1402" s="32">
        <v>3.3</v>
      </c>
      <c r="H1402" s="35">
        <v>106</v>
      </c>
      <c r="I1402" s="35">
        <v>84</v>
      </c>
      <c r="J1402" s="35">
        <v>20.076000000000001</v>
      </c>
      <c r="K1402" s="32">
        <v>2.8</v>
      </c>
      <c r="L1402" s="32">
        <v>1.2</v>
      </c>
      <c r="M1402" s="32">
        <v>1.1000000000000001</v>
      </c>
      <c r="N1402" s="32">
        <v>0.3</v>
      </c>
      <c r="O1402" s="31"/>
      <c r="P1402" s="32">
        <v>3.3</v>
      </c>
      <c r="Q1402" s="31"/>
      <c r="R1402" s="36">
        <v>0.03</v>
      </c>
      <c r="S1402" s="33">
        <v>0</v>
      </c>
      <c r="T1402" s="33">
        <v>0</v>
      </c>
      <c r="U1402" s="33">
        <v>0</v>
      </c>
      <c r="V1402" s="34"/>
      <c r="W1402" s="34"/>
      <c r="X1402" s="34"/>
      <c r="Y1402" s="32">
        <v>0</v>
      </c>
      <c r="Z1402" s="32">
        <v>0</v>
      </c>
      <c r="AA1402" s="34"/>
      <c r="AB1402" s="34"/>
      <c r="AC1402" s="34"/>
      <c r="AD1402" s="34"/>
      <c r="AE1402" s="34"/>
      <c r="AF1402" s="34"/>
      <c r="AG1402" s="34"/>
      <c r="AH1402" s="34"/>
      <c r="AI1402" s="34"/>
      <c r="AJ1402" s="34"/>
      <c r="AK1402" s="34"/>
      <c r="AL1402" s="34"/>
      <c r="AM1402" s="32">
        <v>0</v>
      </c>
      <c r="AN1402" s="34"/>
      <c r="AO1402" s="34"/>
      <c r="AP1402" s="34"/>
      <c r="AQ1402" s="34"/>
      <c r="AR1402" s="32">
        <v>0</v>
      </c>
      <c r="AS1402" s="34"/>
      <c r="AT1402" s="32">
        <v>0</v>
      </c>
      <c r="AU1402" s="33">
        <v>0</v>
      </c>
      <c r="AV1402" s="36">
        <v>0</v>
      </c>
      <c r="AW1402" s="33">
        <v>0</v>
      </c>
      <c r="AX1402" s="33">
        <v>0</v>
      </c>
      <c r="AY1402" s="33">
        <v>0</v>
      </c>
      <c r="AZ1402" s="36">
        <v>0</v>
      </c>
      <c r="BA1402" s="33">
        <v>0</v>
      </c>
      <c r="BB1402" s="34"/>
      <c r="BC1402" s="34"/>
      <c r="BD1402" s="34"/>
      <c r="BE1402" s="34"/>
      <c r="BF1402" s="34"/>
      <c r="BG1402" s="34"/>
      <c r="BH1402" s="34"/>
      <c r="BI1402" s="34"/>
      <c r="BJ1402" s="34"/>
      <c r="BK1402" s="34"/>
      <c r="BL1402" s="34"/>
      <c r="BM1402" s="34"/>
      <c r="BN1402" s="34"/>
      <c r="BO1402" s="34"/>
      <c r="BP1402" s="34"/>
      <c r="BQ1402" s="34"/>
      <c r="BR1402" s="34"/>
      <c r="BS1402" s="34"/>
      <c r="BT1402" s="34"/>
      <c r="BU1402" s="34"/>
      <c r="BV1402" s="34"/>
      <c r="BW1402" s="34"/>
      <c r="BX1402" s="34"/>
      <c r="BY1402" s="34"/>
      <c r="BZ1402" s="34"/>
      <c r="CA1402" s="34"/>
      <c r="CB1402" s="34"/>
      <c r="CC1402" s="34"/>
    </row>
    <row r="1403" spans="1:81" x14ac:dyDescent="0.35">
      <c r="A1403" s="37" t="s">
        <v>503</v>
      </c>
      <c r="B1403" s="34">
        <v>24502</v>
      </c>
      <c r="C1403" s="37" t="s">
        <v>502</v>
      </c>
      <c r="D1403" s="32">
        <v>1.9</v>
      </c>
      <c r="E1403" s="32">
        <v>0</v>
      </c>
      <c r="F1403" s="32">
        <v>2.8</v>
      </c>
      <c r="G1403" s="32">
        <v>3.5</v>
      </c>
      <c r="H1403" s="35">
        <v>114</v>
      </c>
      <c r="I1403" s="35">
        <v>90</v>
      </c>
      <c r="J1403" s="35">
        <v>21.509999999999998</v>
      </c>
      <c r="K1403" s="32">
        <v>3</v>
      </c>
      <c r="L1403" s="32">
        <v>1.3</v>
      </c>
      <c r="M1403" s="32">
        <v>1.2</v>
      </c>
      <c r="N1403" s="32">
        <v>0.3</v>
      </c>
      <c r="O1403" s="31"/>
      <c r="P1403" s="32">
        <v>3.5</v>
      </c>
      <c r="Q1403" s="31"/>
      <c r="R1403" s="36">
        <v>2.4E-2</v>
      </c>
      <c r="S1403" s="33">
        <v>0</v>
      </c>
      <c r="T1403" s="34"/>
      <c r="U1403" s="34"/>
      <c r="V1403" s="34"/>
      <c r="W1403" s="34"/>
      <c r="X1403" s="34"/>
      <c r="Y1403" s="34"/>
      <c r="Z1403" s="34"/>
      <c r="AA1403" s="34"/>
      <c r="AB1403" s="34"/>
      <c r="AC1403" s="34"/>
      <c r="AD1403" s="34"/>
      <c r="AE1403" s="34"/>
      <c r="AF1403" s="34"/>
      <c r="AG1403" s="34"/>
      <c r="AH1403" s="34"/>
      <c r="AI1403" s="34"/>
      <c r="AJ1403" s="34"/>
      <c r="AK1403" s="34"/>
      <c r="AL1403" s="34"/>
      <c r="AM1403" s="34"/>
      <c r="AN1403" s="34"/>
      <c r="AO1403" s="34"/>
      <c r="AP1403" s="34"/>
      <c r="AQ1403" s="34"/>
      <c r="AR1403" s="34"/>
      <c r="AS1403" s="34"/>
      <c r="AT1403" s="34"/>
      <c r="AU1403" s="34"/>
      <c r="AV1403" s="34"/>
      <c r="AW1403" s="33">
        <v>0</v>
      </c>
      <c r="AX1403" s="33">
        <v>0</v>
      </c>
      <c r="AY1403" s="33">
        <v>0</v>
      </c>
      <c r="AZ1403" s="36">
        <v>0</v>
      </c>
      <c r="BA1403" s="33">
        <v>0</v>
      </c>
      <c r="BB1403" s="34"/>
      <c r="BC1403" s="34"/>
      <c r="BD1403" s="34"/>
      <c r="BE1403" s="34"/>
      <c r="BF1403" s="34"/>
      <c r="BG1403" s="34"/>
      <c r="BH1403" s="34"/>
      <c r="BI1403" s="34"/>
      <c r="BJ1403" s="34"/>
      <c r="BK1403" s="34"/>
      <c r="BL1403" s="34"/>
      <c r="BM1403" s="34"/>
      <c r="BN1403" s="34"/>
      <c r="BO1403" s="34"/>
      <c r="BP1403" s="34"/>
      <c r="BQ1403" s="34"/>
      <c r="BR1403" s="34"/>
      <c r="BS1403" s="34"/>
      <c r="BT1403" s="34"/>
      <c r="BU1403" s="34"/>
      <c r="BV1403" s="34"/>
      <c r="BW1403" s="34"/>
      <c r="BX1403" s="34"/>
      <c r="BY1403" s="34"/>
      <c r="BZ1403" s="34"/>
      <c r="CA1403" s="34"/>
      <c r="CB1403" s="34"/>
      <c r="CC1403" s="34"/>
    </row>
    <row r="1404" spans="1:81" x14ac:dyDescent="0.35">
      <c r="A1404" s="37" t="s">
        <v>501</v>
      </c>
      <c r="B1404" s="34">
        <v>24502</v>
      </c>
      <c r="C1404" s="37" t="s">
        <v>500</v>
      </c>
      <c r="D1404" s="32">
        <v>1.4</v>
      </c>
      <c r="E1404" s="32">
        <v>0.2</v>
      </c>
      <c r="F1404" s="32">
        <v>1.3</v>
      </c>
      <c r="G1404" s="32">
        <v>2.8</v>
      </c>
      <c r="H1404" s="35">
        <v>108</v>
      </c>
      <c r="I1404" s="35">
        <v>78</v>
      </c>
      <c r="J1404" s="35">
        <v>18.641999999999999</v>
      </c>
      <c r="K1404" s="32">
        <v>3.8</v>
      </c>
      <c r="L1404" s="32">
        <v>0.5</v>
      </c>
      <c r="M1404" s="32">
        <v>0.7</v>
      </c>
      <c r="N1404" s="32">
        <v>0.1</v>
      </c>
      <c r="O1404" s="31"/>
      <c r="P1404" s="32">
        <v>2.8</v>
      </c>
      <c r="Q1404" s="31"/>
      <c r="R1404" s="36">
        <v>0.06</v>
      </c>
      <c r="S1404" s="33">
        <v>0</v>
      </c>
      <c r="T1404" s="33">
        <v>0</v>
      </c>
      <c r="U1404" s="33">
        <v>0</v>
      </c>
      <c r="V1404" s="34"/>
      <c r="W1404" s="34"/>
      <c r="X1404" s="34"/>
      <c r="Y1404" s="32">
        <v>0</v>
      </c>
      <c r="Z1404" s="32">
        <v>0</v>
      </c>
      <c r="AA1404" s="34"/>
      <c r="AB1404" s="34"/>
      <c r="AC1404" s="34"/>
      <c r="AD1404" s="34"/>
      <c r="AE1404" s="34"/>
      <c r="AF1404" s="34"/>
      <c r="AG1404" s="34"/>
      <c r="AH1404" s="34"/>
      <c r="AI1404" s="34"/>
      <c r="AJ1404" s="34"/>
      <c r="AK1404" s="34"/>
      <c r="AL1404" s="34"/>
      <c r="AM1404" s="32">
        <v>0</v>
      </c>
      <c r="AN1404" s="34"/>
      <c r="AO1404" s="34"/>
      <c r="AP1404" s="34"/>
      <c r="AQ1404" s="34"/>
      <c r="AR1404" s="32">
        <v>0</v>
      </c>
      <c r="AS1404" s="34"/>
      <c r="AT1404" s="32">
        <v>0</v>
      </c>
      <c r="AU1404" s="33">
        <v>0</v>
      </c>
      <c r="AV1404" s="36">
        <v>0</v>
      </c>
      <c r="AW1404" s="33">
        <v>0</v>
      </c>
      <c r="AX1404" s="33">
        <v>0</v>
      </c>
      <c r="AY1404" s="33">
        <v>0</v>
      </c>
      <c r="AZ1404" s="36">
        <v>0</v>
      </c>
      <c r="BA1404" s="33">
        <v>0</v>
      </c>
      <c r="BB1404" s="34"/>
      <c r="BC1404" s="34"/>
      <c r="BD1404" s="34"/>
      <c r="BE1404" s="34"/>
      <c r="BF1404" s="34"/>
      <c r="BG1404" s="34"/>
      <c r="BH1404" s="34"/>
      <c r="BI1404" s="34"/>
      <c r="BJ1404" s="34"/>
      <c r="BK1404" s="34"/>
      <c r="BL1404" s="34"/>
      <c r="BM1404" s="34"/>
      <c r="BN1404" s="34"/>
      <c r="BO1404" s="34"/>
      <c r="BP1404" s="34"/>
      <c r="BQ1404" s="34"/>
      <c r="BR1404" s="34"/>
      <c r="BS1404" s="34"/>
      <c r="BT1404" s="34"/>
      <c r="BU1404" s="34"/>
      <c r="BV1404" s="34"/>
      <c r="BW1404" s="34"/>
      <c r="BX1404" s="34"/>
      <c r="BY1404" s="34"/>
      <c r="BZ1404" s="34"/>
      <c r="CA1404" s="34"/>
      <c r="CB1404" s="34"/>
      <c r="CC1404" s="34"/>
    </row>
    <row r="1405" spans="1:81" x14ac:dyDescent="0.35">
      <c r="A1405" s="37" t="s">
        <v>499</v>
      </c>
      <c r="B1405" s="34">
        <v>24302</v>
      </c>
      <c r="C1405" s="37" t="s">
        <v>498</v>
      </c>
      <c r="D1405" s="32">
        <v>1.9</v>
      </c>
      <c r="E1405" s="32">
        <v>0.1</v>
      </c>
      <c r="F1405" s="32">
        <v>8.4</v>
      </c>
      <c r="G1405" s="32">
        <v>8.4</v>
      </c>
      <c r="H1405" s="35">
        <v>201</v>
      </c>
      <c r="I1405" s="35">
        <v>173</v>
      </c>
      <c r="J1405" s="35">
        <v>41.347000000000001</v>
      </c>
      <c r="K1405" s="32">
        <v>3.5</v>
      </c>
      <c r="L1405" s="32">
        <v>0</v>
      </c>
      <c r="M1405" s="32">
        <v>0</v>
      </c>
      <c r="N1405" s="32">
        <v>8.4</v>
      </c>
      <c r="O1405" s="31"/>
      <c r="P1405" s="32">
        <v>8.4</v>
      </c>
      <c r="Q1405" s="31"/>
      <c r="R1405" s="36">
        <v>0.02</v>
      </c>
      <c r="S1405" s="33">
        <v>0</v>
      </c>
      <c r="T1405" s="33">
        <v>0</v>
      </c>
      <c r="U1405" s="33">
        <v>0</v>
      </c>
      <c r="V1405" s="34"/>
      <c r="W1405" s="34"/>
      <c r="X1405" s="34"/>
      <c r="Y1405" s="32">
        <v>0</v>
      </c>
      <c r="Z1405" s="32">
        <v>0</v>
      </c>
      <c r="AA1405" s="34"/>
      <c r="AB1405" s="34"/>
      <c r="AC1405" s="34"/>
      <c r="AD1405" s="34"/>
      <c r="AE1405" s="34"/>
      <c r="AF1405" s="34"/>
      <c r="AG1405" s="34"/>
      <c r="AH1405" s="34"/>
      <c r="AI1405" s="34"/>
      <c r="AJ1405" s="34"/>
      <c r="AK1405" s="34"/>
      <c r="AL1405" s="34"/>
      <c r="AM1405" s="32">
        <v>0</v>
      </c>
      <c r="AN1405" s="34"/>
      <c r="AO1405" s="34"/>
      <c r="AP1405" s="34"/>
      <c r="AQ1405" s="34"/>
      <c r="AR1405" s="32">
        <v>0</v>
      </c>
      <c r="AS1405" s="34"/>
      <c r="AT1405" s="32">
        <v>0</v>
      </c>
      <c r="AU1405" s="33">
        <v>0</v>
      </c>
      <c r="AV1405" s="36">
        <v>0</v>
      </c>
      <c r="AW1405" s="33">
        <v>0</v>
      </c>
      <c r="AX1405" s="33">
        <v>0</v>
      </c>
      <c r="AY1405" s="33">
        <v>0</v>
      </c>
      <c r="AZ1405" s="36">
        <v>0</v>
      </c>
      <c r="BA1405" s="33">
        <v>0</v>
      </c>
      <c r="BB1405" s="34"/>
      <c r="BC1405" s="34"/>
      <c r="BD1405" s="34"/>
      <c r="BE1405" s="34"/>
      <c r="BF1405" s="34"/>
      <c r="BG1405" s="34"/>
      <c r="BH1405" s="34"/>
      <c r="BI1405" s="34"/>
      <c r="BJ1405" s="34"/>
      <c r="BK1405" s="34"/>
      <c r="BL1405" s="34"/>
      <c r="BM1405" s="34"/>
      <c r="BN1405" s="34"/>
      <c r="BO1405" s="34"/>
      <c r="BP1405" s="34"/>
      <c r="BQ1405" s="34"/>
      <c r="BR1405" s="34"/>
      <c r="BS1405" s="34"/>
      <c r="BT1405" s="34"/>
      <c r="BU1405" s="34"/>
      <c r="BV1405" s="34"/>
      <c r="BW1405" s="34"/>
      <c r="BX1405" s="34"/>
      <c r="BY1405" s="34"/>
      <c r="BZ1405" s="34"/>
      <c r="CA1405" s="34"/>
      <c r="CB1405" s="34"/>
      <c r="CC1405" s="34"/>
    </row>
    <row r="1406" spans="1:81" ht="25" x14ac:dyDescent="0.35">
      <c r="A1406" s="37" t="s">
        <v>497</v>
      </c>
      <c r="B1406" s="34">
        <v>24302</v>
      </c>
      <c r="C1406" s="37" t="s">
        <v>496</v>
      </c>
      <c r="D1406" s="32">
        <v>2.2999999999999998</v>
      </c>
      <c r="E1406" s="32">
        <v>0.1</v>
      </c>
      <c r="F1406" s="32">
        <v>10.199999999999999</v>
      </c>
      <c r="G1406" s="32">
        <v>10.199999999999999</v>
      </c>
      <c r="H1406" s="35">
        <v>246</v>
      </c>
      <c r="I1406" s="35">
        <v>211</v>
      </c>
      <c r="J1406" s="35">
        <v>50.428999999999995</v>
      </c>
      <c r="K1406" s="32">
        <v>4.3</v>
      </c>
      <c r="L1406" s="32">
        <v>0</v>
      </c>
      <c r="M1406" s="32">
        <v>0</v>
      </c>
      <c r="N1406" s="32">
        <v>10.199999999999999</v>
      </c>
      <c r="O1406" s="31"/>
      <c r="P1406" s="32">
        <v>10.199999999999999</v>
      </c>
      <c r="Q1406" s="31"/>
      <c r="R1406" s="36">
        <v>2.3E-2</v>
      </c>
      <c r="S1406" s="33">
        <v>0</v>
      </c>
      <c r="T1406" s="34"/>
      <c r="U1406" s="34"/>
      <c r="V1406" s="34"/>
      <c r="W1406" s="34"/>
      <c r="X1406" s="34"/>
      <c r="Y1406" s="34"/>
      <c r="Z1406" s="34"/>
      <c r="AA1406" s="34"/>
      <c r="AB1406" s="34"/>
      <c r="AC1406" s="34"/>
      <c r="AD1406" s="34"/>
      <c r="AE1406" s="34"/>
      <c r="AF1406" s="34"/>
      <c r="AG1406" s="34"/>
      <c r="AH1406" s="34"/>
      <c r="AI1406" s="34"/>
      <c r="AJ1406" s="34"/>
      <c r="AK1406" s="34"/>
      <c r="AL1406" s="34"/>
      <c r="AM1406" s="34"/>
      <c r="AN1406" s="34"/>
      <c r="AO1406" s="34"/>
      <c r="AP1406" s="34"/>
      <c r="AQ1406" s="34"/>
      <c r="AR1406" s="34"/>
      <c r="AS1406" s="34"/>
      <c r="AT1406" s="34"/>
      <c r="AU1406" s="34"/>
      <c r="AV1406" s="34"/>
      <c r="AW1406" s="33">
        <v>0</v>
      </c>
      <c r="AX1406" s="33">
        <v>0</v>
      </c>
      <c r="AY1406" s="33">
        <v>0</v>
      </c>
      <c r="AZ1406" s="36">
        <v>0</v>
      </c>
      <c r="BA1406" s="33">
        <v>0</v>
      </c>
      <c r="BB1406" s="34"/>
      <c r="BC1406" s="34"/>
      <c r="BD1406" s="34"/>
      <c r="BE1406" s="34"/>
      <c r="BF1406" s="34"/>
      <c r="BG1406" s="34"/>
      <c r="BH1406" s="34"/>
      <c r="BI1406" s="34"/>
      <c r="BJ1406" s="34"/>
      <c r="BK1406" s="34"/>
      <c r="BL1406" s="34"/>
      <c r="BM1406" s="34"/>
      <c r="BN1406" s="34"/>
      <c r="BO1406" s="34"/>
      <c r="BP1406" s="34"/>
      <c r="BQ1406" s="34"/>
      <c r="BR1406" s="34"/>
      <c r="BS1406" s="34"/>
      <c r="BT1406" s="34"/>
      <c r="BU1406" s="34"/>
      <c r="BV1406" s="34"/>
      <c r="BW1406" s="34"/>
      <c r="BX1406" s="34"/>
      <c r="BY1406" s="34"/>
      <c r="BZ1406" s="34"/>
      <c r="CA1406" s="34"/>
      <c r="CB1406" s="34"/>
      <c r="CC1406" s="34"/>
    </row>
    <row r="1407" spans="1:81" ht="25" x14ac:dyDescent="0.35">
      <c r="A1407" s="37" t="s">
        <v>495</v>
      </c>
      <c r="B1407" s="34">
        <v>24302</v>
      </c>
      <c r="C1407" s="37" t="s">
        <v>494</v>
      </c>
      <c r="D1407" s="32">
        <v>2</v>
      </c>
      <c r="E1407" s="32">
        <v>0.1</v>
      </c>
      <c r="F1407" s="32">
        <v>9</v>
      </c>
      <c r="G1407" s="32">
        <v>9</v>
      </c>
      <c r="H1407" s="35">
        <v>216</v>
      </c>
      <c r="I1407" s="35">
        <v>186</v>
      </c>
      <c r="J1407" s="35">
        <v>44.454000000000001</v>
      </c>
      <c r="K1407" s="32">
        <v>3.8</v>
      </c>
      <c r="L1407" s="32">
        <v>0</v>
      </c>
      <c r="M1407" s="32">
        <v>0</v>
      </c>
      <c r="N1407" s="32">
        <v>9</v>
      </c>
      <c r="O1407" s="31"/>
      <c r="P1407" s="32">
        <v>9</v>
      </c>
      <c r="Q1407" s="31"/>
      <c r="R1407" s="36">
        <v>1.9E-2</v>
      </c>
      <c r="S1407" s="33">
        <v>0</v>
      </c>
      <c r="T1407" s="34"/>
      <c r="U1407" s="34"/>
      <c r="V1407" s="34"/>
      <c r="W1407" s="34"/>
      <c r="X1407" s="34"/>
      <c r="Y1407" s="34"/>
      <c r="Z1407" s="34"/>
      <c r="AA1407" s="34"/>
      <c r="AB1407" s="34"/>
      <c r="AC1407" s="34"/>
      <c r="AD1407" s="34"/>
      <c r="AE1407" s="34"/>
      <c r="AF1407" s="34"/>
      <c r="AG1407" s="34"/>
      <c r="AH1407" s="34"/>
      <c r="AI1407" s="34"/>
      <c r="AJ1407" s="34"/>
      <c r="AK1407" s="34"/>
      <c r="AL1407" s="34"/>
      <c r="AM1407" s="34"/>
      <c r="AN1407" s="34"/>
      <c r="AO1407" s="34"/>
      <c r="AP1407" s="34"/>
      <c r="AQ1407" s="34"/>
      <c r="AR1407" s="34"/>
      <c r="AS1407" s="34"/>
      <c r="AT1407" s="34"/>
      <c r="AU1407" s="34"/>
      <c r="AV1407" s="34"/>
      <c r="AW1407" s="33">
        <v>0</v>
      </c>
      <c r="AX1407" s="33">
        <v>0</v>
      </c>
      <c r="AY1407" s="33">
        <v>0</v>
      </c>
      <c r="AZ1407" s="36">
        <v>0</v>
      </c>
      <c r="BA1407" s="33">
        <v>0</v>
      </c>
      <c r="BB1407" s="34"/>
      <c r="BC1407" s="34"/>
      <c r="BD1407" s="34"/>
      <c r="BE1407" s="34"/>
      <c r="BF1407" s="34"/>
      <c r="BG1407" s="34"/>
      <c r="BH1407" s="34"/>
      <c r="BI1407" s="34"/>
      <c r="BJ1407" s="34"/>
      <c r="BK1407" s="34"/>
      <c r="BL1407" s="34"/>
      <c r="BM1407" s="34"/>
      <c r="BN1407" s="34"/>
      <c r="BO1407" s="34"/>
      <c r="BP1407" s="34"/>
      <c r="BQ1407" s="34"/>
      <c r="BR1407" s="34"/>
      <c r="BS1407" s="34"/>
      <c r="BT1407" s="34"/>
      <c r="BU1407" s="34"/>
      <c r="BV1407" s="34"/>
      <c r="BW1407" s="34"/>
      <c r="BX1407" s="34"/>
      <c r="BY1407" s="34"/>
      <c r="BZ1407" s="34"/>
      <c r="CA1407" s="34"/>
      <c r="CB1407" s="34"/>
      <c r="CC1407" s="34"/>
    </row>
    <row r="1408" spans="1:81" x14ac:dyDescent="0.35">
      <c r="A1408" s="37" t="s">
        <v>493</v>
      </c>
      <c r="B1408" s="34">
        <v>24302</v>
      </c>
      <c r="C1408" s="37" t="s">
        <v>492</v>
      </c>
      <c r="D1408" s="32">
        <v>1.2</v>
      </c>
      <c r="E1408" s="32">
        <v>0</v>
      </c>
      <c r="F1408" s="32">
        <v>8.6999999999999993</v>
      </c>
      <c r="G1408" s="32">
        <v>8.6999999999999993</v>
      </c>
      <c r="H1408" s="35">
        <v>184</v>
      </c>
      <c r="I1408" s="35">
        <v>168</v>
      </c>
      <c r="J1408" s="35">
        <v>40.152000000000001</v>
      </c>
      <c r="K1408" s="32">
        <v>2</v>
      </c>
      <c r="L1408" s="32">
        <v>2.8</v>
      </c>
      <c r="M1408" s="32">
        <v>3</v>
      </c>
      <c r="N1408" s="32">
        <v>2.9</v>
      </c>
      <c r="O1408" s="31"/>
      <c r="P1408" s="32">
        <v>8.6999999999999993</v>
      </c>
      <c r="Q1408" s="31"/>
      <c r="R1408" s="36">
        <v>0</v>
      </c>
      <c r="S1408" s="33">
        <v>0</v>
      </c>
      <c r="T1408" s="33">
        <v>0</v>
      </c>
      <c r="U1408" s="33">
        <v>0</v>
      </c>
      <c r="V1408" s="34"/>
      <c r="W1408" s="34"/>
      <c r="X1408" s="34"/>
      <c r="Y1408" s="32">
        <v>0</v>
      </c>
      <c r="Z1408" s="32">
        <v>0</v>
      </c>
      <c r="AA1408" s="34"/>
      <c r="AB1408" s="32">
        <v>0</v>
      </c>
      <c r="AC1408" s="34"/>
      <c r="AD1408" s="32">
        <v>0</v>
      </c>
      <c r="AE1408" s="34"/>
      <c r="AF1408" s="32">
        <v>0</v>
      </c>
      <c r="AG1408" s="34"/>
      <c r="AH1408" s="34"/>
      <c r="AI1408" s="32">
        <v>0</v>
      </c>
      <c r="AJ1408" s="32">
        <v>0</v>
      </c>
      <c r="AK1408" s="34"/>
      <c r="AL1408" s="32">
        <v>0</v>
      </c>
      <c r="AM1408" s="32">
        <v>0</v>
      </c>
      <c r="AN1408" s="34"/>
      <c r="AO1408" s="34"/>
      <c r="AP1408" s="32">
        <v>0</v>
      </c>
      <c r="AQ1408" s="32">
        <v>0</v>
      </c>
      <c r="AR1408" s="32">
        <v>0</v>
      </c>
      <c r="AS1408" s="34"/>
      <c r="AT1408" s="32">
        <v>0</v>
      </c>
      <c r="AU1408" s="33">
        <v>0</v>
      </c>
      <c r="AV1408" s="36">
        <v>0</v>
      </c>
      <c r="AW1408" s="33">
        <v>0</v>
      </c>
      <c r="AX1408" s="33">
        <v>0</v>
      </c>
      <c r="AY1408" s="33">
        <v>0</v>
      </c>
      <c r="AZ1408" s="36">
        <v>0</v>
      </c>
      <c r="BA1408" s="33">
        <v>0</v>
      </c>
      <c r="BB1408" s="34"/>
      <c r="BC1408" s="34"/>
      <c r="BD1408" s="34"/>
      <c r="BE1408" s="34"/>
      <c r="BF1408" s="34"/>
      <c r="BG1408" s="34"/>
      <c r="BH1408" s="34"/>
      <c r="BI1408" s="34"/>
      <c r="BJ1408" s="34"/>
      <c r="BK1408" s="34"/>
      <c r="BL1408" s="34"/>
      <c r="BM1408" s="34"/>
      <c r="BN1408" s="34"/>
      <c r="BO1408" s="34"/>
      <c r="BP1408" s="34"/>
      <c r="BQ1408" s="34"/>
      <c r="BR1408" s="34"/>
      <c r="BS1408" s="34"/>
      <c r="BT1408" s="34"/>
      <c r="BU1408" s="34"/>
      <c r="BV1408" s="34"/>
      <c r="BW1408" s="34"/>
      <c r="BX1408" s="34"/>
      <c r="BY1408" s="34"/>
      <c r="BZ1408" s="34"/>
      <c r="CA1408" s="34"/>
      <c r="CB1408" s="34"/>
      <c r="CC1408" s="34"/>
    </row>
    <row r="1409" spans="1:81" x14ac:dyDescent="0.35">
      <c r="A1409" s="37" t="s">
        <v>491</v>
      </c>
      <c r="B1409" s="34">
        <v>24201</v>
      </c>
      <c r="C1409" s="37" t="s">
        <v>490</v>
      </c>
      <c r="D1409" s="32">
        <v>2.5</v>
      </c>
      <c r="E1409" s="32">
        <v>0.2</v>
      </c>
      <c r="F1409" s="32">
        <v>0.6</v>
      </c>
      <c r="G1409" s="32">
        <v>0.6</v>
      </c>
      <c r="H1409" s="35">
        <v>79</v>
      </c>
      <c r="I1409" s="35">
        <v>60</v>
      </c>
      <c r="J1409" s="35">
        <v>14.34</v>
      </c>
      <c r="K1409" s="32">
        <v>2.4</v>
      </c>
      <c r="L1409" s="32">
        <v>0.2</v>
      </c>
      <c r="M1409" s="32">
        <v>0.4</v>
      </c>
      <c r="N1409" s="32">
        <v>0</v>
      </c>
      <c r="O1409" s="31"/>
      <c r="P1409" s="32">
        <v>0.6</v>
      </c>
      <c r="Q1409" s="31"/>
      <c r="R1409" s="36">
        <v>0.12</v>
      </c>
      <c r="S1409" s="33">
        <v>0</v>
      </c>
      <c r="T1409" s="33">
        <v>0</v>
      </c>
      <c r="U1409" s="33">
        <v>0</v>
      </c>
      <c r="V1409" s="34"/>
      <c r="W1409" s="34"/>
      <c r="X1409" s="34"/>
      <c r="Y1409" s="32">
        <v>0</v>
      </c>
      <c r="Z1409" s="32">
        <v>0</v>
      </c>
      <c r="AA1409" s="34"/>
      <c r="AB1409" s="34"/>
      <c r="AC1409" s="34"/>
      <c r="AD1409" s="34"/>
      <c r="AE1409" s="34"/>
      <c r="AF1409" s="34"/>
      <c r="AG1409" s="34"/>
      <c r="AH1409" s="34"/>
      <c r="AI1409" s="34"/>
      <c r="AJ1409" s="34"/>
      <c r="AK1409" s="34"/>
      <c r="AL1409" s="34"/>
      <c r="AM1409" s="32">
        <v>0</v>
      </c>
      <c r="AN1409" s="34"/>
      <c r="AO1409" s="34"/>
      <c r="AP1409" s="34"/>
      <c r="AQ1409" s="34"/>
      <c r="AR1409" s="32">
        <v>0</v>
      </c>
      <c r="AS1409" s="34"/>
      <c r="AT1409" s="32">
        <v>0</v>
      </c>
      <c r="AU1409" s="33">
        <v>0</v>
      </c>
      <c r="AV1409" s="36">
        <v>0</v>
      </c>
      <c r="AW1409" s="33">
        <v>0</v>
      </c>
      <c r="AX1409" s="33">
        <v>0</v>
      </c>
      <c r="AY1409" s="33">
        <v>0</v>
      </c>
      <c r="AZ1409" s="36">
        <v>0</v>
      </c>
      <c r="BA1409" s="33">
        <v>0</v>
      </c>
      <c r="BB1409" s="34"/>
      <c r="BC1409" s="34"/>
      <c r="BD1409" s="34"/>
      <c r="BE1409" s="34"/>
      <c r="BF1409" s="34"/>
      <c r="BG1409" s="34"/>
      <c r="BH1409" s="34"/>
      <c r="BI1409" s="34"/>
      <c r="BJ1409" s="34"/>
      <c r="BK1409" s="34"/>
      <c r="BL1409" s="34"/>
      <c r="BM1409" s="34"/>
      <c r="BN1409" s="34"/>
      <c r="BO1409" s="34"/>
      <c r="BP1409" s="34"/>
      <c r="BQ1409" s="34"/>
      <c r="BR1409" s="34"/>
      <c r="BS1409" s="34"/>
      <c r="BT1409" s="34"/>
      <c r="BU1409" s="34"/>
      <c r="BV1409" s="34"/>
      <c r="BW1409" s="34"/>
      <c r="BX1409" s="34"/>
      <c r="BY1409" s="34"/>
      <c r="BZ1409" s="34"/>
      <c r="CA1409" s="34"/>
      <c r="CB1409" s="34"/>
      <c r="CC1409" s="34"/>
    </row>
    <row r="1410" spans="1:81" x14ac:dyDescent="0.35">
      <c r="A1410" s="37" t="s">
        <v>489</v>
      </c>
      <c r="B1410" s="34">
        <v>24201</v>
      </c>
      <c r="C1410" s="37" t="s">
        <v>488</v>
      </c>
      <c r="D1410" s="32">
        <v>3.6</v>
      </c>
      <c r="E1410" s="32">
        <v>0.3</v>
      </c>
      <c r="F1410" s="32">
        <v>0.8</v>
      </c>
      <c r="G1410" s="32">
        <v>0.8</v>
      </c>
      <c r="H1410" s="35">
        <v>113</v>
      </c>
      <c r="I1410" s="35">
        <v>85</v>
      </c>
      <c r="J1410" s="35">
        <v>20.314999999999998</v>
      </c>
      <c r="K1410" s="32">
        <v>3.5</v>
      </c>
      <c r="L1410" s="32">
        <v>0.3</v>
      </c>
      <c r="M1410" s="32">
        <v>0.6</v>
      </c>
      <c r="N1410" s="32">
        <v>0</v>
      </c>
      <c r="O1410" s="31"/>
      <c r="P1410" s="32">
        <v>0.8</v>
      </c>
      <c r="Q1410" s="31"/>
      <c r="R1410" s="36">
        <v>0.16300000000000001</v>
      </c>
      <c r="S1410" s="33">
        <v>0</v>
      </c>
      <c r="T1410" s="34"/>
      <c r="U1410" s="34"/>
      <c r="V1410" s="34"/>
      <c r="W1410" s="34"/>
      <c r="X1410" s="34"/>
      <c r="Y1410" s="34"/>
      <c r="Z1410" s="34"/>
      <c r="AA1410" s="34"/>
      <c r="AB1410" s="34"/>
      <c r="AC1410" s="34"/>
      <c r="AD1410" s="34"/>
      <c r="AE1410" s="34"/>
      <c r="AF1410" s="34"/>
      <c r="AG1410" s="34"/>
      <c r="AH1410" s="34"/>
      <c r="AI1410" s="34"/>
      <c r="AJ1410" s="34"/>
      <c r="AK1410" s="34"/>
      <c r="AL1410" s="34"/>
      <c r="AM1410" s="34"/>
      <c r="AN1410" s="34"/>
      <c r="AO1410" s="34"/>
      <c r="AP1410" s="34"/>
      <c r="AQ1410" s="34"/>
      <c r="AR1410" s="34"/>
      <c r="AS1410" s="34"/>
      <c r="AT1410" s="34"/>
      <c r="AU1410" s="34"/>
      <c r="AV1410" s="34"/>
      <c r="AW1410" s="33">
        <v>0</v>
      </c>
      <c r="AX1410" s="33">
        <v>0</v>
      </c>
      <c r="AY1410" s="33">
        <v>0</v>
      </c>
      <c r="AZ1410" s="36">
        <v>0</v>
      </c>
      <c r="BA1410" s="33">
        <v>0</v>
      </c>
      <c r="BB1410" s="34"/>
      <c r="BC1410" s="34"/>
      <c r="BD1410" s="34"/>
      <c r="BE1410" s="34"/>
      <c r="BF1410" s="34"/>
      <c r="BG1410" s="34"/>
      <c r="BH1410" s="34"/>
      <c r="BI1410" s="34"/>
      <c r="BJ1410" s="34"/>
      <c r="BK1410" s="34"/>
      <c r="BL1410" s="34"/>
      <c r="BM1410" s="34"/>
      <c r="BN1410" s="34"/>
      <c r="BO1410" s="34"/>
      <c r="BP1410" s="34"/>
      <c r="BQ1410" s="34"/>
      <c r="BR1410" s="34"/>
      <c r="BS1410" s="34"/>
      <c r="BT1410" s="34"/>
      <c r="BU1410" s="34"/>
      <c r="BV1410" s="34"/>
      <c r="BW1410" s="34"/>
      <c r="BX1410" s="34"/>
      <c r="BY1410" s="34"/>
      <c r="BZ1410" s="34"/>
      <c r="CA1410" s="34"/>
      <c r="CB1410" s="34"/>
      <c r="CC1410" s="34"/>
    </row>
    <row r="1411" spans="1:81" x14ac:dyDescent="0.35">
      <c r="A1411" s="37" t="s">
        <v>487</v>
      </c>
      <c r="B1411" s="34">
        <v>24201</v>
      </c>
      <c r="C1411" s="37" t="s">
        <v>486</v>
      </c>
      <c r="D1411" s="32">
        <v>2.6</v>
      </c>
      <c r="E1411" s="32">
        <v>0.2</v>
      </c>
      <c r="F1411" s="32">
        <v>0.6</v>
      </c>
      <c r="G1411" s="32">
        <v>0.6</v>
      </c>
      <c r="H1411" s="35">
        <v>82</v>
      </c>
      <c r="I1411" s="35">
        <v>62</v>
      </c>
      <c r="J1411" s="35">
        <v>14.818</v>
      </c>
      <c r="K1411" s="32">
        <v>2.6</v>
      </c>
      <c r="L1411" s="32">
        <v>0.2</v>
      </c>
      <c r="M1411" s="32">
        <v>0.4</v>
      </c>
      <c r="N1411" s="32">
        <v>0</v>
      </c>
      <c r="O1411" s="31"/>
      <c r="P1411" s="32">
        <v>0.6</v>
      </c>
      <c r="Q1411" s="31"/>
      <c r="R1411" s="36">
        <v>0.112</v>
      </c>
      <c r="S1411" s="33">
        <v>0</v>
      </c>
      <c r="T1411" s="34"/>
      <c r="U1411" s="34"/>
      <c r="V1411" s="34"/>
      <c r="W1411" s="34"/>
      <c r="X1411" s="34"/>
      <c r="Y1411" s="34"/>
      <c r="Z1411" s="34"/>
      <c r="AA1411" s="34"/>
      <c r="AB1411" s="34"/>
      <c r="AC1411" s="34"/>
      <c r="AD1411" s="34"/>
      <c r="AE1411" s="34"/>
      <c r="AF1411" s="34"/>
      <c r="AG1411" s="34"/>
      <c r="AH1411" s="34"/>
      <c r="AI1411" s="34"/>
      <c r="AJ1411" s="34"/>
      <c r="AK1411" s="34"/>
      <c r="AL1411" s="34"/>
      <c r="AM1411" s="34"/>
      <c r="AN1411" s="34"/>
      <c r="AO1411" s="34"/>
      <c r="AP1411" s="34"/>
      <c r="AQ1411" s="34"/>
      <c r="AR1411" s="34"/>
      <c r="AS1411" s="34"/>
      <c r="AT1411" s="34"/>
      <c r="AU1411" s="34"/>
      <c r="AV1411" s="34"/>
      <c r="AW1411" s="33">
        <v>0</v>
      </c>
      <c r="AX1411" s="33">
        <v>0</v>
      </c>
      <c r="AY1411" s="33">
        <v>0</v>
      </c>
      <c r="AZ1411" s="36">
        <v>0</v>
      </c>
      <c r="BA1411" s="33">
        <v>0</v>
      </c>
      <c r="BB1411" s="34"/>
      <c r="BC1411" s="34"/>
      <c r="BD1411" s="34"/>
      <c r="BE1411" s="34"/>
      <c r="BF1411" s="34"/>
      <c r="BG1411" s="34"/>
      <c r="BH1411" s="34"/>
      <c r="BI1411" s="34"/>
      <c r="BJ1411" s="34"/>
      <c r="BK1411" s="34"/>
      <c r="BL1411" s="34"/>
      <c r="BM1411" s="34"/>
      <c r="BN1411" s="34"/>
      <c r="BO1411" s="34"/>
      <c r="BP1411" s="34"/>
      <c r="BQ1411" s="34"/>
      <c r="BR1411" s="34"/>
      <c r="BS1411" s="34"/>
      <c r="BT1411" s="34"/>
      <c r="BU1411" s="34"/>
      <c r="BV1411" s="34"/>
      <c r="BW1411" s="34"/>
      <c r="BX1411" s="34"/>
      <c r="BY1411" s="34"/>
      <c r="BZ1411" s="34"/>
      <c r="CA1411" s="34"/>
      <c r="CB1411" s="34"/>
      <c r="CC1411" s="34"/>
    </row>
    <row r="1412" spans="1:81" x14ac:dyDescent="0.35">
      <c r="A1412" s="37" t="s">
        <v>485</v>
      </c>
      <c r="B1412" s="34">
        <v>24202</v>
      </c>
      <c r="C1412" s="37" t="s">
        <v>484</v>
      </c>
      <c r="D1412" s="32">
        <v>4.7</v>
      </c>
      <c r="E1412" s="32">
        <v>0.3</v>
      </c>
      <c r="F1412" s="32">
        <v>0.4</v>
      </c>
      <c r="G1412" s="32">
        <v>0.4</v>
      </c>
      <c r="H1412" s="35">
        <v>131</v>
      </c>
      <c r="I1412" s="35">
        <v>101</v>
      </c>
      <c r="J1412" s="35">
        <v>24.138999999999999</v>
      </c>
      <c r="K1412" s="32">
        <v>3.7</v>
      </c>
      <c r="L1412" s="32">
        <v>0.2</v>
      </c>
      <c r="M1412" s="32">
        <v>0.1</v>
      </c>
      <c r="N1412" s="32">
        <v>0.1</v>
      </c>
      <c r="O1412" s="31"/>
      <c r="P1412" s="32">
        <v>0.4</v>
      </c>
      <c r="Q1412" s="31"/>
      <c r="R1412" s="36">
        <v>0.22</v>
      </c>
      <c r="S1412" s="33">
        <v>0</v>
      </c>
      <c r="T1412" s="33">
        <v>0</v>
      </c>
      <c r="U1412" s="33">
        <v>0</v>
      </c>
      <c r="V1412" s="34"/>
      <c r="W1412" s="34"/>
      <c r="X1412" s="34"/>
      <c r="Y1412" s="32">
        <v>0</v>
      </c>
      <c r="Z1412" s="32">
        <v>0</v>
      </c>
      <c r="AA1412" s="34"/>
      <c r="AB1412" s="34"/>
      <c r="AC1412" s="34"/>
      <c r="AD1412" s="34"/>
      <c r="AE1412" s="34"/>
      <c r="AF1412" s="34"/>
      <c r="AG1412" s="34"/>
      <c r="AH1412" s="34"/>
      <c r="AI1412" s="34"/>
      <c r="AJ1412" s="34"/>
      <c r="AK1412" s="34"/>
      <c r="AL1412" s="34"/>
      <c r="AM1412" s="32">
        <v>0</v>
      </c>
      <c r="AN1412" s="34"/>
      <c r="AO1412" s="34"/>
      <c r="AP1412" s="34"/>
      <c r="AQ1412" s="34"/>
      <c r="AR1412" s="32">
        <v>0</v>
      </c>
      <c r="AS1412" s="34"/>
      <c r="AT1412" s="32">
        <v>0</v>
      </c>
      <c r="AU1412" s="33">
        <v>0</v>
      </c>
      <c r="AV1412" s="36">
        <v>0</v>
      </c>
      <c r="AW1412" s="33">
        <v>0</v>
      </c>
      <c r="AX1412" s="33">
        <v>0</v>
      </c>
      <c r="AY1412" s="33">
        <v>0</v>
      </c>
      <c r="AZ1412" s="36">
        <v>0</v>
      </c>
      <c r="BA1412" s="33">
        <v>0</v>
      </c>
      <c r="BB1412" s="34"/>
      <c r="BC1412" s="34"/>
      <c r="BD1412" s="34"/>
      <c r="BE1412" s="34"/>
      <c r="BF1412" s="34"/>
      <c r="BG1412" s="34"/>
      <c r="BH1412" s="34"/>
      <c r="BI1412" s="34"/>
      <c r="BJ1412" s="34"/>
      <c r="BK1412" s="34"/>
      <c r="BL1412" s="34"/>
      <c r="BM1412" s="34"/>
      <c r="BN1412" s="34"/>
      <c r="BO1412" s="34"/>
      <c r="BP1412" s="34"/>
      <c r="BQ1412" s="34"/>
      <c r="BR1412" s="34"/>
      <c r="BS1412" s="34"/>
      <c r="BT1412" s="34"/>
      <c r="BU1412" s="34"/>
      <c r="BV1412" s="34"/>
      <c r="BW1412" s="34"/>
      <c r="BX1412" s="34"/>
      <c r="BY1412" s="34"/>
      <c r="BZ1412" s="34"/>
      <c r="CA1412" s="34"/>
      <c r="CB1412" s="34"/>
      <c r="CC1412" s="34"/>
    </row>
    <row r="1413" spans="1:81" x14ac:dyDescent="0.35">
      <c r="A1413" s="37" t="s">
        <v>483</v>
      </c>
      <c r="B1413" s="34">
        <v>24202</v>
      </c>
      <c r="C1413" s="37" t="s">
        <v>482</v>
      </c>
      <c r="D1413" s="32">
        <v>3.2</v>
      </c>
      <c r="E1413" s="32">
        <v>0.4</v>
      </c>
      <c r="F1413" s="32">
        <v>1.3</v>
      </c>
      <c r="G1413" s="32">
        <v>1.3</v>
      </c>
      <c r="H1413" s="35">
        <v>112</v>
      </c>
      <c r="I1413" s="35">
        <v>89</v>
      </c>
      <c r="J1413" s="35">
        <v>21.271000000000001</v>
      </c>
      <c r="K1413" s="32">
        <v>2.9</v>
      </c>
      <c r="L1413" s="32">
        <v>0.4</v>
      </c>
      <c r="M1413" s="32">
        <v>0.7</v>
      </c>
      <c r="N1413" s="32">
        <v>0.1</v>
      </c>
      <c r="O1413" s="31"/>
      <c r="P1413" s="32">
        <v>1.3</v>
      </c>
      <c r="Q1413" s="31"/>
      <c r="R1413" s="36">
        <v>9.5000000000000001E-2</v>
      </c>
      <c r="S1413" s="33">
        <v>0</v>
      </c>
      <c r="T1413" s="33">
        <v>0</v>
      </c>
      <c r="U1413" s="33">
        <v>0</v>
      </c>
      <c r="V1413" s="34"/>
      <c r="W1413" s="34"/>
      <c r="X1413" s="34"/>
      <c r="Y1413" s="32">
        <v>0</v>
      </c>
      <c r="Z1413" s="32">
        <v>0</v>
      </c>
      <c r="AA1413" s="34"/>
      <c r="AB1413" s="34"/>
      <c r="AC1413" s="34"/>
      <c r="AD1413" s="34"/>
      <c r="AE1413" s="34"/>
      <c r="AF1413" s="34"/>
      <c r="AG1413" s="34"/>
      <c r="AH1413" s="34"/>
      <c r="AI1413" s="34"/>
      <c r="AJ1413" s="34"/>
      <c r="AK1413" s="34"/>
      <c r="AL1413" s="34"/>
      <c r="AM1413" s="32">
        <v>0</v>
      </c>
      <c r="AN1413" s="34"/>
      <c r="AO1413" s="34"/>
      <c r="AP1413" s="34"/>
      <c r="AQ1413" s="34"/>
      <c r="AR1413" s="32">
        <v>0</v>
      </c>
      <c r="AS1413" s="34"/>
      <c r="AT1413" s="32">
        <v>0</v>
      </c>
      <c r="AU1413" s="33">
        <v>0</v>
      </c>
      <c r="AV1413" s="36">
        <v>0</v>
      </c>
      <c r="AW1413" s="33">
        <v>0</v>
      </c>
      <c r="AX1413" s="33">
        <v>0</v>
      </c>
      <c r="AY1413" s="33">
        <v>0</v>
      </c>
      <c r="AZ1413" s="36">
        <v>0</v>
      </c>
      <c r="BA1413" s="33">
        <v>0</v>
      </c>
      <c r="BB1413" s="34"/>
      <c r="BC1413" s="34"/>
      <c r="BD1413" s="34"/>
      <c r="BE1413" s="34"/>
      <c r="BF1413" s="34"/>
      <c r="BG1413" s="34"/>
      <c r="BH1413" s="34"/>
      <c r="BI1413" s="34"/>
      <c r="BJ1413" s="34"/>
      <c r="BK1413" s="34"/>
      <c r="BL1413" s="34"/>
      <c r="BM1413" s="34"/>
      <c r="BN1413" s="34"/>
      <c r="BO1413" s="34"/>
      <c r="BP1413" s="34"/>
      <c r="BQ1413" s="34"/>
      <c r="BR1413" s="34"/>
      <c r="BS1413" s="34"/>
      <c r="BT1413" s="34"/>
      <c r="BU1413" s="34"/>
      <c r="BV1413" s="34"/>
      <c r="BW1413" s="34"/>
      <c r="BX1413" s="34"/>
      <c r="BY1413" s="34"/>
      <c r="BZ1413" s="34"/>
      <c r="CA1413" s="34"/>
      <c r="CB1413" s="34"/>
      <c r="CC1413" s="34"/>
    </row>
    <row r="1414" spans="1:81" x14ac:dyDescent="0.35">
      <c r="A1414" s="37" t="s">
        <v>481</v>
      </c>
      <c r="B1414" s="34">
        <v>24202</v>
      </c>
      <c r="C1414" s="37" t="s">
        <v>480</v>
      </c>
      <c r="D1414" s="32">
        <v>2.9</v>
      </c>
      <c r="E1414" s="32">
        <v>0.3</v>
      </c>
      <c r="F1414" s="32">
        <v>1.1000000000000001</v>
      </c>
      <c r="G1414" s="32">
        <v>1.2</v>
      </c>
      <c r="H1414" s="35">
        <v>100</v>
      </c>
      <c r="I1414" s="35">
        <v>80</v>
      </c>
      <c r="J1414" s="35">
        <v>19.119999999999997</v>
      </c>
      <c r="K1414" s="32">
        <v>2.5</v>
      </c>
      <c r="L1414" s="32">
        <v>0.5</v>
      </c>
      <c r="M1414" s="32">
        <v>0.6</v>
      </c>
      <c r="N1414" s="32">
        <v>0</v>
      </c>
      <c r="O1414" s="31"/>
      <c r="P1414" s="32">
        <v>1.2</v>
      </c>
      <c r="Q1414" s="31"/>
      <c r="R1414" s="36">
        <v>9.5000000000000001E-2</v>
      </c>
      <c r="S1414" s="33">
        <v>0</v>
      </c>
      <c r="T1414" s="33">
        <v>29.1</v>
      </c>
      <c r="U1414" s="33">
        <v>4.2</v>
      </c>
      <c r="V1414" s="34"/>
      <c r="W1414" s="34"/>
      <c r="X1414" s="34"/>
      <c r="Y1414" s="32">
        <v>16.600000000000001</v>
      </c>
      <c r="Z1414" s="32">
        <v>42.3</v>
      </c>
      <c r="AA1414" s="34"/>
      <c r="AB1414" s="32">
        <v>0</v>
      </c>
      <c r="AC1414" s="34"/>
      <c r="AD1414" s="34"/>
      <c r="AE1414" s="34"/>
      <c r="AF1414" s="32">
        <v>0.2</v>
      </c>
      <c r="AG1414" s="34"/>
      <c r="AH1414" s="34"/>
      <c r="AI1414" s="32">
        <v>0.4</v>
      </c>
      <c r="AJ1414" s="32">
        <v>0</v>
      </c>
      <c r="AK1414" s="34"/>
      <c r="AL1414" s="32">
        <v>0</v>
      </c>
      <c r="AM1414" s="32">
        <v>0</v>
      </c>
      <c r="AN1414" s="34"/>
      <c r="AO1414" s="34"/>
      <c r="AP1414" s="32">
        <v>0</v>
      </c>
      <c r="AQ1414" s="32">
        <v>0.2</v>
      </c>
      <c r="AR1414" s="32">
        <v>0</v>
      </c>
      <c r="AS1414" s="34"/>
      <c r="AT1414" s="32">
        <v>0</v>
      </c>
      <c r="AU1414" s="33">
        <v>59.7</v>
      </c>
      <c r="AV1414" s="36">
        <v>0</v>
      </c>
      <c r="AW1414" s="33">
        <v>7.0000000000000007E-2</v>
      </c>
      <c r="AX1414" s="33">
        <v>0.01</v>
      </c>
      <c r="AY1414" s="33">
        <v>0.14000000000000001</v>
      </c>
      <c r="AZ1414" s="36">
        <v>0</v>
      </c>
      <c r="BA1414" s="33">
        <v>0</v>
      </c>
      <c r="BB1414" s="34"/>
      <c r="BC1414" s="34"/>
      <c r="BD1414" s="34"/>
      <c r="BE1414" s="34"/>
      <c r="BF1414" s="34"/>
      <c r="BG1414" s="34"/>
      <c r="BH1414" s="34"/>
      <c r="BI1414" s="34"/>
      <c r="BJ1414" s="34"/>
      <c r="BK1414" s="34"/>
      <c r="BL1414" s="34"/>
      <c r="BM1414" s="34"/>
      <c r="BN1414" s="34"/>
      <c r="BO1414" s="34"/>
      <c r="BP1414" s="34"/>
      <c r="BQ1414" s="34"/>
      <c r="BR1414" s="34"/>
      <c r="BS1414" s="34"/>
      <c r="BT1414" s="34"/>
      <c r="BU1414" s="34"/>
      <c r="BV1414" s="34"/>
      <c r="BW1414" s="34"/>
      <c r="BX1414" s="34"/>
      <c r="BY1414" s="34"/>
      <c r="BZ1414" s="34"/>
      <c r="CA1414" s="34"/>
      <c r="CB1414" s="34"/>
      <c r="CC1414" s="34"/>
    </row>
    <row r="1415" spans="1:81" x14ac:dyDescent="0.35">
      <c r="A1415" s="37" t="s">
        <v>479</v>
      </c>
      <c r="B1415" s="34">
        <v>24202</v>
      </c>
      <c r="C1415" s="37" t="s">
        <v>478</v>
      </c>
      <c r="D1415" s="32">
        <v>5.7</v>
      </c>
      <c r="E1415" s="32">
        <v>0.4</v>
      </c>
      <c r="F1415" s="32">
        <v>0.5</v>
      </c>
      <c r="G1415" s="32">
        <v>0.5</v>
      </c>
      <c r="H1415" s="35">
        <v>160</v>
      </c>
      <c r="I1415" s="35">
        <v>124</v>
      </c>
      <c r="J1415" s="35">
        <v>29.635999999999999</v>
      </c>
      <c r="K1415" s="32">
        <v>4.5</v>
      </c>
      <c r="L1415" s="32">
        <v>0.2</v>
      </c>
      <c r="M1415" s="32">
        <v>0.1</v>
      </c>
      <c r="N1415" s="32">
        <v>0.1</v>
      </c>
      <c r="O1415" s="31"/>
      <c r="P1415" s="32">
        <v>0.5</v>
      </c>
      <c r="Q1415" s="31"/>
      <c r="R1415" s="36">
        <v>0.255</v>
      </c>
      <c r="S1415" s="33">
        <v>0</v>
      </c>
      <c r="T1415" s="34"/>
      <c r="U1415" s="34"/>
      <c r="V1415" s="34"/>
      <c r="W1415" s="34"/>
      <c r="X1415" s="34"/>
      <c r="Y1415" s="34"/>
      <c r="Z1415" s="34"/>
      <c r="AA1415" s="34"/>
      <c r="AB1415" s="34"/>
      <c r="AC1415" s="34"/>
      <c r="AD1415" s="34"/>
      <c r="AE1415" s="34"/>
      <c r="AF1415" s="34"/>
      <c r="AG1415" s="34"/>
      <c r="AH1415" s="34"/>
      <c r="AI1415" s="34"/>
      <c r="AJ1415" s="34"/>
      <c r="AK1415" s="34"/>
      <c r="AL1415" s="34"/>
      <c r="AM1415" s="34"/>
      <c r="AN1415" s="34"/>
      <c r="AO1415" s="34"/>
      <c r="AP1415" s="34"/>
      <c r="AQ1415" s="34"/>
      <c r="AR1415" s="34"/>
      <c r="AS1415" s="34"/>
      <c r="AT1415" s="34"/>
      <c r="AU1415" s="34"/>
      <c r="AV1415" s="34"/>
      <c r="AW1415" s="33">
        <v>0</v>
      </c>
      <c r="AX1415" s="33">
        <v>0</v>
      </c>
      <c r="AY1415" s="33">
        <v>0</v>
      </c>
      <c r="AZ1415" s="36">
        <v>0</v>
      </c>
      <c r="BA1415" s="33">
        <v>0</v>
      </c>
      <c r="BB1415" s="34"/>
      <c r="BC1415" s="33"/>
      <c r="BD1415" s="33"/>
      <c r="BE1415" s="33"/>
      <c r="BF1415" s="34"/>
      <c r="BG1415" s="33"/>
      <c r="BH1415" s="33"/>
      <c r="BI1415" s="33"/>
      <c r="BJ1415" s="34"/>
      <c r="BK1415" s="34"/>
      <c r="BL1415" s="33"/>
      <c r="BM1415" s="33"/>
      <c r="BN1415" s="33"/>
      <c r="BO1415" s="33"/>
      <c r="BP1415" s="33"/>
      <c r="BQ1415" s="33"/>
      <c r="BR1415" s="33"/>
      <c r="BS1415" s="33"/>
      <c r="BT1415" s="34"/>
      <c r="BU1415" s="33"/>
      <c r="BV1415" s="33"/>
      <c r="BW1415" s="33"/>
      <c r="BX1415" s="33"/>
      <c r="BY1415" s="34"/>
      <c r="BZ1415" s="34"/>
      <c r="CA1415" s="33"/>
      <c r="CB1415" s="33"/>
      <c r="CC1415" s="32"/>
    </row>
    <row r="1416" spans="1:81" x14ac:dyDescent="0.35">
      <c r="A1416" s="37" t="s">
        <v>477</v>
      </c>
      <c r="B1416" s="34">
        <v>24202</v>
      </c>
      <c r="C1416" s="37" t="s">
        <v>476</v>
      </c>
      <c r="D1416" s="32">
        <v>3.2</v>
      </c>
      <c r="E1416" s="32">
        <v>0.4</v>
      </c>
      <c r="F1416" s="32">
        <v>1.3</v>
      </c>
      <c r="G1416" s="32">
        <v>2</v>
      </c>
      <c r="H1416" s="35">
        <v>122</v>
      </c>
      <c r="I1416" s="35">
        <v>102</v>
      </c>
      <c r="J1416" s="35">
        <v>24.378</v>
      </c>
      <c r="K1416" s="32">
        <v>2.5</v>
      </c>
      <c r="L1416" s="32">
        <v>0.6</v>
      </c>
      <c r="M1416" s="32">
        <v>0.7</v>
      </c>
      <c r="N1416" s="32">
        <v>0</v>
      </c>
      <c r="O1416" s="31"/>
      <c r="P1416" s="32">
        <v>2</v>
      </c>
      <c r="Q1416" s="31"/>
      <c r="R1416" s="36">
        <v>0.08</v>
      </c>
      <c r="S1416" s="33">
        <v>0</v>
      </c>
      <c r="T1416" s="33">
        <v>0</v>
      </c>
      <c r="U1416" s="33">
        <v>0</v>
      </c>
      <c r="V1416" s="34"/>
      <c r="W1416" s="34"/>
      <c r="X1416" s="34"/>
      <c r="Y1416" s="32">
        <v>0</v>
      </c>
      <c r="Z1416" s="32">
        <v>0</v>
      </c>
      <c r="AA1416" s="34"/>
      <c r="AB1416" s="34"/>
      <c r="AC1416" s="34"/>
      <c r="AD1416" s="34"/>
      <c r="AE1416" s="34"/>
      <c r="AF1416" s="34"/>
      <c r="AG1416" s="34"/>
      <c r="AH1416" s="34"/>
      <c r="AI1416" s="34"/>
      <c r="AJ1416" s="34"/>
      <c r="AK1416" s="34"/>
      <c r="AL1416" s="34"/>
      <c r="AM1416" s="32">
        <v>0</v>
      </c>
      <c r="AN1416" s="34"/>
      <c r="AO1416" s="34"/>
      <c r="AP1416" s="34"/>
      <c r="AQ1416" s="34"/>
      <c r="AR1416" s="32">
        <v>0</v>
      </c>
      <c r="AS1416" s="34"/>
      <c r="AT1416" s="32">
        <v>0</v>
      </c>
      <c r="AU1416" s="33">
        <v>0</v>
      </c>
      <c r="AV1416" s="36">
        <v>0</v>
      </c>
      <c r="AW1416" s="33">
        <v>0</v>
      </c>
      <c r="AX1416" s="33">
        <v>0</v>
      </c>
      <c r="AY1416" s="33">
        <v>0</v>
      </c>
      <c r="AZ1416" s="36">
        <v>0</v>
      </c>
      <c r="BA1416" s="33">
        <v>0</v>
      </c>
      <c r="BB1416" s="34"/>
      <c r="BC1416" s="33"/>
      <c r="BD1416" s="33"/>
      <c r="BE1416" s="34"/>
      <c r="BF1416" s="34"/>
      <c r="BG1416" s="34"/>
      <c r="BH1416" s="33"/>
      <c r="BI1416" s="33"/>
      <c r="BJ1416" s="34"/>
      <c r="BK1416" s="34"/>
      <c r="BL1416" s="34"/>
      <c r="BM1416" s="34"/>
      <c r="BN1416" s="34"/>
      <c r="BO1416" s="33"/>
      <c r="BP1416" s="34"/>
      <c r="BQ1416" s="34"/>
      <c r="BR1416" s="34"/>
      <c r="BS1416" s="33"/>
      <c r="BT1416" s="34"/>
      <c r="BU1416" s="33"/>
      <c r="BV1416" s="34"/>
      <c r="BW1416" s="33"/>
      <c r="BX1416" s="33"/>
      <c r="BY1416" s="34"/>
      <c r="BZ1416" s="34"/>
      <c r="CA1416" s="33"/>
      <c r="CB1416" s="34"/>
      <c r="CC1416" s="32"/>
    </row>
    <row r="1417" spans="1:81" x14ac:dyDescent="0.35">
      <c r="A1417" s="37" t="s">
        <v>475</v>
      </c>
      <c r="B1417" s="34">
        <v>24202</v>
      </c>
      <c r="C1417" s="37" t="s">
        <v>474</v>
      </c>
      <c r="D1417" s="32">
        <v>3.3</v>
      </c>
      <c r="E1417" s="32">
        <v>0.4</v>
      </c>
      <c r="F1417" s="32">
        <v>1.4</v>
      </c>
      <c r="G1417" s="32">
        <v>2.1</v>
      </c>
      <c r="H1417" s="35">
        <v>127</v>
      </c>
      <c r="I1417" s="35">
        <v>106</v>
      </c>
      <c r="J1417" s="35">
        <v>25.334</v>
      </c>
      <c r="K1417" s="32">
        <v>2.6</v>
      </c>
      <c r="L1417" s="32">
        <v>0.6</v>
      </c>
      <c r="M1417" s="32">
        <v>0.7</v>
      </c>
      <c r="N1417" s="32">
        <v>0</v>
      </c>
      <c r="O1417" s="31"/>
      <c r="P1417" s="32">
        <v>2.1</v>
      </c>
      <c r="Q1417" s="31"/>
      <c r="R1417" s="36">
        <v>7.4999999999999997E-2</v>
      </c>
      <c r="S1417" s="33">
        <v>0</v>
      </c>
      <c r="T1417" s="34"/>
      <c r="U1417" s="34"/>
      <c r="V1417" s="34"/>
      <c r="W1417" s="34"/>
      <c r="X1417" s="34"/>
      <c r="Y1417" s="34"/>
      <c r="Z1417" s="34"/>
      <c r="AA1417" s="34"/>
      <c r="AB1417" s="34"/>
      <c r="AC1417" s="34"/>
      <c r="AD1417" s="34"/>
      <c r="AE1417" s="34"/>
      <c r="AF1417" s="34"/>
      <c r="AG1417" s="34"/>
      <c r="AH1417" s="34"/>
      <c r="AI1417" s="34"/>
      <c r="AJ1417" s="34"/>
      <c r="AK1417" s="34"/>
      <c r="AL1417" s="34"/>
      <c r="AM1417" s="34"/>
      <c r="AN1417" s="34"/>
      <c r="AO1417" s="34"/>
      <c r="AP1417" s="34"/>
      <c r="AQ1417" s="34"/>
      <c r="AR1417" s="34"/>
      <c r="AS1417" s="34"/>
      <c r="AT1417" s="34"/>
      <c r="AU1417" s="34"/>
      <c r="AV1417" s="34"/>
      <c r="AW1417" s="33">
        <v>0</v>
      </c>
      <c r="AX1417" s="33">
        <v>0</v>
      </c>
      <c r="AY1417" s="33">
        <v>0</v>
      </c>
      <c r="AZ1417" s="36">
        <v>0</v>
      </c>
      <c r="BA1417" s="33">
        <v>0</v>
      </c>
      <c r="BB1417" s="34"/>
      <c r="BC1417" s="34"/>
      <c r="BD1417" s="34"/>
      <c r="BE1417" s="33"/>
      <c r="BF1417" s="34"/>
      <c r="BG1417" s="33"/>
      <c r="BH1417" s="34"/>
      <c r="BI1417" s="34"/>
      <c r="BJ1417" s="34"/>
      <c r="BK1417" s="34"/>
      <c r="BL1417" s="33"/>
      <c r="BM1417" s="33"/>
      <c r="BN1417" s="33"/>
      <c r="BO1417" s="34"/>
      <c r="BP1417" s="33"/>
      <c r="BQ1417" s="34"/>
      <c r="BR1417" s="33"/>
      <c r="BS1417" s="34"/>
      <c r="BT1417" s="34"/>
      <c r="BU1417" s="34"/>
      <c r="BV1417" s="33"/>
      <c r="BW1417" s="34"/>
      <c r="BX1417" s="34"/>
      <c r="BY1417" s="34"/>
      <c r="BZ1417" s="34"/>
      <c r="CA1417" s="34"/>
      <c r="CB1417" s="33"/>
      <c r="CC1417" s="32"/>
    </row>
    <row r="1418" spans="1:81" x14ac:dyDescent="0.35">
      <c r="A1418" s="37" t="s">
        <v>473</v>
      </c>
      <c r="B1418" s="34">
        <v>24201</v>
      </c>
      <c r="C1418" s="37" t="s">
        <v>472</v>
      </c>
      <c r="D1418" s="32">
        <v>3.8</v>
      </c>
      <c r="E1418" s="32">
        <v>0.3</v>
      </c>
      <c r="F1418" s="32">
        <v>2.1</v>
      </c>
      <c r="G1418" s="32">
        <v>2.1</v>
      </c>
      <c r="H1418" s="35">
        <v>150</v>
      </c>
      <c r="I1418" s="35">
        <v>114</v>
      </c>
      <c r="J1418" s="35">
        <v>27.245999999999999</v>
      </c>
      <c r="K1418" s="32">
        <v>4.5</v>
      </c>
      <c r="L1418" s="32">
        <v>0.8</v>
      </c>
      <c r="M1418" s="32">
        <v>1</v>
      </c>
      <c r="N1418" s="32">
        <v>0.3</v>
      </c>
      <c r="O1418" s="31"/>
      <c r="P1418" s="32">
        <v>2.1</v>
      </c>
      <c r="Q1418" s="31"/>
      <c r="R1418" s="36">
        <v>0.15</v>
      </c>
      <c r="S1418" s="33">
        <v>0</v>
      </c>
      <c r="T1418" s="33">
        <v>0</v>
      </c>
      <c r="U1418" s="33">
        <v>0</v>
      </c>
      <c r="V1418" s="34"/>
      <c r="W1418" s="34"/>
      <c r="X1418" s="34"/>
      <c r="Y1418" s="32">
        <v>0</v>
      </c>
      <c r="Z1418" s="32">
        <v>0</v>
      </c>
      <c r="AA1418" s="34"/>
      <c r="AB1418" s="34"/>
      <c r="AC1418" s="34"/>
      <c r="AD1418" s="34"/>
      <c r="AE1418" s="34"/>
      <c r="AF1418" s="34"/>
      <c r="AG1418" s="34"/>
      <c r="AH1418" s="34"/>
      <c r="AI1418" s="34"/>
      <c r="AJ1418" s="34"/>
      <c r="AK1418" s="34"/>
      <c r="AL1418" s="34"/>
      <c r="AM1418" s="32">
        <v>0</v>
      </c>
      <c r="AN1418" s="34"/>
      <c r="AO1418" s="34"/>
      <c r="AP1418" s="34"/>
      <c r="AQ1418" s="34"/>
      <c r="AR1418" s="32">
        <v>0</v>
      </c>
      <c r="AS1418" s="34"/>
      <c r="AT1418" s="32">
        <v>0</v>
      </c>
      <c r="AU1418" s="33">
        <v>0</v>
      </c>
      <c r="AV1418" s="36">
        <v>0</v>
      </c>
      <c r="AW1418" s="33">
        <v>0</v>
      </c>
      <c r="AX1418" s="33">
        <v>0</v>
      </c>
      <c r="AY1418" s="33">
        <v>0</v>
      </c>
      <c r="AZ1418" s="36">
        <v>0</v>
      </c>
      <c r="BA1418" s="33">
        <v>0</v>
      </c>
      <c r="BB1418" s="34"/>
      <c r="BC1418" s="34"/>
      <c r="BD1418" s="34"/>
      <c r="BE1418" s="34"/>
      <c r="BF1418" s="34"/>
      <c r="BG1418" s="34"/>
      <c r="BH1418" s="34"/>
      <c r="BI1418" s="34"/>
      <c r="BJ1418" s="34"/>
      <c r="BK1418" s="34"/>
      <c r="BL1418" s="34"/>
      <c r="BM1418" s="34"/>
      <c r="BN1418" s="34"/>
      <c r="BO1418" s="34"/>
      <c r="BP1418" s="34"/>
      <c r="BQ1418" s="34"/>
      <c r="BR1418" s="34"/>
      <c r="BS1418" s="34"/>
      <c r="BT1418" s="34"/>
      <c r="BU1418" s="34"/>
      <c r="BV1418" s="33"/>
      <c r="BW1418" s="34"/>
      <c r="BX1418" s="34"/>
      <c r="BY1418" s="34"/>
      <c r="BZ1418" s="34"/>
      <c r="CA1418" s="34"/>
      <c r="CB1418" s="33"/>
      <c r="CC1418" s="32"/>
    </row>
    <row r="1419" spans="1:81" x14ac:dyDescent="0.35">
      <c r="A1419" s="37" t="s">
        <v>471</v>
      </c>
      <c r="B1419" s="34">
        <v>24201</v>
      </c>
      <c r="C1419" s="37" t="s">
        <v>470</v>
      </c>
      <c r="D1419" s="32">
        <v>4</v>
      </c>
      <c r="E1419" s="32">
        <v>0.3</v>
      </c>
      <c r="F1419" s="32">
        <v>2.2000000000000002</v>
      </c>
      <c r="G1419" s="32">
        <v>2.2000000000000002</v>
      </c>
      <c r="H1419" s="35">
        <v>156</v>
      </c>
      <c r="I1419" s="35">
        <v>118</v>
      </c>
      <c r="J1419" s="35">
        <v>28.201999999999998</v>
      </c>
      <c r="K1419" s="32">
        <v>4.7</v>
      </c>
      <c r="L1419" s="32">
        <v>0.8</v>
      </c>
      <c r="M1419" s="32">
        <v>1</v>
      </c>
      <c r="N1419" s="32">
        <v>0.3</v>
      </c>
      <c r="O1419" s="31"/>
      <c r="P1419" s="32">
        <v>2.2000000000000002</v>
      </c>
      <c r="Q1419" s="31"/>
      <c r="R1419" s="36">
        <v>0.14099999999999999</v>
      </c>
      <c r="S1419" s="33">
        <v>0</v>
      </c>
      <c r="T1419" s="34"/>
      <c r="U1419" s="34"/>
      <c r="V1419" s="34"/>
      <c r="W1419" s="34"/>
      <c r="X1419" s="34"/>
      <c r="Y1419" s="34"/>
      <c r="Z1419" s="34"/>
      <c r="AA1419" s="34"/>
      <c r="AB1419" s="34"/>
      <c r="AC1419" s="34"/>
      <c r="AD1419" s="34"/>
      <c r="AE1419" s="34"/>
      <c r="AF1419" s="34"/>
      <c r="AG1419" s="34"/>
      <c r="AH1419" s="34"/>
      <c r="AI1419" s="34"/>
      <c r="AJ1419" s="34"/>
      <c r="AK1419" s="34"/>
      <c r="AL1419" s="34"/>
      <c r="AM1419" s="34"/>
      <c r="AN1419" s="34"/>
      <c r="AO1419" s="34"/>
      <c r="AP1419" s="34"/>
      <c r="AQ1419" s="34"/>
      <c r="AR1419" s="34"/>
      <c r="AS1419" s="34"/>
      <c r="AT1419" s="34"/>
      <c r="AU1419" s="34"/>
      <c r="AV1419" s="34"/>
      <c r="AW1419" s="33">
        <v>0</v>
      </c>
      <c r="AX1419" s="33">
        <v>0</v>
      </c>
      <c r="AY1419" s="33">
        <v>0</v>
      </c>
      <c r="AZ1419" s="36">
        <v>0</v>
      </c>
      <c r="BA1419" s="33">
        <v>0</v>
      </c>
      <c r="BB1419" s="34"/>
      <c r="BC1419" s="34"/>
      <c r="BD1419" s="34"/>
      <c r="BE1419" s="34"/>
      <c r="BF1419" s="34"/>
      <c r="BG1419" s="34"/>
      <c r="BH1419" s="34"/>
      <c r="BI1419" s="34"/>
      <c r="BJ1419" s="34"/>
      <c r="BK1419" s="34"/>
      <c r="BL1419" s="34"/>
      <c r="BM1419" s="34"/>
      <c r="BN1419" s="34"/>
      <c r="BO1419" s="34"/>
      <c r="BP1419" s="34"/>
      <c r="BQ1419" s="34"/>
      <c r="BR1419" s="34"/>
      <c r="BS1419" s="34"/>
      <c r="BT1419" s="34"/>
      <c r="BU1419" s="34"/>
      <c r="BV1419" s="33"/>
      <c r="BW1419" s="34"/>
      <c r="BX1419" s="34"/>
      <c r="BY1419" s="34"/>
      <c r="BZ1419" s="34"/>
      <c r="CA1419" s="34"/>
      <c r="CB1419" s="33"/>
      <c r="CC1419" s="32"/>
    </row>
    <row r="1420" spans="1:81" x14ac:dyDescent="0.35">
      <c r="A1420" s="37" t="s">
        <v>469</v>
      </c>
      <c r="B1420" s="34">
        <v>24201</v>
      </c>
      <c r="C1420" s="37" t="s">
        <v>468</v>
      </c>
      <c r="D1420" s="32">
        <v>1.1000000000000001</v>
      </c>
      <c r="E1420" s="32">
        <v>0</v>
      </c>
      <c r="F1420" s="32">
        <v>0.9</v>
      </c>
      <c r="G1420" s="32">
        <v>0.9</v>
      </c>
      <c r="H1420" s="35">
        <v>44</v>
      </c>
      <c r="I1420" s="35">
        <v>35</v>
      </c>
      <c r="J1420" s="35">
        <v>8.3650000000000002</v>
      </c>
      <c r="K1420" s="32">
        <v>1.1000000000000001</v>
      </c>
      <c r="L1420" s="32">
        <v>0.3</v>
      </c>
      <c r="M1420" s="32">
        <v>0.6</v>
      </c>
      <c r="N1420" s="32">
        <v>0</v>
      </c>
      <c r="O1420" s="31"/>
      <c r="P1420" s="32">
        <v>0.9</v>
      </c>
      <c r="Q1420" s="31"/>
      <c r="R1420" s="36">
        <v>0.04</v>
      </c>
      <c r="S1420" s="33">
        <v>0</v>
      </c>
      <c r="T1420" s="33">
        <v>0</v>
      </c>
      <c r="U1420" s="33">
        <v>0</v>
      </c>
      <c r="V1420" s="34"/>
      <c r="W1420" s="34"/>
      <c r="X1420" s="34"/>
      <c r="Y1420" s="32">
        <v>0</v>
      </c>
      <c r="Z1420" s="32">
        <v>0</v>
      </c>
      <c r="AA1420" s="34"/>
      <c r="AB1420" s="34"/>
      <c r="AC1420" s="34"/>
      <c r="AD1420" s="34"/>
      <c r="AE1420" s="34"/>
      <c r="AF1420" s="34"/>
      <c r="AG1420" s="34"/>
      <c r="AH1420" s="34"/>
      <c r="AI1420" s="34"/>
      <c r="AJ1420" s="34"/>
      <c r="AK1420" s="34"/>
      <c r="AL1420" s="34"/>
      <c r="AM1420" s="32">
        <v>0</v>
      </c>
      <c r="AN1420" s="34"/>
      <c r="AO1420" s="34"/>
      <c r="AP1420" s="34"/>
      <c r="AQ1420" s="34"/>
      <c r="AR1420" s="32">
        <v>0</v>
      </c>
      <c r="AS1420" s="34"/>
      <c r="AT1420" s="32">
        <v>0</v>
      </c>
      <c r="AU1420" s="33">
        <v>0</v>
      </c>
      <c r="AV1420" s="36">
        <v>0</v>
      </c>
      <c r="AW1420" s="33">
        <v>0</v>
      </c>
      <c r="AX1420" s="33">
        <v>0</v>
      </c>
      <c r="AY1420" s="33">
        <v>0</v>
      </c>
      <c r="AZ1420" s="36">
        <v>0</v>
      </c>
      <c r="BA1420" s="33">
        <v>0</v>
      </c>
      <c r="BB1420" s="34"/>
      <c r="BC1420" s="34"/>
      <c r="BD1420" s="34"/>
      <c r="BE1420" s="34"/>
      <c r="BF1420" s="34"/>
      <c r="BG1420" s="34"/>
      <c r="BH1420" s="34"/>
      <c r="BI1420" s="34"/>
      <c r="BJ1420" s="34"/>
      <c r="BK1420" s="34"/>
      <c r="BL1420" s="34"/>
      <c r="BM1420" s="34"/>
      <c r="BN1420" s="34"/>
      <c r="BO1420" s="34"/>
      <c r="BP1420" s="34"/>
      <c r="BQ1420" s="34"/>
      <c r="BR1420" s="34"/>
      <c r="BS1420" s="34"/>
      <c r="BT1420" s="34"/>
      <c r="BU1420" s="34"/>
      <c r="BV1420" s="34"/>
      <c r="BW1420" s="34"/>
      <c r="BX1420" s="34"/>
      <c r="BY1420" s="34"/>
      <c r="BZ1420" s="34"/>
      <c r="CA1420" s="34"/>
      <c r="CB1420" s="34"/>
      <c r="CC1420" s="34"/>
    </row>
    <row r="1421" spans="1:81" x14ac:dyDescent="0.35">
      <c r="A1421" s="37" t="s">
        <v>467</v>
      </c>
      <c r="B1421" s="34">
        <v>24201</v>
      </c>
      <c r="C1421" s="37" t="s">
        <v>466</v>
      </c>
      <c r="D1421" s="32">
        <v>1.1000000000000001</v>
      </c>
      <c r="E1421" s="32">
        <v>0</v>
      </c>
      <c r="F1421" s="32">
        <v>0.9</v>
      </c>
      <c r="G1421" s="32">
        <v>0.9</v>
      </c>
      <c r="H1421" s="35">
        <v>46</v>
      </c>
      <c r="I1421" s="35">
        <v>36</v>
      </c>
      <c r="J1421" s="35">
        <v>8.6039999999999992</v>
      </c>
      <c r="K1421" s="32">
        <v>1.1000000000000001</v>
      </c>
      <c r="L1421" s="32">
        <v>0.3</v>
      </c>
      <c r="M1421" s="32">
        <v>0.6</v>
      </c>
      <c r="N1421" s="32">
        <v>0</v>
      </c>
      <c r="O1421" s="31"/>
      <c r="P1421" s="32">
        <v>0.9</v>
      </c>
      <c r="Q1421" s="31"/>
      <c r="R1421" s="36">
        <v>3.7999999999999999E-2</v>
      </c>
      <c r="S1421" s="33">
        <v>0</v>
      </c>
      <c r="T1421" s="34"/>
      <c r="U1421" s="34"/>
      <c r="V1421" s="34"/>
      <c r="W1421" s="34"/>
      <c r="X1421" s="34"/>
      <c r="Y1421" s="34"/>
      <c r="Z1421" s="34"/>
      <c r="AA1421" s="34"/>
      <c r="AB1421" s="34"/>
      <c r="AC1421" s="34"/>
      <c r="AD1421" s="34"/>
      <c r="AE1421" s="34"/>
      <c r="AF1421" s="34"/>
      <c r="AG1421" s="34"/>
      <c r="AH1421" s="34"/>
      <c r="AI1421" s="34"/>
      <c r="AJ1421" s="34"/>
      <c r="AK1421" s="34"/>
      <c r="AL1421" s="34"/>
      <c r="AM1421" s="34"/>
      <c r="AN1421" s="34"/>
      <c r="AO1421" s="34"/>
      <c r="AP1421" s="34"/>
      <c r="AQ1421" s="34"/>
      <c r="AR1421" s="34"/>
      <c r="AS1421" s="34"/>
      <c r="AT1421" s="34"/>
      <c r="AU1421" s="34"/>
      <c r="AV1421" s="34"/>
      <c r="AW1421" s="33">
        <v>0</v>
      </c>
      <c r="AX1421" s="33">
        <v>0</v>
      </c>
      <c r="AY1421" s="33">
        <v>0</v>
      </c>
      <c r="AZ1421" s="36">
        <v>0</v>
      </c>
      <c r="BA1421" s="33">
        <v>0</v>
      </c>
      <c r="BB1421" s="34"/>
      <c r="BC1421" s="34"/>
      <c r="BD1421" s="34"/>
      <c r="BE1421" s="34"/>
      <c r="BF1421" s="34"/>
      <c r="BG1421" s="34"/>
      <c r="BH1421" s="34"/>
      <c r="BI1421" s="34"/>
      <c r="BJ1421" s="34"/>
      <c r="BK1421" s="34"/>
      <c r="BL1421" s="34"/>
      <c r="BM1421" s="34"/>
      <c r="BN1421" s="34"/>
      <c r="BO1421" s="34"/>
      <c r="BP1421" s="34"/>
      <c r="BQ1421" s="34"/>
      <c r="BR1421" s="34"/>
      <c r="BS1421" s="34"/>
      <c r="BT1421" s="34"/>
      <c r="BU1421" s="34"/>
      <c r="BV1421" s="34"/>
      <c r="BW1421" s="34"/>
      <c r="BX1421" s="34"/>
      <c r="BY1421" s="34"/>
      <c r="BZ1421" s="34"/>
      <c r="CA1421" s="34"/>
      <c r="CB1421" s="34"/>
      <c r="CC1421" s="34"/>
    </row>
    <row r="1422" spans="1:81" x14ac:dyDescent="0.35">
      <c r="A1422" s="37" t="s">
        <v>465</v>
      </c>
      <c r="B1422" s="34">
        <v>24201</v>
      </c>
      <c r="C1422" s="37" t="s">
        <v>464</v>
      </c>
      <c r="D1422" s="32">
        <v>1.3</v>
      </c>
      <c r="E1422" s="32">
        <v>0.3</v>
      </c>
      <c r="F1422" s="32">
        <v>0.8</v>
      </c>
      <c r="G1422" s="32">
        <v>0.9</v>
      </c>
      <c r="H1422" s="35">
        <v>71</v>
      </c>
      <c r="I1422" s="35">
        <v>48</v>
      </c>
      <c r="J1422" s="35">
        <v>11.472</v>
      </c>
      <c r="K1422" s="32">
        <v>2.8</v>
      </c>
      <c r="L1422" s="32">
        <v>0.3</v>
      </c>
      <c r="M1422" s="32">
        <v>0.5</v>
      </c>
      <c r="N1422" s="32">
        <v>0</v>
      </c>
      <c r="O1422" s="31"/>
      <c r="P1422" s="32">
        <v>0.9</v>
      </c>
      <c r="Q1422" s="31"/>
      <c r="R1422" s="36">
        <v>0.1</v>
      </c>
      <c r="S1422" s="33">
        <v>0</v>
      </c>
      <c r="T1422" s="33">
        <v>0</v>
      </c>
      <c r="U1422" s="33">
        <v>0</v>
      </c>
      <c r="V1422" s="34"/>
      <c r="W1422" s="34"/>
      <c r="X1422" s="34"/>
      <c r="Y1422" s="32">
        <v>0</v>
      </c>
      <c r="Z1422" s="32">
        <v>0</v>
      </c>
      <c r="AA1422" s="34"/>
      <c r="AB1422" s="34"/>
      <c r="AC1422" s="34"/>
      <c r="AD1422" s="34"/>
      <c r="AE1422" s="34"/>
      <c r="AF1422" s="34"/>
      <c r="AG1422" s="34"/>
      <c r="AH1422" s="34"/>
      <c r="AI1422" s="34"/>
      <c r="AJ1422" s="34"/>
      <c r="AK1422" s="34"/>
      <c r="AL1422" s="34"/>
      <c r="AM1422" s="32">
        <v>0</v>
      </c>
      <c r="AN1422" s="34"/>
      <c r="AO1422" s="34"/>
      <c r="AP1422" s="34"/>
      <c r="AQ1422" s="34"/>
      <c r="AR1422" s="32">
        <v>0</v>
      </c>
      <c r="AS1422" s="34"/>
      <c r="AT1422" s="32">
        <v>0</v>
      </c>
      <c r="AU1422" s="33">
        <v>0</v>
      </c>
      <c r="AV1422" s="36">
        <v>0</v>
      </c>
      <c r="AW1422" s="33">
        <v>0</v>
      </c>
      <c r="AX1422" s="33">
        <v>0</v>
      </c>
      <c r="AY1422" s="33">
        <v>0</v>
      </c>
      <c r="AZ1422" s="36">
        <v>0</v>
      </c>
      <c r="BA1422" s="33">
        <v>0</v>
      </c>
      <c r="BB1422" s="34"/>
      <c r="BC1422" s="34"/>
      <c r="BD1422" s="34"/>
      <c r="BE1422" s="34"/>
      <c r="BF1422" s="34"/>
      <c r="BG1422" s="34"/>
      <c r="BH1422" s="34"/>
      <c r="BI1422" s="34"/>
      <c r="BJ1422" s="34"/>
      <c r="BK1422" s="34"/>
      <c r="BL1422" s="34"/>
      <c r="BM1422" s="34"/>
      <c r="BN1422" s="34"/>
      <c r="BO1422" s="34"/>
      <c r="BP1422" s="34"/>
      <c r="BQ1422" s="34"/>
      <c r="BR1422" s="34"/>
      <c r="BS1422" s="34"/>
      <c r="BT1422" s="34"/>
      <c r="BU1422" s="34"/>
      <c r="BV1422" s="34"/>
      <c r="BW1422" s="34"/>
      <c r="BX1422" s="34"/>
      <c r="BY1422" s="34"/>
      <c r="BZ1422" s="34"/>
      <c r="CA1422" s="34"/>
      <c r="CB1422" s="34"/>
      <c r="CC1422" s="34"/>
    </row>
    <row r="1423" spans="1:81" ht="25" x14ac:dyDescent="0.35">
      <c r="A1423" s="37" t="s">
        <v>463</v>
      </c>
      <c r="B1423" s="34">
        <v>24201</v>
      </c>
      <c r="C1423" s="37" t="s">
        <v>462</v>
      </c>
      <c r="D1423" s="32">
        <v>1.4</v>
      </c>
      <c r="E1423" s="32">
        <v>0.3</v>
      </c>
      <c r="F1423" s="32">
        <v>0.8</v>
      </c>
      <c r="G1423" s="32">
        <v>0.9</v>
      </c>
      <c r="H1423" s="35">
        <v>74</v>
      </c>
      <c r="I1423" s="35">
        <v>50</v>
      </c>
      <c r="J1423" s="35">
        <v>11.95</v>
      </c>
      <c r="K1423" s="32">
        <v>2.9</v>
      </c>
      <c r="L1423" s="32">
        <v>0.3</v>
      </c>
      <c r="M1423" s="32">
        <v>0.5</v>
      </c>
      <c r="N1423" s="32">
        <v>0</v>
      </c>
      <c r="O1423" s="31"/>
      <c r="P1423" s="32">
        <v>0.9</v>
      </c>
      <c r="Q1423" s="31"/>
      <c r="R1423" s="36">
        <v>9.4E-2</v>
      </c>
      <c r="S1423" s="33">
        <v>0</v>
      </c>
      <c r="T1423" s="34"/>
      <c r="U1423" s="34"/>
      <c r="V1423" s="34"/>
      <c r="W1423" s="34"/>
      <c r="X1423" s="34"/>
      <c r="Y1423" s="34"/>
      <c r="Z1423" s="34"/>
      <c r="AA1423" s="34"/>
      <c r="AB1423" s="34"/>
      <c r="AC1423" s="34"/>
      <c r="AD1423" s="34"/>
      <c r="AE1423" s="34"/>
      <c r="AF1423" s="34"/>
      <c r="AG1423" s="34"/>
      <c r="AH1423" s="34"/>
      <c r="AI1423" s="34"/>
      <c r="AJ1423" s="34"/>
      <c r="AK1423" s="34"/>
      <c r="AL1423" s="34"/>
      <c r="AM1423" s="34"/>
      <c r="AN1423" s="34"/>
      <c r="AO1423" s="34"/>
      <c r="AP1423" s="34"/>
      <c r="AQ1423" s="34"/>
      <c r="AR1423" s="34"/>
      <c r="AS1423" s="34"/>
      <c r="AT1423" s="34"/>
      <c r="AU1423" s="34"/>
      <c r="AV1423" s="34"/>
      <c r="AW1423" s="33">
        <v>0</v>
      </c>
      <c r="AX1423" s="33">
        <v>0</v>
      </c>
      <c r="AY1423" s="33">
        <v>0</v>
      </c>
      <c r="AZ1423" s="36">
        <v>0</v>
      </c>
      <c r="BA1423" s="33">
        <v>0</v>
      </c>
      <c r="BB1423" s="34"/>
      <c r="BC1423" s="34"/>
      <c r="BD1423" s="34"/>
      <c r="BE1423" s="34"/>
      <c r="BF1423" s="34"/>
      <c r="BG1423" s="34"/>
      <c r="BH1423" s="34"/>
      <c r="BI1423" s="34"/>
      <c r="BJ1423" s="34"/>
      <c r="BK1423" s="34"/>
      <c r="BL1423" s="34"/>
      <c r="BM1423" s="34"/>
      <c r="BN1423" s="34"/>
      <c r="BO1423" s="34"/>
      <c r="BP1423" s="34"/>
      <c r="BQ1423" s="34"/>
      <c r="BR1423" s="34"/>
      <c r="BS1423" s="34"/>
      <c r="BT1423" s="34"/>
      <c r="BU1423" s="34"/>
      <c r="BV1423" s="34"/>
      <c r="BW1423" s="34"/>
      <c r="BX1423" s="34"/>
      <c r="BY1423" s="34"/>
      <c r="BZ1423" s="34"/>
      <c r="CA1423" s="34"/>
      <c r="CB1423" s="34"/>
      <c r="CC1423" s="34"/>
    </row>
    <row r="1424" spans="1:81" x14ac:dyDescent="0.35">
      <c r="A1424" s="37" t="s">
        <v>461</v>
      </c>
      <c r="B1424" s="34">
        <v>24201</v>
      </c>
      <c r="C1424" s="37" t="s">
        <v>460</v>
      </c>
      <c r="D1424" s="32">
        <v>2.2999999999999998</v>
      </c>
      <c r="E1424" s="32">
        <v>0.3</v>
      </c>
      <c r="F1424" s="32">
        <v>0.7</v>
      </c>
      <c r="G1424" s="32">
        <v>0.7</v>
      </c>
      <c r="H1424" s="35">
        <v>77</v>
      </c>
      <c r="I1424" s="35">
        <v>63</v>
      </c>
      <c r="J1424" s="35">
        <v>15.056999999999999</v>
      </c>
      <c r="K1424" s="32">
        <v>1.8</v>
      </c>
      <c r="L1424" s="32">
        <v>0.3</v>
      </c>
      <c r="M1424" s="32">
        <v>0.4</v>
      </c>
      <c r="N1424" s="32">
        <v>0</v>
      </c>
      <c r="O1424" s="31"/>
      <c r="P1424" s="32">
        <v>0.7</v>
      </c>
      <c r="Q1424" s="31"/>
      <c r="R1424" s="36">
        <v>0.09</v>
      </c>
      <c r="S1424" s="33">
        <v>0</v>
      </c>
      <c r="T1424" s="33">
        <v>0</v>
      </c>
      <c r="U1424" s="33">
        <v>0</v>
      </c>
      <c r="V1424" s="34"/>
      <c r="W1424" s="34"/>
      <c r="X1424" s="34"/>
      <c r="Y1424" s="32">
        <v>0</v>
      </c>
      <c r="Z1424" s="32">
        <v>0</v>
      </c>
      <c r="AA1424" s="34"/>
      <c r="AB1424" s="34"/>
      <c r="AC1424" s="34"/>
      <c r="AD1424" s="34"/>
      <c r="AE1424" s="34"/>
      <c r="AF1424" s="34"/>
      <c r="AG1424" s="34"/>
      <c r="AH1424" s="34"/>
      <c r="AI1424" s="34"/>
      <c r="AJ1424" s="34"/>
      <c r="AK1424" s="34"/>
      <c r="AL1424" s="34"/>
      <c r="AM1424" s="32">
        <v>0</v>
      </c>
      <c r="AN1424" s="34"/>
      <c r="AO1424" s="34"/>
      <c r="AP1424" s="34"/>
      <c r="AQ1424" s="34"/>
      <c r="AR1424" s="32">
        <v>0</v>
      </c>
      <c r="AS1424" s="34"/>
      <c r="AT1424" s="32">
        <v>0</v>
      </c>
      <c r="AU1424" s="33">
        <v>0</v>
      </c>
      <c r="AV1424" s="36">
        <v>0</v>
      </c>
      <c r="AW1424" s="33">
        <v>0</v>
      </c>
      <c r="AX1424" s="33">
        <v>0</v>
      </c>
      <c r="AY1424" s="33">
        <v>0</v>
      </c>
      <c r="AZ1424" s="36">
        <v>0</v>
      </c>
      <c r="BA1424" s="33">
        <v>0</v>
      </c>
      <c r="BB1424" s="34"/>
      <c r="BC1424" s="34"/>
      <c r="BD1424" s="34"/>
      <c r="BE1424" s="34"/>
      <c r="BF1424" s="34"/>
      <c r="BG1424" s="34"/>
      <c r="BH1424" s="34"/>
      <c r="BI1424" s="34"/>
      <c r="BJ1424" s="34"/>
      <c r="BK1424" s="34"/>
      <c r="BL1424" s="34"/>
      <c r="BM1424" s="34"/>
      <c r="BN1424" s="34"/>
      <c r="BO1424" s="34"/>
      <c r="BP1424" s="34"/>
      <c r="BQ1424" s="34"/>
      <c r="BR1424" s="34"/>
      <c r="BS1424" s="34"/>
      <c r="BT1424" s="34"/>
      <c r="BU1424" s="34"/>
      <c r="BV1424" s="34"/>
      <c r="BW1424" s="34"/>
      <c r="BX1424" s="34"/>
      <c r="BY1424" s="34"/>
      <c r="BZ1424" s="34"/>
      <c r="CA1424" s="34"/>
      <c r="CB1424" s="34"/>
      <c r="CC1424" s="34"/>
    </row>
    <row r="1425" spans="1:81" x14ac:dyDescent="0.35">
      <c r="A1425" s="37" t="s">
        <v>459</v>
      </c>
      <c r="B1425" s="34">
        <v>24201</v>
      </c>
      <c r="C1425" s="37" t="s">
        <v>458</v>
      </c>
      <c r="D1425" s="32">
        <v>2.4</v>
      </c>
      <c r="E1425" s="32">
        <v>0.3</v>
      </c>
      <c r="F1425" s="32">
        <v>0.7</v>
      </c>
      <c r="G1425" s="32">
        <v>0.7</v>
      </c>
      <c r="H1425" s="35">
        <v>80</v>
      </c>
      <c r="I1425" s="35">
        <v>65</v>
      </c>
      <c r="J1425" s="35">
        <v>15.535</v>
      </c>
      <c r="K1425" s="32">
        <v>1.9</v>
      </c>
      <c r="L1425" s="32">
        <v>0.3</v>
      </c>
      <c r="M1425" s="32">
        <v>0.4</v>
      </c>
      <c r="N1425" s="32">
        <v>0</v>
      </c>
      <c r="O1425" s="31"/>
      <c r="P1425" s="32">
        <v>0.7</v>
      </c>
      <c r="Q1425" s="31"/>
      <c r="R1425" s="36">
        <v>8.8999999999999996E-2</v>
      </c>
      <c r="S1425" s="33">
        <v>0</v>
      </c>
      <c r="T1425" s="34"/>
      <c r="U1425" s="34"/>
      <c r="V1425" s="34"/>
      <c r="W1425" s="34"/>
      <c r="X1425" s="34"/>
      <c r="Y1425" s="34"/>
      <c r="Z1425" s="34"/>
      <c r="AA1425" s="34"/>
      <c r="AB1425" s="34"/>
      <c r="AC1425" s="34"/>
      <c r="AD1425" s="34"/>
      <c r="AE1425" s="34"/>
      <c r="AF1425" s="34"/>
      <c r="AG1425" s="34"/>
      <c r="AH1425" s="34"/>
      <c r="AI1425" s="34"/>
      <c r="AJ1425" s="34"/>
      <c r="AK1425" s="34"/>
      <c r="AL1425" s="34"/>
      <c r="AM1425" s="34"/>
      <c r="AN1425" s="34"/>
      <c r="AO1425" s="34"/>
      <c r="AP1425" s="34"/>
      <c r="AQ1425" s="34"/>
      <c r="AR1425" s="34"/>
      <c r="AS1425" s="34"/>
      <c r="AT1425" s="34"/>
      <c r="AU1425" s="34"/>
      <c r="AV1425" s="34"/>
      <c r="AW1425" s="33">
        <v>0</v>
      </c>
      <c r="AX1425" s="33">
        <v>0</v>
      </c>
      <c r="AY1425" s="33">
        <v>0</v>
      </c>
      <c r="AZ1425" s="36">
        <v>0</v>
      </c>
      <c r="BA1425" s="33">
        <v>0</v>
      </c>
      <c r="BB1425" s="34"/>
      <c r="BC1425" s="34"/>
      <c r="BD1425" s="34"/>
      <c r="BE1425" s="34"/>
      <c r="BF1425" s="34"/>
      <c r="BG1425" s="34"/>
      <c r="BH1425" s="34"/>
      <c r="BI1425" s="34"/>
      <c r="BJ1425" s="34"/>
      <c r="BK1425" s="34"/>
      <c r="BL1425" s="34"/>
      <c r="BM1425" s="34"/>
      <c r="BN1425" s="34"/>
      <c r="BO1425" s="34"/>
      <c r="BP1425" s="34"/>
      <c r="BQ1425" s="34"/>
      <c r="BR1425" s="34"/>
      <c r="BS1425" s="34"/>
      <c r="BT1425" s="34"/>
      <c r="BU1425" s="34"/>
      <c r="BV1425" s="34"/>
      <c r="BW1425" s="34"/>
      <c r="BX1425" s="34"/>
      <c r="BY1425" s="34"/>
      <c r="BZ1425" s="34"/>
      <c r="CA1425" s="34"/>
      <c r="CB1425" s="34"/>
      <c r="CC1425" s="34"/>
    </row>
    <row r="1426" spans="1:81" x14ac:dyDescent="0.35">
      <c r="A1426" s="37" t="s">
        <v>457</v>
      </c>
      <c r="B1426" s="34">
        <v>24201</v>
      </c>
      <c r="C1426" s="37" t="s">
        <v>456</v>
      </c>
      <c r="D1426" s="32">
        <v>2.2000000000000002</v>
      </c>
      <c r="E1426" s="32">
        <v>0.3</v>
      </c>
      <c r="F1426" s="32">
        <v>2.7</v>
      </c>
      <c r="G1426" s="32">
        <v>2.7</v>
      </c>
      <c r="H1426" s="35">
        <v>122</v>
      </c>
      <c r="I1426" s="35">
        <v>95</v>
      </c>
      <c r="J1426" s="35">
        <v>22.704999999999998</v>
      </c>
      <c r="K1426" s="32">
        <v>3.4</v>
      </c>
      <c r="L1426" s="32">
        <v>0.8</v>
      </c>
      <c r="M1426" s="32">
        <v>1.2</v>
      </c>
      <c r="N1426" s="32">
        <v>0.7</v>
      </c>
      <c r="O1426" s="31"/>
      <c r="P1426" s="32">
        <v>2.7</v>
      </c>
      <c r="Q1426" s="31"/>
      <c r="R1426" s="36">
        <v>0.13</v>
      </c>
      <c r="S1426" s="33">
        <v>0</v>
      </c>
      <c r="T1426" s="33">
        <v>0</v>
      </c>
      <c r="U1426" s="33">
        <v>0</v>
      </c>
      <c r="V1426" s="34"/>
      <c r="W1426" s="34"/>
      <c r="X1426" s="34"/>
      <c r="Y1426" s="32">
        <v>0</v>
      </c>
      <c r="Z1426" s="32">
        <v>0</v>
      </c>
      <c r="AA1426" s="34"/>
      <c r="AB1426" s="34"/>
      <c r="AC1426" s="34"/>
      <c r="AD1426" s="34"/>
      <c r="AE1426" s="34"/>
      <c r="AF1426" s="34"/>
      <c r="AG1426" s="34"/>
      <c r="AH1426" s="34"/>
      <c r="AI1426" s="34"/>
      <c r="AJ1426" s="34"/>
      <c r="AK1426" s="34"/>
      <c r="AL1426" s="34"/>
      <c r="AM1426" s="32">
        <v>0</v>
      </c>
      <c r="AN1426" s="34"/>
      <c r="AO1426" s="34"/>
      <c r="AP1426" s="34"/>
      <c r="AQ1426" s="34"/>
      <c r="AR1426" s="32">
        <v>0</v>
      </c>
      <c r="AS1426" s="34"/>
      <c r="AT1426" s="32">
        <v>0</v>
      </c>
      <c r="AU1426" s="33">
        <v>0</v>
      </c>
      <c r="AV1426" s="36">
        <v>0</v>
      </c>
      <c r="AW1426" s="33">
        <v>0</v>
      </c>
      <c r="AX1426" s="33">
        <v>0</v>
      </c>
      <c r="AY1426" s="33">
        <v>0</v>
      </c>
      <c r="AZ1426" s="36">
        <v>0</v>
      </c>
      <c r="BA1426" s="33">
        <v>0</v>
      </c>
      <c r="BB1426" s="34"/>
      <c r="BC1426" s="34"/>
      <c r="BD1426" s="34"/>
      <c r="BE1426" s="34"/>
      <c r="BF1426" s="34"/>
      <c r="BG1426" s="34"/>
      <c r="BH1426" s="34"/>
      <c r="BI1426" s="34"/>
      <c r="BJ1426" s="34"/>
      <c r="BK1426" s="34"/>
      <c r="BL1426" s="34"/>
      <c r="BM1426" s="34"/>
      <c r="BN1426" s="34"/>
      <c r="BO1426" s="34"/>
      <c r="BP1426" s="34"/>
      <c r="BQ1426" s="34"/>
      <c r="BR1426" s="34"/>
      <c r="BS1426" s="34"/>
      <c r="BT1426" s="34"/>
      <c r="BU1426" s="34"/>
      <c r="BV1426" s="34"/>
      <c r="BW1426" s="34"/>
      <c r="BX1426" s="34"/>
      <c r="BY1426" s="34"/>
      <c r="BZ1426" s="34"/>
      <c r="CA1426" s="34"/>
      <c r="CB1426" s="34"/>
      <c r="CC1426" s="34"/>
    </row>
    <row r="1427" spans="1:81" x14ac:dyDescent="0.35">
      <c r="A1427" s="37" t="s">
        <v>455</v>
      </c>
      <c r="B1427" s="34">
        <v>24201</v>
      </c>
      <c r="C1427" s="37" t="s">
        <v>454</v>
      </c>
      <c r="D1427" s="32">
        <v>2.2999999999999998</v>
      </c>
      <c r="E1427" s="32">
        <v>0.3</v>
      </c>
      <c r="F1427" s="32">
        <v>2.8</v>
      </c>
      <c r="G1427" s="32">
        <v>2.8</v>
      </c>
      <c r="H1427" s="35">
        <v>127</v>
      </c>
      <c r="I1427" s="35">
        <v>99</v>
      </c>
      <c r="J1427" s="35">
        <v>23.660999999999998</v>
      </c>
      <c r="K1427" s="32">
        <v>3.5</v>
      </c>
      <c r="L1427" s="32">
        <v>0.8</v>
      </c>
      <c r="M1427" s="32">
        <v>1.2</v>
      </c>
      <c r="N1427" s="32">
        <v>0.7</v>
      </c>
      <c r="O1427" s="31"/>
      <c r="P1427" s="32">
        <v>2.8</v>
      </c>
      <c r="Q1427" s="31"/>
      <c r="R1427" s="36">
        <v>0.122</v>
      </c>
      <c r="S1427" s="33">
        <v>0</v>
      </c>
      <c r="T1427" s="34"/>
      <c r="U1427" s="34"/>
      <c r="V1427" s="34"/>
      <c r="W1427" s="34"/>
      <c r="X1427" s="34"/>
      <c r="Y1427" s="34"/>
      <c r="Z1427" s="34"/>
      <c r="AA1427" s="34"/>
      <c r="AB1427" s="34"/>
      <c r="AC1427" s="34"/>
      <c r="AD1427" s="34"/>
      <c r="AE1427" s="34"/>
      <c r="AF1427" s="34"/>
      <c r="AG1427" s="34"/>
      <c r="AH1427" s="34"/>
      <c r="AI1427" s="34"/>
      <c r="AJ1427" s="34"/>
      <c r="AK1427" s="34"/>
      <c r="AL1427" s="34"/>
      <c r="AM1427" s="34"/>
      <c r="AN1427" s="34"/>
      <c r="AO1427" s="34"/>
      <c r="AP1427" s="34"/>
      <c r="AQ1427" s="34"/>
      <c r="AR1427" s="34"/>
      <c r="AS1427" s="34"/>
      <c r="AT1427" s="34"/>
      <c r="AU1427" s="34"/>
      <c r="AV1427" s="34"/>
      <c r="AW1427" s="33">
        <v>0</v>
      </c>
      <c r="AX1427" s="33">
        <v>0</v>
      </c>
      <c r="AY1427" s="33">
        <v>0</v>
      </c>
      <c r="AZ1427" s="36">
        <v>0</v>
      </c>
      <c r="BA1427" s="33">
        <v>0</v>
      </c>
      <c r="BB1427" s="34"/>
      <c r="BC1427" s="34"/>
      <c r="BD1427" s="34"/>
      <c r="BE1427" s="34"/>
      <c r="BF1427" s="34"/>
      <c r="BG1427" s="34"/>
      <c r="BH1427" s="34"/>
      <c r="BI1427" s="34"/>
      <c r="BJ1427" s="34"/>
      <c r="BK1427" s="34"/>
      <c r="BL1427" s="34"/>
      <c r="BM1427" s="34"/>
      <c r="BN1427" s="34"/>
      <c r="BO1427" s="34"/>
      <c r="BP1427" s="34"/>
      <c r="BQ1427" s="34"/>
      <c r="BR1427" s="34"/>
      <c r="BS1427" s="34"/>
      <c r="BT1427" s="34"/>
      <c r="BU1427" s="34"/>
      <c r="BV1427" s="34"/>
      <c r="BW1427" s="34"/>
      <c r="BX1427" s="34"/>
      <c r="BY1427" s="34"/>
      <c r="BZ1427" s="34"/>
      <c r="CA1427" s="34"/>
      <c r="CB1427" s="34"/>
      <c r="CC1427" s="34"/>
    </row>
    <row r="1428" spans="1:81" x14ac:dyDescent="0.35">
      <c r="A1428" s="37" t="s">
        <v>453</v>
      </c>
      <c r="B1428" s="34">
        <v>24201</v>
      </c>
      <c r="C1428" s="37" t="s">
        <v>452</v>
      </c>
      <c r="D1428" s="32">
        <v>1.7</v>
      </c>
      <c r="E1428" s="32">
        <v>0.1</v>
      </c>
      <c r="F1428" s="32">
        <v>2.2999999999999998</v>
      </c>
      <c r="G1428" s="32">
        <v>2.2999999999999998</v>
      </c>
      <c r="H1428" s="35">
        <v>90</v>
      </c>
      <c r="I1428" s="35">
        <v>71</v>
      </c>
      <c r="J1428" s="35">
        <v>16.968999999999998</v>
      </c>
      <c r="K1428" s="32">
        <v>2.2999999999999998</v>
      </c>
      <c r="L1428" s="32">
        <v>1</v>
      </c>
      <c r="M1428" s="32">
        <v>1.3</v>
      </c>
      <c r="N1428" s="32">
        <v>0</v>
      </c>
      <c r="O1428" s="31"/>
      <c r="P1428" s="32">
        <v>2.2999999999999998</v>
      </c>
      <c r="Q1428" s="31"/>
      <c r="R1428" s="36">
        <v>0.05</v>
      </c>
      <c r="S1428" s="33">
        <v>0</v>
      </c>
      <c r="T1428" s="33">
        <v>0</v>
      </c>
      <c r="U1428" s="33">
        <v>0</v>
      </c>
      <c r="V1428" s="34"/>
      <c r="W1428" s="34"/>
      <c r="X1428" s="34"/>
      <c r="Y1428" s="32">
        <v>0</v>
      </c>
      <c r="Z1428" s="32">
        <v>0</v>
      </c>
      <c r="AA1428" s="34"/>
      <c r="AB1428" s="34"/>
      <c r="AC1428" s="34"/>
      <c r="AD1428" s="34"/>
      <c r="AE1428" s="34"/>
      <c r="AF1428" s="34"/>
      <c r="AG1428" s="34"/>
      <c r="AH1428" s="34"/>
      <c r="AI1428" s="34"/>
      <c r="AJ1428" s="34"/>
      <c r="AK1428" s="34"/>
      <c r="AL1428" s="34"/>
      <c r="AM1428" s="32">
        <v>0</v>
      </c>
      <c r="AN1428" s="34"/>
      <c r="AO1428" s="34"/>
      <c r="AP1428" s="34"/>
      <c r="AQ1428" s="34"/>
      <c r="AR1428" s="32">
        <v>0</v>
      </c>
      <c r="AS1428" s="34"/>
      <c r="AT1428" s="32">
        <v>0</v>
      </c>
      <c r="AU1428" s="33">
        <v>0</v>
      </c>
      <c r="AV1428" s="36">
        <v>0</v>
      </c>
      <c r="AW1428" s="33">
        <v>0</v>
      </c>
      <c r="AX1428" s="33">
        <v>0</v>
      </c>
      <c r="AY1428" s="33">
        <v>0</v>
      </c>
      <c r="AZ1428" s="36">
        <v>0</v>
      </c>
      <c r="BA1428" s="33">
        <v>0</v>
      </c>
      <c r="BB1428" s="34"/>
      <c r="BC1428" s="34"/>
      <c r="BD1428" s="34"/>
      <c r="BE1428" s="34"/>
      <c r="BF1428" s="34"/>
      <c r="BG1428" s="34"/>
      <c r="BH1428" s="34"/>
      <c r="BI1428" s="34"/>
      <c r="BJ1428" s="34"/>
      <c r="BK1428" s="34"/>
      <c r="BL1428" s="34"/>
      <c r="BM1428" s="34"/>
      <c r="BN1428" s="34"/>
      <c r="BO1428" s="34"/>
      <c r="BP1428" s="34"/>
      <c r="BQ1428" s="34"/>
      <c r="BR1428" s="34"/>
      <c r="BS1428" s="34"/>
      <c r="BT1428" s="34"/>
      <c r="BU1428" s="34"/>
      <c r="BV1428" s="34"/>
      <c r="BW1428" s="34"/>
      <c r="BX1428" s="34"/>
      <c r="BY1428" s="34"/>
      <c r="BZ1428" s="34"/>
      <c r="CA1428" s="34"/>
      <c r="CB1428" s="34"/>
      <c r="CC1428" s="34"/>
    </row>
    <row r="1429" spans="1:81" x14ac:dyDescent="0.35">
      <c r="A1429" s="37" t="s">
        <v>451</v>
      </c>
      <c r="B1429" s="34">
        <v>24201</v>
      </c>
      <c r="C1429" s="37" t="s">
        <v>450</v>
      </c>
      <c r="D1429" s="32">
        <v>1.8</v>
      </c>
      <c r="E1429" s="32">
        <v>0.1</v>
      </c>
      <c r="F1429" s="32">
        <v>2.4</v>
      </c>
      <c r="G1429" s="32">
        <v>2.4</v>
      </c>
      <c r="H1429" s="35">
        <v>93</v>
      </c>
      <c r="I1429" s="35">
        <v>74</v>
      </c>
      <c r="J1429" s="35">
        <v>17.686</v>
      </c>
      <c r="K1429" s="32">
        <v>2.4</v>
      </c>
      <c r="L1429" s="32">
        <v>1</v>
      </c>
      <c r="M1429" s="32">
        <v>1.4</v>
      </c>
      <c r="N1429" s="32">
        <v>0</v>
      </c>
      <c r="O1429" s="31"/>
      <c r="P1429" s="32">
        <v>2.4</v>
      </c>
      <c r="Q1429" s="31"/>
      <c r="R1429" s="36">
        <v>4.7E-2</v>
      </c>
      <c r="S1429" s="33">
        <v>0</v>
      </c>
      <c r="T1429" s="34"/>
      <c r="U1429" s="34"/>
      <c r="V1429" s="34"/>
      <c r="W1429" s="34"/>
      <c r="X1429" s="34"/>
      <c r="Y1429" s="34"/>
      <c r="Z1429" s="34"/>
      <c r="AA1429" s="34"/>
      <c r="AB1429" s="34"/>
      <c r="AC1429" s="34"/>
      <c r="AD1429" s="34"/>
      <c r="AE1429" s="34"/>
      <c r="AF1429" s="34"/>
      <c r="AG1429" s="34"/>
      <c r="AH1429" s="34"/>
      <c r="AI1429" s="34"/>
      <c r="AJ1429" s="34"/>
      <c r="AK1429" s="34"/>
      <c r="AL1429" s="34"/>
      <c r="AM1429" s="34"/>
      <c r="AN1429" s="34"/>
      <c r="AO1429" s="34"/>
      <c r="AP1429" s="34"/>
      <c r="AQ1429" s="34"/>
      <c r="AR1429" s="34"/>
      <c r="AS1429" s="34"/>
      <c r="AT1429" s="34"/>
      <c r="AU1429" s="34"/>
      <c r="AV1429" s="34"/>
      <c r="AW1429" s="33">
        <v>0</v>
      </c>
      <c r="AX1429" s="33">
        <v>0</v>
      </c>
      <c r="AY1429" s="33">
        <v>0</v>
      </c>
      <c r="AZ1429" s="36">
        <v>0</v>
      </c>
      <c r="BA1429" s="33">
        <v>0</v>
      </c>
      <c r="BB1429" s="34"/>
      <c r="BC1429" s="34"/>
      <c r="BD1429" s="34"/>
      <c r="BE1429" s="34"/>
      <c r="BF1429" s="34"/>
      <c r="BG1429" s="34"/>
      <c r="BH1429" s="34"/>
      <c r="BI1429" s="34"/>
      <c r="BJ1429" s="34"/>
      <c r="BK1429" s="34"/>
      <c r="BL1429" s="34"/>
      <c r="BM1429" s="34"/>
      <c r="BN1429" s="34"/>
      <c r="BO1429" s="34"/>
      <c r="BP1429" s="34"/>
      <c r="BQ1429" s="34"/>
      <c r="BR1429" s="34"/>
      <c r="BS1429" s="34"/>
      <c r="BT1429" s="34"/>
      <c r="BU1429" s="34"/>
      <c r="BV1429" s="34"/>
      <c r="BW1429" s="34"/>
      <c r="BX1429" s="34"/>
      <c r="BY1429" s="34"/>
      <c r="BZ1429" s="34"/>
      <c r="CA1429" s="34"/>
      <c r="CB1429" s="34"/>
      <c r="CC1429" s="34"/>
    </row>
    <row r="1430" spans="1:81" x14ac:dyDescent="0.35">
      <c r="A1430" s="37" t="s">
        <v>449</v>
      </c>
      <c r="B1430" s="34">
        <v>24201</v>
      </c>
      <c r="C1430" s="37" t="s">
        <v>448</v>
      </c>
      <c r="D1430" s="32">
        <v>1.3</v>
      </c>
      <c r="E1430" s="32">
        <v>0.1</v>
      </c>
      <c r="F1430" s="32">
        <v>2.8</v>
      </c>
      <c r="G1430" s="32">
        <v>2.8</v>
      </c>
      <c r="H1430" s="35">
        <v>91</v>
      </c>
      <c r="I1430" s="35">
        <v>72</v>
      </c>
      <c r="J1430" s="35">
        <v>17.207999999999998</v>
      </c>
      <c r="K1430" s="32">
        <v>2.4</v>
      </c>
      <c r="L1430" s="32">
        <v>1.2</v>
      </c>
      <c r="M1430" s="32">
        <v>1.6</v>
      </c>
      <c r="N1430" s="32">
        <v>0</v>
      </c>
      <c r="O1430" s="31"/>
      <c r="P1430" s="32">
        <v>2.8</v>
      </c>
      <c r="Q1430" s="31"/>
      <c r="R1430" s="36">
        <v>0.04</v>
      </c>
      <c r="S1430" s="33">
        <v>0</v>
      </c>
      <c r="T1430" s="33">
        <v>0</v>
      </c>
      <c r="U1430" s="33">
        <v>0</v>
      </c>
      <c r="V1430" s="34"/>
      <c r="W1430" s="34"/>
      <c r="X1430" s="34"/>
      <c r="Y1430" s="32">
        <v>0</v>
      </c>
      <c r="Z1430" s="32">
        <v>0</v>
      </c>
      <c r="AA1430" s="34"/>
      <c r="AB1430" s="34"/>
      <c r="AC1430" s="34"/>
      <c r="AD1430" s="34"/>
      <c r="AE1430" s="34"/>
      <c r="AF1430" s="34"/>
      <c r="AG1430" s="34"/>
      <c r="AH1430" s="34"/>
      <c r="AI1430" s="34"/>
      <c r="AJ1430" s="34"/>
      <c r="AK1430" s="34"/>
      <c r="AL1430" s="34"/>
      <c r="AM1430" s="32">
        <v>0</v>
      </c>
      <c r="AN1430" s="34"/>
      <c r="AO1430" s="34"/>
      <c r="AP1430" s="34"/>
      <c r="AQ1430" s="34"/>
      <c r="AR1430" s="32">
        <v>0</v>
      </c>
      <c r="AS1430" s="34"/>
      <c r="AT1430" s="32">
        <v>0</v>
      </c>
      <c r="AU1430" s="33">
        <v>0</v>
      </c>
      <c r="AV1430" s="36">
        <v>0</v>
      </c>
      <c r="AW1430" s="33">
        <v>0</v>
      </c>
      <c r="AX1430" s="33">
        <v>0</v>
      </c>
      <c r="AY1430" s="33">
        <v>0</v>
      </c>
      <c r="AZ1430" s="36">
        <v>0</v>
      </c>
      <c r="BA1430" s="33">
        <v>0</v>
      </c>
      <c r="BB1430" s="34"/>
      <c r="BC1430" s="34"/>
      <c r="BD1430" s="34"/>
      <c r="BE1430" s="34"/>
      <c r="BF1430" s="34"/>
      <c r="BG1430" s="34"/>
      <c r="BH1430" s="34"/>
      <c r="BI1430" s="34"/>
      <c r="BJ1430" s="34"/>
      <c r="BK1430" s="34"/>
      <c r="BL1430" s="34"/>
      <c r="BM1430" s="34"/>
      <c r="BN1430" s="34"/>
      <c r="BO1430" s="34"/>
      <c r="BP1430" s="34"/>
      <c r="BQ1430" s="34"/>
      <c r="BR1430" s="34"/>
      <c r="BS1430" s="34"/>
      <c r="BT1430" s="34"/>
      <c r="BU1430" s="34"/>
      <c r="BV1430" s="34"/>
      <c r="BW1430" s="34"/>
      <c r="BX1430" s="34"/>
      <c r="BY1430" s="34"/>
      <c r="BZ1430" s="34"/>
      <c r="CA1430" s="34"/>
      <c r="CB1430" s="34"/>
      <c r="CC1430" s="34"/>
    </row>
    <row r="1431" spans="1:81" x14ac:dyDescent="0.35">
      <c r="A1431" s="37" t="s">
        <v>447</v>
      </c>
      <c r="B1431" s="34">
        <v>24201</v>
      </c>
      <c r="C1431" s="37" t="s">
        <v>446</v>
      </c>
      <c r="D1431" s="32">
        <v>1.4</v>
      </c>
      <c r="E1431" s="32">
        <v>0.1</v>
      </c>
      <c r="F1431" s="32">
        <v>2.9</v>
      </c>
      <c r="G1431" s="32">
        <v>2.9</v>
      </c>
      <c r="H1431" s="35">
        <v>94</v>
      </c>
      <c r="I1431" s="35">
        <v>75</v>
      </c>
      <c r="J1431" s="35">
        <v>17.925000000000001</v>
      </c>
      <c r="K1431" s="32">
        <v>2.4</v>
      </c>
      <c r="L1431" s="32">
        <v>1.2</v>
      </c>
      <c r="M1431" s="32">
        <v>1.7</v>
      </c>
      <c r="N1431" s="32">
        <v>0</v>
      </c>
      <c r="O1431" s="31"/>
      <c r="P1431" s="32">
        <v>2.9</v>
      </c>
      <c r="Q1431" s="31"/>
      <c r="R1431" s="36">
        <v>3.7999999999999999E-2</v>
      </c>
      <c r="S1431" s="33">
        <v>0</v>
      </c>
      <c r="T1431" s="34"/>
      <c r="U1431" s="34"/>
      <c r="V1431" s="34"/>
      <c r="W1431" s="34"/>
      <c r="X1431" s="34"/>
      <c r="Y1431" s="34"/>
      <c r="Z1431" s="34"/>
      <c r="AA1431" s="34"/>
      <c r="AB1431" s="34"/>
      <c r="AC1431" s="34"/>
      <c r="AD1431" s="34"/>
      <c r="AE1431" s="34"/>
      <c r="AF1431" s="34"/>
      <c r="AG1431" s="34"/>
      <c r="AH1431" s="34"/>
      <c r="AI1431" s="34"/>
      <c r="AJ1431" s="34"/>
      <c r="AK1431" s="34"/>
      <c r="AL1431" s="34"/>
      <c r="AM1431" s="34"/>
      <c r="AN1431" s="34"/>
      <c r="AO1431" s="34"/>
      <c r="AP1431" s="34"/>
      <c r="AQ1431" s="34"/>
      <c r="AR1431" s="34"/>
      <c r="AS1431" s="34"/>
      <c r="AT1431" s="34"/>
      <c r="AU1431" s="34"/>
      <c r="AV1431" s="34"/>
      <c r="AW1431" s="33">
        <v>0</v>
      </c>
      <c r="AX1431" s="33">
        <v>0</v>
      </c>
      <c r="AY1431" s="33">
        <v>0</v>
      </c>
      <c r="AZ1431" s="36">
        <v>0</v>
      </c>
      <c r="BA1431" s="33">
        <v>0</v>
      </c>
      <c r="BB1431" s="34"/>
      <c r="BC1431" s="34"/>
      <c r="BD1431" s="34"/>
      <c r="BE1431" s="34"/>
      <c r="BF1431" s="34"/>
      <c r="BG1431" s="34"/>
      <c r="BH1431" s="34"/>
      <c r="BI1431" s="34"/>
      <c r="BJ1431" s="34"/>
      <c r="BK1431" s="34"/>
      <c r="BL1431" s="34"/>
      <c r="BM1431" s="34"/>
      <c r="BN1431" s="34"/>
      <c r="BO1431" s="34"/>
      <c r="BP1431" s="34"/>
      <c r="BQ1431" s="34"/>
      <c r="BR1431" s="34"/>
      <c r="BS1431" s="34"/>
      <c r="BT1431" s="34"/>
      <c r="BU1431" s="34"/>
      <c r="BV1431" s="34"/>
      <c r="BW1431" s="34"/>
      <c r="BX1431" s="34"/>
      <c r="BY1431" s="34"/>
      <c r="BZ1431" s="34"/>
      <c r="CA1431" s="34"/>
      <c r="CB1431" s="34"/>
      <c r="CC1431" s="34"/>
    </row>
    <row r="1432" spans="1:81" x14ac:dyDescent="0.35">
      <c r="A1432" s="37" t="s">
        <v>445</v>
      </c>
      <c r="B1432" s="34">
        <v>23201</v>
      </c>
      <c r="C1432" s="37" t="s">
        <v>444</v>
      </c>
      <c r="D1432" s="32">
        <v>2.4</v>
      </c>
      <c r="E1432" s="32">
        <v>0.9</v>
      </c>
      <c r="F1432" s="32">
        <v>0.4</v>
      </c>
      <c r="G1432" s="32">
        <v>1.7</v>
      </c>
      <c r="H1432" s="35">
        <v>126</v>
      </c>
      <c r="I1432" s="35">
        <v>100</v>
      </c>
      <c r="J1432" s="35">
        <v>23.9</v>
      </c>
      <c r="K1432" s="32">
        <v>3.2</v>
      </c>
      <c r="L1432" s="34"/>
      <c r="M1432" s="34"/>
      <c r="N1432" s="34"/>
      <c r="O1432" s="31"/>
      <c r="P1432" s="32">
        <v>1.7</v>
      </c>
      <c r="Q1432" s="31"/>
      <c r="R1432" s="36">
        <v>0.13900000000000001</v>
      </c>
      <c r="S1432" s="33">
        <v>0</v>
      </c>
      <c r="T1432" s="33">
        <v>38.83</v>
      </c>
      <c r="U1432" s="33">
        <v>10.5</v>
      </c>
      <c r="V1432" s="34"/>
      <c r="W1432" s="34"/>
      <c r="X1432" s="34"/>
      <c r="Y1432" s="32">
        <v>18.5</v>
      </c>
      <c r="Z1432" s="32">
        <v>30.5</v>
      </c>
      <c r="AA1432" s="34"/>
      <c r="AB1432" s="34"/>
      <c r="AC1432" s="34"/>
      <c r="AD1432" s="34"/>
      <c r="AE1432" s="34"/>
      <c r="AF1432" s="34"/>
      <c r="AG1432" s="34"/>
      <c r="AH1432" s="34"/>
      <c r="AI1432" s="34"/>
      <c r="AJ1432" s="34"/>
      <c r="AK1432" s="34"/>
      <c r="AL1432" s="34"/>
      <c r="AM1432" s="32">
        <v>0</v>
      </c>
      <c r="AN1432" s="34"/>
      <c r="AO1432" s="34"/>
      <c r="AP1432" s="34"/>
      <c r="AQ1432" s="34"/>
      <c r="AR1432" s="32">
        <v>0.2</v>
      </c>
      <c r="AS1432" s="34"/>
      <c r="AT1432" s="32">
        <v>0</v>
      </c>
      <c r="AU1432" s="33">
        <v>50.33</v>
      </c>
      <c r="AV1432" s="36">
        <v>0.16700000000000001</v>
      </c>
      <c r="AW1432" s="33">
        <v>0.27</v>
      </c>
      <c r="AX1432" s="33">
        <v>7.0000000000000007E-2</v>
      </c>
      <c r="AY1432" s="33">
        <v>0.35</v>
      </c>
      <c r="AZ1432" s="36">
        <v>1.149</v>
      </c>
      <c r="BA1432" s="33">
        <v>0</v>
      </c>
      <c r="BB1432" s="34"/>
      <c r="BC1432" s="34"/>
      <c r="BD1432" s="34"/>
      <c r="BE1432" s="34"/>
      <c r="BF1432" s="34"/>
      <c r="BG1432" s="34"/>
      <c r="BH1432" s="34"/>
      <c r="BI1432" s="34"/>
      <c r="BJ1432" s="34"/>
      <c r="BK1432" s="34"/>
      <c r="BL1432" s="34"/>
      <c r="BM1432" s="34"/>
      <c r="BN1432" s="34"/>
      <c r="BO1432" s="34"/>
      <c r="BP1432" s="34"/>
      <c r="BQ1432" s="34"/>
      <c r="BR1432" s="34"/>
      <c r="BS1432" s="34"/>
      <c r="BT1432" s="34"/>
      <c r="BU1432" s="34"/>
      <c r="BV1432" s="34"/>
      <c r="BW1432" s="34"/>
      <c r="BX1432" s="34"/>
      <c r="BY1432" s="34"/>
      <c r="BZ1432" s="34"/>
      <c r="CA1432" s="34"/>
      <c r="CB1432" s="34"/>
      <c r="CC1432" s="34"/>
    </row>
    <row r="1433" spans="1:81" x14ac:dyDescent="0.35">
      <c r="A1433" s="37" t="s">
        <v>443</v>
      </c>
      <c r="B1433" s="34">
        <v>24705</v>
      </c>
      <c r="C1433" s="37" t="s">
        <v>442</v>
      </c>
      <c r="D1433" s="32">
        <v>0.9</v>
      </c>
      <c r="E1433" s="32">
        <v>0</v>
      </c>
      <c r="F1433" s="32">
        <v>2.5</v>
      </c>
      <c r="G1433" s="32">
        <v>2.5</v>
      </c>
      <c r="H1433" s="35">
        <v>69</v>
      </c>
      <c r="I1433" s="35">
        <v>57</v>
      </c>
      <c r="J1433" s="35">
        <v>13.622999999999999</v>
      </c>
      <c r="K1433" s="32">
        <v>1.5</v>
      </c>
      <c r="L1433" s="32">
        <v>1.2</v>
      </c>
      <c r="M1433" s="32">
        <v>1.3</v>
      </c>
      <c r="N1433" s="32">
        <v>0</v>
      </c>
      <c r="O1433" s="31"/>
      <c r="P1433" s="32">
        <v>2.5</v>
      </c>
      <c r="Q1433" s="31"/>
      <c r="R1433" s="36">
        <v>0.02</v>
      </c>
      <c r="S1433" s="33">
        <v>0</v>
      </c>
      <c r="T1433" s="33">
        <v>0</v>
      </c>
      <c r="U1433" s="33">
        <v>0</v>
      </c>
      <c r="V1433" s="34"/>
      <c r="W1433" s="34"/>
      <c r="X1433" s="34"/>
      <c r="Y1433" s="32">
        <v>0</v>
      </c>
      <c r="Z1433" s="32">
        <v>0</v>
      </c>
      <c r="AA1433" s="34"/>
      <c r="AB1433" s="34"/>
      <c r="AC1433" s="34"/>
      <c r="AD1433" s="34"/>
      <c r="AE1433" s="34"/>
      <c r="AF1433" s="34"/>
      <c r="AG1433" s="34"/>
      <c r="AH1433" s="34"/>
      <c r="AI1433" s="34"/>
      <c r="AJ1433" s="34"/>
      <c r="AK1433" s="34"/>
      <c r="AL1433" s="34"/>
      <c r="AM1433" s="32">
        <v>0</v>
      </c>
      <c r="AN1433" s="34"/>
      <c r="AO1433" s="34"/>
      <c r="AP1433" s="34"/>
      <c r="AQ1433" s="34"/>
      <c r="AR1433" s="32">
        <v>0</v>
      </c>
      <c r="AS1433" s="34"/>
      <c r="AT1433" s="32">
        <v>0</v>
      </c>
      <c r="AU1433" s="33">
        <v>0</v>
      </c>
      <c r="AV1433" s="36">
        <v>0</v>
      </c>
      <c r="AW1433" s="33">
        <v>0</v>
      </c>
      <c r="AX1433" s="33">
        <v>0</v>
      </c>
      <c r="AY1433" s="33">
        <v>0</v>
      </c>
      <c r="AZ1433" s="36">
        <v>0</v>
      </c>
      <c r="BA1433" s="33">
        <v>0</v>
      </c>
      <c r="BB1433" s="34"/>
      <c r="BC1433" s="34"/>
      <c r="BD1433" s="34"/>
      <c r="BE1433" s="34"/>
      <c r="BF1433" s="34"/>
      <c r="BG1433" s="34"/>
      <c r="BH1433" s="34"/>
      <c r="BI1433" s="34"/>
      <c r="BJ1433" s="34"/>
      <c r="BK1433" s="34"/>
      <c r="BL1433" s="34"/>
      <c r="BM1433" s="34"/>
      <c r="BN1433" s="34"/>
      <c r="BO1433" s="34"/>
      <c r="BP1433" s="34"/>
      <c r="BQ1433" s="34"/>
      <c r="BR1433" s="34"/>
      <c r="BS1433" s="34"/>
      <c r="BT1433" s="34"/>
      <c r="BU1433" s="34"/>
      <c r="BV1433" s="34"/>
      <c r="BW1433" s="34"/>
      <c r="BX1433" s="34"/>
      <c r="BY1433" s="34"/>
      <c r="BZ1433" s="34"/>
      <c r="CA1433" s="34"/>
      <c r="CB1433" s="34"/>
      <c r="CC1433" s="34"/>
    </row>
    <row r="1434" spans="1:81" ht="25" x14ac:dyDescent="0.35">
      <c r="A1434" s="37" t="s">
        <v>441</v>
      </c>
      <c r="B1434" s="34">
        <v>24705</v>
      </c>
      <c r="C1434" s="37" t="s">
        <v>440</v>
      </c>
      <c r="D1434" s="32">
        <v>1</v>
      </c>
      <c r="E1434" s="32">
        <v>0</v>
      </c>
      <c r="F1434" s="32">
        <v>2.8</v>
      </c>
      <c r="G1434" s="32">
        <v>2.8</v>
      </c>
      <c r="H1434" s="35">
        <v>76</v>
      </c>
      <c r="I1434" s="35">
        <v>63</v>
      </c>
      <c r="J1434" s="35">
        <v>15.056999999999999</v>
      </c>
      <c r="K1434" s="32">
        <v>1.7</v>
      </c>
      <c r="L1434" s="32">
        <v>1.3</v>
      </c>
      <c r="M1434" s="32">
        <v>1.4</v>
      </c>
      <c r="N1434" s="32">
        <v>0</v>
      </c>
      <c r="O1434" s="31"/>
      <c r="P1434" s="32">
        <v>2.8</v>
      </c>
      <c r="Q1434" s="31"/>
      <c r="R1434" s="36">
        <v>2.1000000000000001E-2</v>
      </c>
      <c r="S1434" s="33">
        <v>0</v>
      </c>
      <c r="T1434" s="34"/>
      <c r="U1434" s="34"/>
      <c r="V1434" s="34"/>
      <c r="W1434" s="34"/>
      <c r="X1434" s="34"/>
      <c r="Y1434" s="34"/>
      <c r="Z1434" s="34"/>
      <c r="AA1434" s="34"/>
      <c r="AB1434" s="34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34"/>
      <c r="AO1434" s="34"/>
      <c r="AP1434" s="34"/>
      <c r="AQ1434" s="34"/>
      <c r="AR1434" s="34"/>
      <c r="AS1434" s="34"/>
      <c r="AT1434" s="34"/>
      <c r="AU1434" s="34"/>
      <c r="AV1434" s="34"/>
      <c r="AW1434" s="33">
        <v>0</v>
      </c>
      <c r="AX1434" s="33">
        <v>0</v>
      </c>
      <c r="AY1434" s="33">
        <v>0</v>
      </c>
      <c r="AZ1434" s="36">
        <v>0</v>
      </c>
      <c r="BA1434" s="33">
        <v>0</v>
      </c>
      <c r="BB1434" s="34"/>
      <c r="BC1434" s="34"/>
      <c r="BD1434" s="34"/>
      <c r="BE1434" s="33"/>
      <c r="BF1434" s="34"/>
      <c r="BG1434" s="33"/>
      <c r="BH1434" s="34"/>
      <c r="BI1434" s="34"/>
      <c r="BJ1434" s="34"/>
      <c r="BK1434" s="34"/>
      <c r="BL1434" s="33"/>
      <c r="BM1434" s="33"/>
      <c r="BN1434" s="33"/>
      <c r="BO1434" s="34"/>
      <c r="BP1434" s="33"/>
      <c r="BQ1434" s="33"/>
      <c r="BR1434" s="33"/>
      <c r="BS1434" s="34"/>
      <c r="BT1434" s="34"/>
      <c r="BU1434" s="34"/>
      <c r="BV1434" s="33"/>
      <c r="BW1434" s="34"/>
      <c r="BX1434" s="34"/>
      <c r="BY1434" s="34"/>
      <c r="BZ1434" s="34"/>
      <c r="CA1434" s="34"/>
      <c r="CB1434" s="33"/>
      <c r="CC1434" s="32"/>
    </row>
    <row r="1435" spans="1:81" x14ac:dyDescent="0.35">
      <c r="A1435" s="37" t="s">
        <v>439</v>
      </c>
      <c r="B1435" s="34">
        <v>24705</v>
      </c>
      <c r="C1435" s="37" t="s">
        <v>438</v>
      </c>
      <c r="D1435" s="32">
        <v>1.1000000000000001</v>
      </c>
      <c r="E1435" s="32">
        <v>0.4</v>
      </c>
      <c r="F1435" s="32">
        <v>4.4000000000000004</v>
      </c>
      <c r="G1435" s="32">
        <v>4.4000000000000004</v>
      </c>
      <c r="H1435" s="35">
        <v>115</v>
      </c>
      <c r="I1435" s="35">
        <v>106</v>
      </c>
      <c r="J1435" s="35">
        <v>25.334</v>
      </c>
      <c r="K1435" s="32">
        <v>1.1000000000000001</v>
      </c>
      <c r="L1435" s="32">
        <v>2.2999999999999998</v>
      </c>
      <c r="M1435" s="32">
        <v>2.1</v>
      </c>
      <c r="N1435" s="32">
        <v>0</v>
      </c>
      <c r="O1435" s="31"/>
      <c r="P1435" s="32">
        <v>4.4000000000000004</v>
      </c>
      <c r="Q1435" s="31"/>
      <c r="R1435" s="36">
        <v>0.11</v>
      </c>
      <c r="S1435" s="33">
        <v>0</v>
      </c>
      <c r="T1435" s="33">
        <v>0</v>
      </c>
      <c r="U1435" s="33">
        <v>0</v>
      </c>
      <c r="V1435" s="34"/>
      <c r="W1435" s="34"/>
      <c r="X1435" s="34"/>
      <c r="Y1435" s="32">
        <v>0</v>
      </c>
      <c r="Z1435" s="32">
        <v>0</v>
      </c>
      <c r="AA1435" s="34"/>
      <c r="AB1435" s="34"/>
      <c r="AC1435" s="34"/>
      <c r="AD1435" s="34"/>
      <c r="AE1435" s="34"/>
      <c r="AF1435" s="34"/>
      <c r="AG1435" s="34"/>
      <c r="AH1435" s="34"/>
      <c r="AI1435" s="34"/>
      <c r="AJ1435" s="34"/>
      <c r="AK1435" s="34"/>
      <c r="AL1435" s="34"/>
      <c r="AM1435" s="32">
        <v>0</v>
      </c>
      <c r="AN1435" s="34"/>
      <c r="AO1435" s="34"/>
      <c r="AP1435" s="34"/>
      <c r="AQ1435" s="34"/>
      <c r="AR1435" s="32">
        <v>0</v>
      </c>
      <c r="AS1435" s="34"/>
      <c r="AT1435" s="32">
        <v>0</v>
      </c>
      <c r="AU1435" s="33">
        <v>0</v>
      </c>
      <c r="AV1435" s="36">
        <v>0</v>
      </c>
      <c r="AW1435" s="33">
        <v>0</v>
      </c>
      <c r="AX1435" s="33">
        <v>0</v>
      </c>
      <c r="AY1435" s="33">
        <v>0</v>
      </c>
      <c r="AZ1435" s="36">
        <v>0</v>
      </c>
      <c r="BA1435" s="33">
        <v>0</v>
      </c>
      <c r="BB1435" s="34"/>
      <c r="BC1435" s="34"/>
      <c r="BD1435" s="34"/>
      <c r="BE1435" s="34"/>
      <c r="BF1435" s="34"/>
      <c r="BG1435" s="34"/>
      <c r="BH1435" s="34"/>
      <c r="BI1435" s="34"/>
      <c r="BJ1435" s="34"/>
      <c r="BK1435" s="34"/>
      <c r="BL1435" s="34"/>
      <c r="BM1435" s="34"/>
      <c r="BN1435" s="34"/>
      <c r="BO1435" s="34"/>
      <c r="BP1435" s="34"/>
      <c r="BQ1435" s="34"/>
      <c r="BR1435" s="34"/>
      <c r="BS1435" s="34"/>
      <c r="BT1435" s="34"/>
      <c r="BU1435" s="34"/>
      <c r="BV1435" s="34"/>
      <c r="BW1435" s="34"/>
      <c r="BX1435" s="34"/>
      <c r="BY1435" s="34"/>
      <c r="BZ1435" s="34"/>
      <c r="CA1435" s="34"/>
      <c r="CB1435" s="34"/>
      <c r="CC1435" s="34"/>
    </row>
    <row r="1436" spans="1:81" x14ac:dyDescent="0.35">
      <c r="A1436" s="37" t="s">
        <v>437</v>
      </c>
      <c r="B1436" s="34">
        <v>24705</v>
      </c>
      <c r="C1436" s="37" t="s">
        <v>436</v>
      </c>
      <c r="D1436" s="32">
        <v>1.2</v>
      </c>
      <c r="E1436" s="32">
        <v>0.4</v>
      </c>
      <c r="F1436" s="32">
        <v>4.9000000000000004</v>
      </c>
      <c r="G1436" s="32">
        <v>4.9000000000000004</v>
      </c>
      <c r="H1436" s="35">
        <v>128</v>
      </c>
      <c r="I1436" s="35">
        <v>118</v>
      </c>
      <c r="J1436" s="35">
        <v>28.201999999999998</v>
      </c>
      <c r="K1436" s="32">
        <v>1.2</v>
      </c>
      <c r="L1436" s="32">
        <v>2.6</v>
      </c>
      <c r="M1436" s="32">
        <v>2.2999999999999998</v>
      </c>
      <c r="N1436" s="32">
        <v>0</v>
      </c>
      <c r="O1436" s="31"/>
      <c r="P1436" s="32">
        <v>4.9000000000000004</v>
      </c>
      <c r="Q1436" s="31"/>
      <c r="R1436" s="36">
        <v>0.11600000000000001</v>
      </c>
      <c r="S1436" s="33">
        <v>0</v>
      </c>
      <c r="T1436" s="34"/>
      <c r="U1436" s="34"/>
      <c r="V1436" s="34"/>
      <c r="W1436" s="34"/>
      <c r="X1436" s="34"/>
      <c r="Y1436" s="34"/>
      <c r="Z1436" s="34"/>
      <c r="AA1436" s="34"/>
      <c r="AB1436" s="34"/>
      <c r="AC1436" s="34"/>
      <c r="AD1436" s="34"/>
      <c r="AE1436" s="34"/>
      <c r="AF1436" s="34"/>
      <c r="AG1436" s="34"/>
      <c r="AH1436" s="34"/>
      <c r="AI1436" s="34"/>
      <c r="AJ1436" s="34"/>
      <c r="AK1436" s="34"/>
      <c r="AL1436" s="34"/>
      <c r="AM1436" s="34"/>
      <c r="AN1436" s="34"/>
      <c r="AO1436" s="34"/>
      <c r="AP1436" s="34"/>
      <c r="AQ1436" s="34"/>
      <c r="AR1436" s="34"/>
      <c r="AS1436" s="34"/>
      <c r="AT1436" s="34"/>
      <c r="AU1436" s="34"/>
      <c r="AV1436" s="34"/>
      <c r="AW1436" s="33">
        <v>0</v>
      </c>
      <c r="AX1436" s="33">
        <v>0</v>
      </c>
      <c r="AY1436" s="33">
        <v>0</v>
      </c>
      <c r="AZ1436" s="36">
        <v>0</v>
      </c>
      <c r="BA1436" s="33">
        <v>0</v>
      </c>
      <c r="BB1436" s="34"/>
      <c r="BC1436" s="34"/>
      <c r="BD1436" s="34"/>
      <c r="BE1436" s="34"/>
      <c r="BF1436" s="34"/>
      <c r="BG1436" s="34"/>
      <c r="BH1436" s="34"/>
      <c r="BI1436" s="34"/>
      <c r="BJ1436" s="34"/>
      <c r="BK1436" s="34"/>
      <c r="BL1436" s="34"/>
      <c r="BM1436" s="34"/>
      <c r="BN1436" s="34"/>
      <c r="BO1436" s="34"/>
      <c r="BP1436" s="34"/>
      <c r="BQ1436" s="34"/>
      <c r="BR1436" s="34"/>
      <c r="BS1436" s="34"/>
      <c r="BT1436" s="34"/>
      <c r="BU1436" s="34"/>
      <c r="BV1436" s="34"/>
      <c r="BW1436" s="34"/>
      <c r="BX1436" s="34"/>
      <c r="BY1436" s="34"/>
      <c r="BZ1436" s="34"/>
      <c r="CA1436" s="34"/>
      <c r="CB1436" s="34"/>
      <c r="CC1436" s="34"/>
    </row>
    <row r="1437" spans="1:81" x14ac:dyDescent="0.35">
      <c r="A1437" s="37" t="s">
        <v>435</v>
      </c>
      <c r="B1437" s="34">
        <v>24301</v>
      </c>
      <c r="C1437" s="37" t="s">
        <v>434</v>
      </c>
      <c r="D1437" s="32">
        <v>0.7</v>
      </c>
      <c r="E1437" s="32">
        <v>0.1</v>
      </c>
      <c r="F1437" s="32">
        <v>5.5</v>
      </c>
      <c r="G1437" s="32">
        <v>5.5</v>
      </c>
      <c r="H1437" s="35">
        <v>134</v>
      </c>
      <c r="I1437" s="35">
        <v>108</v>
      </c>
      <c r="J1437" s="35">
        <v>25.811999999999998</v>
      </c>
      <c r="K1437" s="32">
        <v>3.3</v>
      </c>
      <c r="L1437" s="32">
        <v>1.2</v>
      </c>
      <c r="M1437" s="32">
        <v>1.7</v>
      </c>
      <c r="N1437" s="32">
        <v>2.6</v>
      </c>
      <c r="O1437" s="31"/>
      <c r="P1437" s="32">
        <v>5.5</v>
      </c>
      <c r="Q1437" s="31"/>
      <c r="R1437" s="36">
        <v>0.03</v>
      </c>
      <c r="S1437" s="33">
        <v>0</v>
      </c>
      <c r="T1437" s="33">
        <v>0</v>
      </c>
      <c r="U1437" s="33">
        <v>0</v>
      </c>
      <c r="V1437" s="34"/>
      <c r="W1437" s="34"/>
      <c r="X1437" s="34"/>
      <c r="Y1437" s="32">
        <v>0</v>
      </c>
      <c r="Z1437" s="32">
        <v>0</v>
      </c>
      <c r="AA1437" s="34"/>
      <c r="AB1437" s="34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2">
        <v>0</v>
      </c>
      <c r="AN1437" s="34"/>
      <c r="AO1437" s="34"/>
      <c r="AP1437" s="34"/>
      <c r="AQ1437" s="34"/>
      <c r="AR1437" s="32">
        <v>0</v>
      </c>
      <c r="AS1437" s="34"/>
      <c r="AT1437" s="32">
        <v>0</v>
      </c>
      <c r="AU1437" s="33">
        <v>0</v>
      </c>
      <c r="AV1437" s="36">
        <v>0</v>
      </c>
      <c r="AW1437" s="33">
        <v>0</v>
      </c>
      <c r="AX1437" s="33">
        <v>0</v>
      </c>
      <c r="AY1437" s="33">
        <v>0</v>
      </c>
      <c r="AZ1437" s="36">
        <v>0</v>
      </c>
      <c r="BA1437" s="33">
        <v>0</v>
      </c>
      <c r="BB1437" s="34"/>
      <c r="BC1437" s="34"/>
      <c r="BD1437" s="34"/>
      <c r="BE1437" s="34"/>
      <c r="BF1437" s="34"/>
      <c r="BG1437" s="34"/>
      <c r="BH1437" s="34"/>
      <c r="BI1437" s="34"/>
      <c r="BJ1437" s="34"/>
      <c r="BK1437" s="34"/>
      <c r="BL1437" s="34"/>
      <c r="BM1437" s="34"/>
      <c r="BN1437" s="34"/>
      <c r="BO1437" s="34"/>
      <c r="BP1437" s="34"/>
      <c r="BQ1437" s="34"/>
      <c r="BR1437" s="34"/>
      <c r="BS1437" s="34"/>
      <c r="BT1437" s="34"/>
      <c r="BU1437" s="34"/>
      <c r="BV1437" s="34"/>
      <c r="BW1437" s="34"/>
      <c r="BX1437" s="34"/>
      <c r="BY1437" s="34"/>
      <c r="BZ1437" s="34"/>
      <c r="CA1437" s="34"/>
      <c r="CB1437" s="34"/>
      <c r="CC1437" s="34"/>
    </row>
    <row r="1438" spans="1:81" ht="25" x14ac:dyDescent="0.35">
      <c r="A1438" s="37" t="s">
        <v>433</v>
      </c>
      <c r="B1438" s="34">
        <v>24301</v>
      </c>
      <c r="C1438" s="37" t="s">
        <v>432</v>
      </c>
      <c r="D1438" s="32">
        <v>0.8</v>
      </c>
      <c r="E1438" s="32">
        <v>0.1</v>
      </c>
      <c r="F1438" s="32">
        <v>5.9</v>
      </c>
      <c r="G1438" s="32">
        <v>5.9</v>
      </c>
      <c r="H1438" s="35">
        <v>144</v>
      </c>
      <c r="I1438" s="35">
        <v>116</v>
      </c>
      <c r="J1438" s="35">
        <v>27.724</v>
      </c>
      <c r="K1438" s="32">
        <v>3.5</v>
      </c>
      <c r="L1438" s="32">
        <v>1.3</v>
      </c>
      <c r="M1438" s="32">
        <v>1.8</v>
      </c>
      <c r="N1438" s="32">
        <v>2.8</v>
      </c>
      <c r="O1438" s="31"/>
      <c r="P1438" s="32">
        <v>5.9</v>
      </c>
      <c r="Q1438" s="31"/>
      <c r="R1438" s="36">
        <v>2.9000000000000001E-2</v>
      </c>
      <c r="S1438" s="33">
        <v>0</v>
      </c>
      <c r="T1438" s="34"/>
      <c r="U1438" s="34"/>
      <c r="V1438" s="34"/>
      <c r="W1438" s="34"/>
      <c r="X1438" s="34"/>
      <c r="Y1438" s="34"/>
      <c r="Z1438" s="34"/>
      <c r="AA1438" s="34"/>
      <c r="AB1438" s="34"/>
      <c r="AC1438" s="34"/>
      <c r="AD1438" s="34"/>
      <c r="AE1438" s="34"/>
      <c r="AF1438" s="34"/>
      <c r="AG1438" s="34"/>
      <c r="AH1438" s="34"/>
      <c r="AI1438" s="34"/>
      <c r="AJ1438" s="34"/>
      <c r="AK1438" s="34"/>
      <c r="AL1438" s="34"/>
      <c r="AM1438" s="34"/>
      <c r="AN1438" s="34"/>
      <c r="AO1438" s="34"/>
      <c r="AP1438" s="34"/>
      <c r="AQ1438" s="34"/>
      <c r="AR1438" s="34"/>
      <c r="AS1438" s="34"/>
      <c r="AT1438" s="34"/>
      <c r="AU1438" s="34"/>
      <c r="AV1438" s="34"/>
      <c r="AW1438" s="33">
        <v>0</v>
      </c>
      <c r="AX1438" s="33">
        <v>0</v>
      </c>
      <c r="AY1438" s="33">
        <v>0</v>
      </c>
      <c r="AZ1438" s="36">
        <v>0</v>
      </c>
      <c r="BA1438" s="33">
        <v>0</v>
      </c>
      <c r="BB1438" s="34"/>
      <c r="BC1438" s="34"/>
      <c r="BD1438" s="34"/>
      <c r="BE1438" s="34"/>
      <c r="BF1438" s="34"/>
      <c r="BG1438" s="34"/>
      <c r="BH1438" s="34"/>
      <c r="BI1438" s="34"/>
      <c r="BJ1438" s="34"/>
      <c r="BK1438" s="34"/>
      <c r="BL1438" s="34"/>
      <c r="BM1438" s="34"/>
      <c r="BN1438" s="34"/>
      <c r="BO1438" s="34"/>
      <c r="BP1438" s="34"/>
      <c r="BQ1438" s="34"/>
      <c r="BR1438" s="34"/>
      <c r="BS1438" s="34"/>
      <c r="BT1438" s="34"/>
      <c r="BU1438" s="34"/>
      <c r="BV1438" s="34"/>
      <c r="BW1438" s="34"/>
      <c r="BX1438" s="34"/>
      <c r="BY1438" s="34"/>
      <c r="BZ1438" s="34"/>
      <c r="CA1438" s="34"/>
      <c r="CB1438" s="34"/>
      <c r="CC1438" s="34"/>
    </row>
    <row r="1439" spans="1:81" x14ac:dyDescent="0.35">
      <c r="A1439" s="37" t="s">
        <v>431</v>
      </c>
      <c r="B1439" s="34">
        <v>24301</v>
      </c>
      <c r="C1439" s="37" t="s">
        <v>430</v>
      </c>
      <c r="D1439" s="32">
        <v>0.8</v>
      </c>
      <c r="E1439" s="32">
        <v>0.1</v>
      </c>
      <c r="F1439" s="32">
        <v>6</v>
      </c>
      <c r="G1439" s="32">
        <v>6</v>
      </c>
      <c r="H1439" s="35">
        <v>146</v>
      </c>
      <c r="I1439" s="35">
        <v>117</v>
      </c>
      <c r="J1439" s="35">
        <v>27.962999999999997</v>
      </c>
      <c r="K1439" s="32">
        <v>3.6</v>
      </c>
      <c r="L1439" s="32">
        <v>1.3</v>
      </c>
      <c r="M1439" s="32">
        <v>1.8</v>
      </c>
      <c r="N1439" s="32">
        <v>2.8</v>
      </c>
      <c r="O1439" s="31"/>
      <c r="P1439" s="32">
        <v>6</v>
      </c>
      <c r="Q1439" s="31"/>
      <c r="R1439" s="36">
        <v>3.1E-2</v>
      </c>
      <c r="S1439" s="33">
        <v>0</v>
      </c>
      <c r="T1439" s="34"/>
      <c r="U1439" s="34"/>
      <c r="V1439" s="34"/>
      <c r="W1439" s="34"/>
      <c r="X1439" s="34"/>
      <c r="Y1439" s="34"/>
      <c r="Z1439" s="34"/>
      <c r="AA1439" s="34"/>
      <c r="AB1439" s="34"/>
      <c r="AC1439" s="34"/>
      <c r="AD1439" s="34"/>
      <c r="AE1439" s="34"/>
      <c r="AF1439" s="34"/>
      <c r="AG1439" s="34"/>
      <c r="AH1439" s="34"/>
      <c r="AI1439" s="34"/>
      <c r="AJ1439" s="34"/>
      <c r="AK1439" s="34"/>
      <c r="AL1439" s="34"/>
      <c r="AM1439" s="34"/>
      <c r="AN1439" s="34"/>
      <c r="AO1439" s="34"/>
      <c r="AP1439" s="34"/>
      <c r="AQ1439" s="34"/>
      <c r="AR1439" s="34"/>
      <c r="AS1439" s="34"/>
      <c r="AT1439" s="34"/>
      <c r="AU1439" s="34"/>
      <c r="AV1439" s="34"/>
      <c r="AW1439" s="33">
        <v>0</v>
      </c>
      <c r="AX1439" s="33">
        <v>0</v>
      </c>
      <c r="AY1439" s="33">
        <v>0</v>
      </c>
      <c r="AZ1439" s="36">
        <v>0</v>
      </c>
      <c r="BA1439" s="33">
        <v>0</v>
      </c>
      <c r="BB1439" s="34"/>
      <c r="BC1439" s="34"/>
      <c r="BD1439" s="34"/>
      <c r="BE1439" s="34"/>
      <c r="BF1439" s="34"/>
      <c r="BG1439" s="34"/>
      <c r="BH1439" s="34"/>
      <c r="BI1439" s="34"/>
      <c r="BJ1439" s="34"/>
      <c r="BK1439" s="34"/>
      <c r="BL1439" s="34"/>
      <c r="BM1439" s="34"/>
      <c r="BN1439" s="34"/>
      <c r="BO1439" s="34"/>
      <c r="BP1439" s="34"/>
      <c r="BQ1439" s="34"/>
      <c r="BR1439" s="34"/>
      <c r="BS1439" s="34"/>
      <c r="BT1439" s="34"/>
      <c r="BU1439" s="34"/>
      <c r="BV1439" s="34"/>
      <c r="BW1439" s="34"/>
      <c r="BX1439" s="34"/>
      <c r="BY1439" s="34"/>
      <c r="BZ1439" s="34"/>
      <c r="CA1439" s="34"/>
      <c r="CB1439" s="34"/>
      <c r="CC1439" s="34"/>
    </row>
    <row r="1440" spans="1:81" x14ac:dyDescent="0.35">
      <c r="A1440" s="37" t="s">
        <v>429</v>
      </c>
      <c r="B1440" s="34">
        <v>24301</v>
      </c>
      <c r="C1440" s="37" t="s">
        <v>428</v>
      </c>
      <c r="D1440" s="32">
        <v>0.6</v>
      </c>
      <c r="E1440" s="32">
        <v>0</v>
      </c>
      <c r="F1440" s="32">
        <v>6.2</v>
      </c>
      <c r="G1440" s="32">
        <v>6.6</v>
      </c>
      <c r="H1440" s="35">
        <v>146</v>
      </c>
      <c r="I1440" s="35">
        <v>119</v>
      </c>
      <c r="J1440" s="35">
        <v>28.440999999999999</v>
      </c>
      <c r="K1440" s="32">
        <v>3.4</v>
      </c>
      <c r="L1440" s="32">
        <v>1</v>
      </c>
      <c r="M1440" s="32">
        <v>1.1000000000000001</v>
      </c>
      <c r="N1440" s="32">
        <v>4.0999999999999996</v>
      </c>
      <c r="O1440" s="31"/>
      <c r="P1440" s="32">
        <v>6.6</v>
      </c>
      <c r="Q1440" s="31"/>
      <c r="R1440" s="36">
        <v>0</v>
      </c>
      <c r="S1440" s="33">
        <v>0</v>
      </c>
      <c r="T1440" s="33">
        <v>0</v>
      </c>
      <c r="U1440" s="33">
        <v>0</v>
      </c>
      <c r="V1440" s="34"/>
      <c r="W1440" s="34"/>
      <c r="X1440" s="34"/>
      <c r="Y1440" s="32">
        <v>0</v>
      </c>
      <c r="Z1440" s="32">
        <v>0</v>
      </c>
      <c r="AA1440" s="34"/>
      <c r="AB1440" s="34"/>
      <c r="AC1440" s="34"/>
      <c r="AD1440" s="34"/>
      <c r="AE1440" s="34"/>
      <c r="AF1440" s="34"/>
      <c r="AG1440" s="34"/>
      <c r="AH1440" s="34"/>
      <c r="AI1440" s="34"/>
      <c r="AJ1440" s="34"/>
      <c r="AK1440" s="34"/>
      <c r="AL1440" s="34"/>
      <c r="AM1440" s="32">
        <v>0</v>
      </c>
      <c r="AN1440" s="34"/>
      <c r="AO1440" s="34"/>
      <c r="AP1440" s="34"/>
      <c r="AQ1440" s="34"/>
      <c r="AR1440" s="32">
        <v>0</v>
      </c>
      <c r="AS1440" s="34"/>
      <c r="AT1440" s="32">
        <v>0</v>
      </c>
      <c r="AU1440" s="33">
        <v>0</v>
      </c>
      <c r="AV1440" s="36">
        <v>0</v>
      </c>
      <c r="AW1440" s="33">
        <v>0</v>
      </c>
      <c r="AX1440" s="33">
        <v>0</v>
      </c>
      <c r="AY1440" s="33">
        <v>0</v>
      </c>
      <c r="AZ1440" s="36">
        <v>0</v>
      </c>
      <c r="BA1440" s="33">
        <v>0</v>
      </c>
      <c r="BB1440" s="34"/>
      <c r="BC1440" s="34"/>
      <c r="BD1440" s="34"/>
      <c r="BE1440" s="34"/>
      <c r="BF1440" s="34"/>
      <c r="BG1440" s="34"/>
      <c r="BH1440" s="34"/>
      <c r="BI1440" s="34"/>
      <c r="BJ1440" s="34"/>
      <c r="BK1440" s="34"/>
      <c r="BL1440" s="34"/>
      <c r="BM1440" s="34"/>
      <c r="BN1440" s="34"/>
      <c r="BO1440" s="34"/>
      <c r="BP1440" s="34"/>
      <c r="BQ1440" s="34"/>
      <c r="BR1440" s="34"/>
      <c r="BS1440" s="34"/>
      <c r="BT1440" s="34"/>
      <c r="BU1440" s="34"/>
      <c r="BV1440" s="34"/>
      <c r="BW1440" s="34"/>
      <c r="BX1440" s="34"/>
      <c r="BY1440" s="34"/>
      <c r="BZ1440" s="34"/>
      <c r="CA1440" s="34"/>
      <c r="CB1440" s="34"/>
      <c r="CC1440" s="34"/>
    </row>
    <row r="1441" spans="1:81" ht="25" x14ac:dyDescent="0.35">
      <c r="A1441" s="37" t="s">
        <v>427</v>
      </c>
      <c r="B1441" s="34">
        <v>24301</v>
      </c>
      <c r="C1441" s="37" t="s">
        <v>426</v>
      </c>
      <c r="D1441" s="32">
        <v>0.7</v>
      </c>
      <c r="E1441" s="32">
        <v>0</v>
      </c>
      <c r="F1441" s="32">
        <v>7.6</v>
      </c>
      <c r="G1441" s="32">
        <v>8</v>
      </c>
      <c r="H1441" s="35">
        <v>179</v>
      </c>
      <c r="I1441" s="35">
        <v>146</v>
      </c>
      <c r="J1441" s="35">
        <v>34.893999999999998</v>
      </c>
      <c r="K1441" s="32">
        <v>4.0999999999999996</v>
      </c>
      <c r="L1441" s="32">
        <v>1.2</v>
      </c>
      <c r="M1441" s="32">
        <v>1.3</v>
      </c>
      <c r="N1441" s="32">
        <v>5</v>
      </c>
      <c r="O1441" s="31"/>
      <c r="P1441" s="32">
        <v>8</v>
      </c>
      <c r="Q1441" s="31"/>
      <c r="R1441" s="36">
        <v>0</v>
      </c>
      <c r="S1441" s="33">
        <v>0</v>
      </c>
      <c r="T1441" s="34"/>
      <c r="U1441" s="34"/>
      <c r="V1441" s="34"/>
      <c r="W1441" s="34"/>
      <c r="X1441" s="34"/>
      <c r="Y1441" s="34"/>
      <c r="Z1441" s="34"/>
      <c r="AA1441" s="34"/>
      <c r="AB1441" s="34"/>
      <c r="AC1441" s="34"/>
      <c r="AD1441" s="34"/>
      <c r="AE1441" s="34"/>
      <c r="AF1441" s="34"/>
      <c r="AG1441" s="34"/>
      <c r="AH1441" s="34"/>
      <c r="AI1441" s="34"/>
      <c r="AJ1441" s="34"/>
      <c r="AK1441" s="34"/>
      <c r="AL1441" s="34"/>
      <c r="AM1441" s="34"/>
      <c r="AN1441" s="34"/>
      <c r="AO1441" s="34"/>
      <c r="AP1441" s="34"/>
      <c r="AQ1441" s="34"/>
      <c r="AR1441" s="34"/>
      <c r="AS1441" s="34"/>
      <c r="AT1441" s="34"/>
      <c r="AU1441" s="34"/>
      <c r="AV1441" s="34"/>
      <c r="AW1441" s="33">
        <v>0</v>
      </c>
      <c r="AX1441" s="33">
        <v>0</v>
      </c>
      <c r="AY1441" s="33">
        <v>0</v>
      </c>
      <c r="AZ1441" s="36">
        <v>0</v>
      </c>
      <c r="BA1441" s="33">
        <v>0</v>
      </c>
      <c r="BB1441" s="34"/>
      <c r="BC1441" s="34"/>
      <c r="BD1441" s="34"/>
      <c r="BE1441" s="34"/>
      <c r="BF1441" s="34"/>
      <c r="BG1441" s="34"/>
      <c r="BH1441" s="34"/>
      <c r="BI1441" s="34"/>
      <c r="BJ1441" s="34"/>
      <c r="BK1441" s="34"/>
      <c r="BL1441" s="34"/>
      <c r="BM1441" s="34"/>
      <c r="BN1441" s="34"/>
      <c r="BO1441" s="34"/>
      <c r="BP1441" s="34"/>
      <c r="BQ1441" s="34"/>
      <c r="BR1441" s="34"/>
      <c r="BS1441" s="34"/>
      <c r="BT1441" s="34"/>
      <c r="BU1441" s="34"/>
      <c r="BV1441" s="34"/>
      <c r="BW1441" s="34"/>
      <c r="BX1441" s="34"/>
      <c r="BY1441" s="34"/>
      <c r="BZ1441" s="34"/>
      <c r="CA1441" s="34"/>
      <c r="CB1441" s="34"/>
      <c r="CC1441" s="34"/>
    </row>
    <row r="1442" spans="1:81" ht="25" x14ac:dyDescent="0.35">
      <c r="A1442" s="37" t="s">
        <v>425</v>
      </c>
      <c r="B1442" s="34">
        <v>24301</v>
      </c>
      <c r="C1442" s="37" t="s">
        <v>424</v>
      </c>
      <c r="D1442" s="32">
        <v>1.1000000000000001</v>
      </c>
      <c r="E1442" s="32">
        <v>0.3</v>
      </c>
      <c r="F1442" s="32">
        <v>4.5999999999999996</v>
      </c>
      <c r="G1442" s="32">
        <v>5.0999999999999996</v>
      </c>
      <c r="H1442" s="35">
        <v>139</v>
      </c>
      <c r="I1442" s="35">
        <v>112</v>
      </c>
      <c r="J1442" s="35">
        <v>26.768000000000001</v>
      </c>
      <c r="K1442" s="32">
        <v>3.3</v>
      </c>
      <c r="L1442" s="32">
        <v>0.8</v>
      </c>
      <c r="M1442" s="32">
        <v>1</v>
      </c>
      <c r="N1442" s="32">
        <v>2.7</v>
      </c>
      <c r="O1442" s="31"/>
      <c r="P1442" s="32">
        <v>5.0999999999999996</v>
      </c>
      <c r="Q1442" s="31"/>
      <c r="R1442" s="36">
        <v>2.3E-2</v>
      </c>
      <c r="S1442" s="33">
        <v>0</v>
      </c>
      <c r="T1442" s="33">
        <v>0</v>
      </c>
      <c r="U1442" s="33">
        <v>0</v>
      </c>
      <c r="V1442" s="34"/>
      <c r="W1442" s="34"/>
      <c r="X1442" s="34"/>
      <c r="Y1442" s="32">
        <v>0</v>
      </c>
      <c r="Z1442" s="32">
        <v>0</v>
      </c>
      <c r="AA1442" s="34"/>
      <c r="AB1442" s="34"/>
      <c r="AC1442" s="34"/>
      <c r="AD1442" s="34"/>
      <c r="AE1442" s="34"/>
      <c r="AF1442" s="34"/>
      <c r="AG1442" s="34"/>
      <c r="AH1442" s="34"/>
      <c r="AI1442" s="34"/>
      <c r="AJ1442" s="34"/>
      <c r="AK1442" s="34"/>
      <c r="AL1442" s="34"/>
      <c r="AM1442" s="32">
        <v>0</v>
      </c>
      <c r="AN1442" s="34"/>
      <c r="AO1442" s="34"/>
      <c r="AP1442" s="34"/>
      <c r="AQ1442" s="34"/>
      <c r="AR1442" s="32">
        <v>0</v>
      </c>
      <c r="AS1442" s="34"/>
      <c r="AT1442" s="32">
        <v>0</v>
      </c>
      <c r="AU1442" s="33">
        <v>0</v>
      </c>
      <c r="AV1442" s="36">
        <v>0</v>
      </c>
      <c r="AW1442" s="33">
        <v>0</v>
      </c>
      <c r="AX1442" s="33">
        <v>0</v>
      </c>
      <c r="AY1442" s="33">
        <v>0</v>
      </c>
      <c r="AZ1442" s="36">
        <v>0</v>
      </c>
      <c r="BA1442" s="33">
        <v>0</v>
      </c>
      <c r="BB1442" s="34"/>
      <c r="BC1442" s="34"/>
      <c r="BD1442" s="34"/>
      <c r="BE1442" s="34"/>
      <c r="BF1442" s="34"/>
      <c r="BG1442" s="34"/>
      <c r="BH1442" s="34"/>
      <c r="BI1442" s="34"/>
      <c r="BJ1442" s="34"/>
      <c r="BK1442" s="34"/>
      <c r="BL1442" s="34"/>
      <c r="BM1442" s="34"/>
      <c r="BN1442" s="34"/>
      <c r="BO1442" s="34"/>
      <c r="BP1442" s="34"/>
      <c r="BQ1442" s="34"/>
      <c r="BR1442" s="34"/>
      <c r="BS1442" s="34"/>
      <c r="BT1442" s="34"/>
      <c r="BU1442" s="34"/>
      <c r="BV1442" s="34"/>
      <c r="BW1442" s="34"/>
      <c r="BX1442" s="34"/>
      <c r="BY1442" s="34"/>
      <c r="BZ1442" s="34"/>
      <c r="CA1442" s="34"/>
      <c r="CB1442" s="34"/>
      <c r="CC1442" s="34"/>
    </row>
    <row r="1443" spans="1:81" x14ac:dyDescent="0.35">
      <c r="A1443" s="37" t="s">
        <v>423</v>
      </c>
      <c r="B1443" s="34">
        <v>24302</v>
      </c>
      <c r="C1443" s="37" t="s">
        <v>422</v>
      </c>
      <c r="D1443" s="32">
        <v>1.1000000000000001</v>
      </c>
      <c r="E1443" s="32">
        <v>0.2</v>
      </c>
      <c r="F1443" s="32">
        <v>1.2</v>
      </c>
      <c r="G1443" s="32">
        <v>30.4</v>
      </c>
      <c r="H1443" s="35">
        <v>587</v>
      </c>
      <c r="I1443" s="35">
        <v>550</v>
      </c>
      <c r="J1443" s="35">
        <v>131.44999999999999</v>
      </c>
      <c r="K1443" s="32">
        <v>4.5999999999999996</v>
      </c>
      <c r="L1443" s="32">
        <v>0.2</v>
      </c>
      <c r="M1443" s="32">
        <v>0.2</v>
      </c>
      <c r="N1443" s="32">
        <v>0.8</v>
      </c>
      <c r="O1443" s="31"/>
      <c r="P1443" s="32">
        <v>30.4</v>
      </c>
      <c r="Q1443" s="31"/>
      <c r="R1443" s="36">
        <v>0.02</v>
      </c>
      <c r="S1443" s="33">
        <v>0</v>
      </c>
      <c r="T1443" s="34"/>
      <c r="U1443" s="34"/>
      <c r="V1443" s="34"/>
      <c r="W1443" s="34"/>
      <c r="X1443" s="34"/>
      <c r="Y1443" s="34"/>
      <c r="Z1443" s="34"/>
      <c r="AA1443" s="34"/>
      <c r="AB1443" s="34"/>
      <c r="AC1443" s="34"/>
      <c r="AD1443" s="34"/>
      <c r="AE1443" s="34"/>
      <c r="AF1443" s="34"/>
      <c r="AG1443" s="34"/>
      <c r="AH1443" s="34"/>
      <c r="AI1443" s="34"/>
      <c r="AJ1443" s="34"/>
      <c r="AK1443" s="34"/>
      <c r="AL1443" s="34"/>
      <c r="AM1443" s="34"/>
      <c r="AN1443" s="34"/>
      <c r="AO1443" s="34"/>
      <c r="AP1443" s="34"/>
      <c r="AQ1443" s="34"/>
      <c r="AR1443" s="34"/>
      <c r="AS1443" s="34"/>
      <c r="AT1443" s="34"/>
      <c r="AU1443" s="34"/>
      <c r="AV1443" s="34"/>
      <c r="AW1443" s="33">
        <v>0</v>
      </c>
      <c r="AX1443" s="33">
        <v>0</v>
      </c>
      <c r="AY1443" s="33">
        <v>0</v>
      </c>
      <c r="AZ1443" s="36">
        <v>0</v>
      </c>
      <c r="BA1443" s="33">
        <v>0</v>
      </c>
      <c r="BB1443" s="34"/>
      <c r="BC1443" s="34"/>
      <c r="BD1443" s="34"/>
      <c r="BE1443" s="34"/>
      <c r="BF1443" s="34"/>
      <c r="BG1443" s="34"/>
      <c r="BH1443" s="34"/>
      <c r="BI1443" s="34"/>
      <c r="BJ1443" s="34"/>
      <c r="BK1443" s="34"/>
      <c r="BL1443" s="34"/>
      <c r="BM1443" s="34"/>
      <c r="BN1443" s="34"/>
      <c r="BO1443" s="34"/>
      <c r="BP1443" s="34"/>
      <c r="BQ1443" s="34"/>
      <c r="BR1443" s="34"/>
      <c r="BS1443" s="34"/>
      <c r="BT1443" s="34"/>
      <c r="BU1443" s="34"/>
      <c r="BV1443" s="34"/>
      <c r="BW1443" s="34"/>
      <c r="BX1443" s="34"/>
      <c r="BY1443" s="34"/>
      <c r="BZ1443" s="34"/>
      <c r="CA1443" s="34"/>
      <c r="CB1443" s="34"/>
      <c r="CC1443" s="34"/>
    </row>
    <row r="1444" spans="1:81" x14ac:dyDescent="0.35">
      <c r="A1444" s="37" t="s">
        <v>421</v>
      </c>
      <c r="B1444" s="34">
        <v>24302</v>
      </c>
      <c r="C1444" s="37" t="s">
        <v>420</v>
      </c>
      <c r="D1444" s="32">
        <v>1.2</v>
      </c>
      <c r="E1444" s="32">
        <v>0.3</v>
      </c>
      <c r="F1444" s="32">
        <v>1.3</v>
      </c>
      <c r="G1444" s="32">
        <v>32.700000000000003</v>
      </c>
      <c r="H1444" s="35">
        <v>632</v>
      </c>
      <c r="I1444" s="35">
        <v>592</v>
      </c>
      <c r="J1444" s="35">
        <v>141.488</v>
      </c>
      <c r="K1444" s="32">
        <v>5</v>
      </c>
      <c r="L1444" s="32">
        <v>0.2</v>
      </c>
      <c r="M1444" s="32">
        <v>0.2</v>
      </c>
      <c r="N1444" s="32">
        <v>0.9</v>
      </c>
      <c r="O1444" s="31"/>
      <c r="P1444" s="32">
        <v>32.700000000000003</v>
      </c>
      <c r="Q1444" s="31"/>
      <c r="R1444" s="36">
        <v>1.9E-2</v>
      </c>
      <c r="S1444" s="33">
        <v>0</v>
      </c>
      <c r="T1444" s="34"/>
      <c r="U1444" s="34"/>
      <c r="V1444" s="34"/>
      <c r="W1444" s="34"/>
      <c r="X1444" s="34"/>
      <c r="Y1444" s="34"/>
      <c r="Z1444" s="34"/>
      <c r="AA1444" s="34"/>
      <c r="AB1444" s="34"/>
      <c r="AC1444" s="34"/>
      <c r="AD1444" s="34"/>
      <c r="AE1444" s="34"/>
      <c r="AF1444" s="34"/>
      <c r="AG1444" s="34"/>
      <c r="AH1444" s="34"/>
      <c r="AI1444" s="34"/>
      <c r="AJ1444" s="34"/>
      <c r="AK1444" s="34"/>
      <c r="AL1444" s="34"/>
      <c r="AM1444" s="34"/>
      <c r="AN1444" s="34"/>
      <c r="AO1444" s="34"/>
      <c r="AP1444" s="34"/>
      <c r="AQ1444" s="34"/>
      <c r="AR1444" s="34"/>
      <c r="AS1444" s="34"/>
      <c r="AT1444" s="34"/>
      <c r="AU1444" s="34"/>
      <c r="AV1444" s="34"/>
      <c r="AW1444" s="33">
        <v>0</v>
      </c>
      <c r="AX1444" s="33">
        <v>0</v>
      </c>
      <c r="AY1444" s="33">
        <v>0</v>
      </c>
      <c r="AZ1444" s="36">
        <v>0</v>
      </c>
      <c r="BA1444" s="33">
        <v>0</v>
      </c>
      <c r="BB1444" s="34"/>
      <c r="BC1444" s="34"/>
      <c r="BD1444" s="34"/>
      <c r="BE1444" s="34"/>
      <c r="BF1444" s="34"/>
      <c r="BG1444" s="34"/>
      <c r="BH1444" s="34"/>
      <c r="BI1444" s="34"/>
      <c r="BJ1444" s="34"/>
      <c r="BK1444" s="34"/>
      <c r="BL1444" s="34"/>
      <c r="BM1444" s="34"/>
      <c r="BN1444" s="34"/>
      <c r="BO1444" s="34"/>
      <c r="BP1444" s="34"/>
      <c r="BQ1444" s="34"/>
      <c r="BR1444" s="34"/>
      <c r="BS1444" s="34"/>
      <c r="BT1444" s="34"/>
      <c r="BU1444" s="34"/>
      <c r="BV1444" s="34"/>
      <c r="BW1444" s="34"/>
      <c r="BX1444" s="34"/>
      <c r="BY1444" s="34"/>
      <c r="BZ1444" s="34"/>
      <c r="CA1444" s="34"/>
      <c r="CB1444" s="34"/>
      <c r="CC1444" s="34"/>
    </row>
    <row r="1445" spans="1:81" x14ac:dyDescent="0.35">
      <c r="A1445" s="37" t="s">
        <v>419</v>
      </c>
      <c r="B1445" s="34">
        <v>24302</v>
      </c>
      <c r="C1445" s="37" t="s">
        <v>418</v>
      </c>
      <c r="D1445" s="32">
        <v>0.6</v>
      </c>
      <c r="E1445" s="32">
        <v>0.3</v>
      </c>
      <c r="F1445" s="32">
        <v>1.2</v>
      </c>
      <c r="G1445" s="32">
        <v>34.1</v>
      </c>
      <c r="H1445" s="35">
        <v>644</v>
      </c>
      <c r="I1445" s="35">
        <v>607</v>
      </c>
      <c r="J1445" s="35">
        <v>145.07300000000001</v>
      </c>
      <c r="K1445" s="32">
        <v>4.5999999999999996</v>
      </c>
      <c r="L1445" s="32">
        <v>0.1</v>
      </c>
      <c r="M1445" s="32">
        <v>0.2</v>
      </c>
      <c r="N1445" s="32">
        <v>0.9</v>
      </c>
      <c r="O1445" s="31"/>
      <c r="P1445" s="32">
        <v>34.1</v>
      </c>
      <c r="Q1445" s="31"/>
      <c r="R1445" s="36">
        <v>0.01</v>
      </c>
      <c r="S1445" s="33">
        <v>0</v>
      </c>
      <c r="T1445" s="33">
        <v>0</v>
      </c>
      <c r="U1445" s="33">
        <v>0</v>
      </c>
      <c r="V1445" s="34"/>
      <c r="W1445" s="34"/>
      <c r="X1445" s="34"/>
      <c r="Y1445" s="32">
        <v>0</v>
      </c>
      <c r="Z1445" s="32">
        <v>0</v>
      </c>
      <c r="AA1445" s="34"/>
      <c r="AB1445" s="34"/>
      <c r="AC1445" s="34"/>
      <c r="AD1445" s="34"/>
      <c r="AE1445" s="34"/>
      <c r="AF1445" s="34"/>
      <c r="AG1445" s="34"/>
      <c r="AH1445" s="34"/>
      <c r="AI1445" s="34"/>
      <c r="AJ1445" s="34"/>
      <c r="AK1445" s="34"/>
      <c r="AL1445" s="34"/>
      <c r="AM1445" s="32">
        <v>0</v>
      </c>
      <c r="AN1445" s="34"/>
      <c r="AO1445" s="34"/>
      <c r="AP1445" s="34"/>
      <c r="AQ1445" s="34"/>
      <c r="AR1445" s="32">
        <v>0</v>
      </c>
      <c r="AS1445" s="34"/>
      <c r="AT1445" s="32">
        <v>0</v>
      </c>
      <c r="AU1445" s="33">
        <v>0</v>
      </c>
      <c r="AV1445" s="36">
        <v>0</v>
      </c>
      <c r="AW1445" s="33">
        <v>0</v>
      </c>
      <c r="AX1445" s="33">
        <v>0</v>
      </c>
      <c r="AY1445" s="33">
        <v>0</v>
      </c>
      <c r="AZ1445" s="36">
        <v>0</v>
      </c>
      <c r="BA1445" s="33">
        <v>0</v>
      </c>
      <c r="BB1445" s="34"/>
      <c r="BC1445" s="34"/>
      <c r="BD1445" s="34"/>
      <c r="BE1445" s="34"/>
      <c r="BF1445" s="34"/>
      <c r="BG1445" s="34"/>
      <c r="BH1445" s="34"/>
      <c r="BI1445" s="34"/>
      <c r="BJ1445" s="34"/>
      <c r="BK1445" s="34"/>
      <c r="BL1445" s="34"/>
      <c r="BM1445" s="34"/>
      <c r="BN1445" s="34"/>
      <c r="BO1445" s="34"/>
      <c r="BP1445" s="34"/>
      <c r="BQ1445" s="34"/>
      <c r="BR1445" s="34"/>
      <c r="BS1445" s="34"/>
      <c r="BT1445" s="34"/>
      <c r="BU1445" s="34"/>
      <c r="BV1445" s="34"/>
      <c r="BW1445" s="34"/>
      <c r="BX1445" s="34"/>
      <c r="BY1445" s="34"/>
      <c r="BZ1445" s="34"/>
      <c r="CA1445" s="34"/>
      <c r="CB1445" s="34"/>
      <c r="CC1445" s="34"/>
    </row>
    <row r="1446" spans="1:81" ht="25" x14ac:dyDescent="0.35">
      <c r="A1446" s="37" t="s">
        <v>417</v>
      </c>
      <c r="B1446" s="34">
        <v>24302</v>
      </c>
      <c r="C1446" s="37" t="s">
        <v>416</v>
      </c>
      <c r="D1446" s="32">
        <v>0.6</v>
      </c>
      <c r="E1446" s="32">
        <v>0.3</v>
      </c>
      <c r="F1446" s="32">
        <v>1.3</v>
      </c>
      <c r="G1446" s="32">
        <v>36.700000000000003</v>
      </c>
      <c r="H1446" s="35">
        <v>692</v>
      </c>
      <c r="I1446" s="35">
        <v>652</v>
      </c>
      <c r="J1446" s="35">
        <v>155.828</v>
      </c>
      <c r="K1446" s="32">
        <v>4.9000000000000004</v>
      </c>
      <c r="L1446" s="32">
        <v>0.1</v>
      </c>
      <c r="M1446" s="32">
        <v>0.2</v>
      </c>
      <c r="N1446" s="32">
        <v>1</v>
      </c>
      <c r="O1446" s="31"/>
      <c r="P1446" s="32">
        <v>36.700000000000003</v>
      </c>
      <c r="Q1446" s="31"/>
      <c r="R1446" s="36">
        <v>0.01</v>
      </c>
      <c r="S1446" s="33">
        <v>0</v>
      </c>
      <c r="T1446" s="34"/>
      <c r="U1446" s="34"/>
      <c r="V1446" s="34"/>
      <c r="W1446" s="34"/>
      <c r="X1446" s="34"/>
      <c r="Y1446" s="34"/>
      <c r="Z1446" s="34"/>
      <c r="AA1446" s="34"/>
      <c r="AB1446" s="34"/>
      <c r="AC1446" s="34"/>
      <c r="AD1446" s="34"/>
      <c r="AE1446" s="34"/>
      <c r="AF1446" s="34"/>
      <c r="AG1446" s="34"/>
      <c r="AH1446" s="34"/>
      <c r="AI1446" s="34"/>
      <c r="AJ1446" s="34"/>
      <c r="AK1446" s="34"/>
      <c r="AL1446" s="34"/>
      <c r="AM1446" s="34"/>
      <c r="AN1446" s="34"/>
      <c r="AO1446" s="34"/>
      <c r="AP1446" s="34"/>
      <c r="AQ1446" s="34"/>
      <c r="AR1446" s="34"/>
      <c r="AS1446" s="34"/>
      <c r="AT1446" s="34"/>
      <c r="AU1446" s="34"/>
      <c r="AV1446" s="34"/>
      <c r="AW1446" s="33">
        <v>0</v>
      </c>
      <c r="AX1446" s="33">
        <v>0</v>
      </c>
      <c r="AY1446" s="33">
        <v>0</v>
      </c>
      <c r="AZ1446" s="36">
        <v>0</v>
      </c>
      <c r="BA1446" s="33">
        <v>0</v>
      </c>
      <c r="BB1446" s="34"/>
      <c r="BC1446" s="34"/>
      <c r="BD1446" s="34"/>
      <c r="BE1446" s="34"/>
      <c r="BF1446" s="34"/>
      <c r="BG1446" s="34"/>
      <c r="BH1446" s="34"/>
      <c r="BI1446" s="34"/>
      <c r="BJ1446" s="34"/>
      <c r="BK1446" s="34"/>
      <c r="BL1446" s="34"/>
      <c r="BM1446" s="34"/>
      <c r="BN1446" s="34"/>
      <c r="BO1446" s="34"/>
      <c r="BP1446" s="34"/>
      <c r="BQ1446" s="34"/>
      <c r="BR1446" s="34"/>
      <c r="BS1446" s="34"/>
      <c r="BT1446" s="34"/>
      <c r="BU1446" s="34"/>
      <c r="BV1446" s="34"/>
      <c r="BW1446" s="34"/>
      <c r="BX1446" s="34"/>
      <c r="BY1446" s="34"/>
      <c r="BZ1446" s="34"/>
      <c r="CA1446" s="34"/>
      <c r="CB1446" s="34"/>
      <c r="CC1446" s="34"/>
    </row>
    <row r="1447" spans="1:81" ht="25" x14ac:dyDescent="0.35">
      <c r="A1447" s="37" t="s">
        <v>415</v>
      </c>
      <c r="B1447" s="34">
        <v>24302</v>
      </c>
      <c r="C1447" s="37" t="s">
        <v>414</v>
      </c>
      <c r="D1447" s="32">
        <v>1.6</v>
      </c>
      <c r="E1447" s="32">
        <v>0.2</v>
      </c>
      <c r="F1447" s="32">
        <v>1.2</v>
      </c>
      <c r="G1447" s="32">
        <v>26.7</v>
      </c>
      <c r="H1447" s="35">
        <v>531</v>
      </c>
      <c r="I1447" s="35">
        <v>493</v>
      </c>
      <c r="J1447" s="35">
        <v>117.827</v>
      </c>
      <c r="K1447" s="32">
        <v>4.7</v>
      </c>
      <c r="L1447" s="32">
        <v>0.2</v>
      </c>
      <c r="M1447" s="32">
        <v>0.2</v>
      </c>
      <c r="N1447" s="32">
        <v>0.8</v>
      </c>
      <c r="O1447" s="31"/>
      <c r="P1447" s="32">
        <v>26.7</v>
      </c>
      <c r="Q1447" s="31"/>
      <c r="R1447" s="36">
        <v>0.03</v>
      </c>
      <c r="S1447" s="33">
        <v>0</v>
      </c>
      <c r="T1447" s="33">
        <v>0</v>
      </c>
      <c r="U1447" s="33">
        <v>0</v>
      </c>
      <c r="V1447" s="34"/>
      <c r="W1447" s="34"/>
      <c r="X1447" s="34"/>
      <c r="Y1447" s="32">
        <v>0</v>
      </c>
      <c r="Z1447" s="32">
        <v>0</v>
      </c>
      <c r="AA1447" s="34"/>
      <c r="AB1447" s="34"/>
      <c r="AC1447" s="34"/>
      <c r="AD1447" s="34"/>
      <c r="AE1447" s="34"/>
      <c r="AF1447" s="34"/>
      <c r="AG1447" s="34"/>
      <c r="AH1447" s="34"/>
      <c r="AI1447" s="34"/>
      <c r="AJ1447" s="34"/>
      <c r="AK1447" s="34"/>
      <c r="AL1447" s="34"/>
      <c r="AM1447" s="32">
        <v>0</v>
      </c>
      <c r="AN1447" s="34"/>
      <c r="AO1447" s="34"/>
      <c r="AP1447" s="34"/>
      <c r="AQ1447" s="34"/>
      <c r="AR1447" s="32">
        <v>0</v>
      </c>
      <c r="AS1447" s="34"/>
      <c r="AT1447" s="32">
        <v>0</v>
      </c>
      <c r="AU1447" s="33">
        <v>0</v>
      </c>
      <c r="AV1447" s="36">
        <v>0</v>
      </c>
      <c r="AW1447" s="33">
        <v>0</v>
      </c>
      <c r="AX1447" s="33">
        <v>0</v>
      </c>
      <c r="AY1447" s="33">
        <v>0</v>
      </c>
      <c r="AZ1447" s="36">
        <v>0</v>
      </c>
      <c r="BA1447" s="33">
        <v>0</v>
      </c>
      <c r="BB1447" s="34"/>
      <c r="BC1447" s="34"/>
      <c r="BD1447" s="34"/>
      <c r="BE1447" s="34"/>
      <c r="BF1447" s="34"/>
      <c r="BG1447" s="34"/>
      <c r="BH1447" s="34"/>
      <c r="BI1447" s="34"/>
      <c r="BJ1447" s="34"/>
      <c r="BK1447" s="34"/>
      <c r="BL1447" s="34"/>
      <c r="BM1447" s="34"/>
      <c r="BN1447" s="34"/>
      <c r="BO1447" s="34"/>
      <c r="BP1447" s="34"/>
      <c r="BQ1447" s="34"/>
      <c r="BR1447" s="34"/>
      <c r="BS1447" s="34"/>
      <c r="BT1447" s="34"/>
      <c r="BU1447" s="34"/>
      <c r="BV1447" s="34"/>
      <c r="BW1447" s="34"/>
      <c r="BX1447" s="34"/>
      <c r="BY1447" s="34"/>
      <c r="BZ1447" s="34"/>
      <c r="CA1447" s="34"/>
      <c r="CB1447" s="34"/>
      <c r="CC1447" s="34"/>
    </row>
    <row r="1448" spans="1:81" ht="25" x14ac:dyDescent="0.35">
      <c r="A1448" s="37" t="s">
        <v>413</v>
      </c>
      <c r="B1448" s="34">
        <v>24302</v>
      </c>
      <c r="C1448" s="37" t="s">
        <v>412</v>
      </c>
      <c r="D1448" s="32">
        <v>1.7</v>
      </c>
      <c r="E1448" s="32">
        <v>0.2</v>
      </c>
      <c r="F1448" s="32">
        <v>1.3</v>
      </c>
      <c r="G1448" s="32">
        <v>28.7</v>
      </c>
      <c r="H1448" s="35">
        <v>571</v>
      </c>
      <c r="I1448" s="35">
        <v>530</v>
      </c>
      <c r="J1448" s="35">
        <v>126.67</v>
      </c>
      <c r="K1448" s="32">
        <v>5</v>
      </c>
      <c r="L1448" s="32">
        <v>0.2</v>
      </c>
      <c r="M1448" s="32">
        <v>0.2</v>
      </c>
      <c r="N1448" s="32">
        <v>0.9</v>
      </c>
      <c r="O1448" s="31"/>
      <c r="P1448" s="32">
        <v>28.7</v>
      </c>
      <c r="Q1448" s="31"/>
      <c r="R1448" s="36">
        <v>2.9000000000000001E-2</v>
      </c>
      <c r="S1448" s="33">
        <v>0</v>
      </c>
      <c r="T1448" s="34"/>
      <c r="U1448" s="34"/>
      <c r="V1448" s="34"/>
      <c r="W1448" s="34"/>
      <c r="X1448" s="34"/>
      <c r="Y1448" s="34"/>
      <c r="Z1448" s="34"/>
      <c r="AA1448" s="34"/>
      <c r="AB1448" s="34"/>
      <c r="AC1448" s="34"/>
      <c r="AD1448" s="34"/>
      <c r="AE1448" s="34"/>
      <c r="AF1448" s="34"/>
      <c r="AG1448" s="34"/>
      <c r="AH1448" s="34"/>
      <c r="AI1448" s="34"/>
      <c r="AJ1448" s="34"/>
      <c r="AK1448" s="34"/>
      <c r="AL1448" s="34"/>
      <c r="AM1448" s="34"/>
      <c r="AN1448" s="34"/>
      <c r="AO1448" s="34"/>
      <c r="AP1448" s="34"/>
      <c r="AQ1448" s="34"/>
      <c r="AR1448" s="34"/>
      <c r="AS1448" s="34"/>
      <c r="AT1448" s="34"/>
      <c r="AU1448" s="34"/>
      <c r="AV1448" s="34"/>
      <c r="AW1448" s="33">
        <v>0</v>
      </c>
      <c r="AX1448" s="33">
        <v>0</v>
      </c>
      <c r="AY1448" s="33">
        <v>0</v>
      </c>
      <c r="AZ1448" s="36">
        <v>0</v>
      </c>
      <c r="BA1448" s="33">
        <v>0</v>
      </c>
      <c r="BB1448" s="34"/>
      <c r="BC1448" s="34"/>
      <c r="BD1448" s="34"/>
      <c r="BE1448" s="34"/>
      <c r="BF1448" s="34"/>
      <c r="BG1448" s="34"/>
      <c r="BH1448" s="34"/>
      <c r="BI1448" s="34"/>
      <c r="BJ1448" s="34"/>
      <c r="BK1448" s="34"/>
      <c r="BL1448" s="34"/>
      <c r="BM1448" s="34"/>
      <c r="BN1448" s="34"/>
      <c r="BO1448" s="34"/>
      <c r="BP1448" s="34"/>
      <c r="BQ1448" s="34"/>
      <c r="BR1448" s="34"/>
      <c r="BS1448" s="34"/>
      <c r="BT1448" s="34"/>
      <c r="BU1448" s="34"/>
      <c r="BV1448" s="34"/>
      <c r="BW1448" s="34"/>
      <c r="BX1448" s="34"/>
      <c r="BY1448" s="34"/>
      <c r="BZ1448" s="34"/>
      <c r="CA1448" s="34"/>
      <c r="CB1448" s="34"/>
      <c r="CC1448" s="34"/>
    </row>
    <row r="1449" spans="1:81" x14ac:dyDescent="0.35">
      <c r="A1449" s="37" t="s">
        <v>411</v>
      </c>
      <c r="B1449" s="34">
        <v>24202</v>
      </c>
      <c r="C1449" s="37" t="s">
        <v>410</v>
      </c>
      <c r="D1449" s="32">
        <v>1.9</v>
      </c>
      <c r="E1449" s="32">
        <v>0.2</v>
      </c>
      <c r="F1449" s="32">
        <v>2.8</v>
      </c>
      <c r="G1449" s="32">
        <v>3.3</v>
      </c>
      <c r="H1449" s="35">
        <v>102</v>
      </c>
      <c r="I1449" s="35">
        <v>93</v>
      </c>
      <c r="J1449" s="35">
        <v>22.227</v>
      </c>
      <c r="K1449" s="32">
        <v>1.2</v>
      </c>
      <c r="L1449" s="32">
        <v>1.4</v>
      </c>
      <c r="M1449" s="32">
        <v>1.4</v>
      </c>
      <c r="N1449" s="32">
        <v>0</v>
      </c>
      <c r="O1449" s="31"/>
      <c r="P1449" s="32">
        <v>3.3</v>
      </c>
      <c r="Q1449" s="31"/>
      <c r="R1449" s="36">
        <v>0.05</v>
      </c>
      <c r="S1449" s="33">
        <v>0</v>
      </c>
      <c r="T1449" s="33">
        <v>0</v>
      </c>
      <c r="U1449" s="33">
        <v>0</v>
      </c>
      <c r="V1449" s="34"/>
      <c r="W1449" s="34"/>
      <c r="X1449" s="34"/>
      <c r="Y1449" s="32">
        <v>0</v>
      </c>
      <c r="Z1449" s="32">
        <v>0</v>
      </c>
      <c r="AA1449" s="34"/>
      <c r="AB1449" s="34"/>
      <c r="AC1449" s="34"/>
      <c r="AD1449" s="34"/>
      <c r="AE1449" s="34"/>
      <c r="AF1449" s="34"/>
      <c r="AG1449" s="34"/>
      <c r="AH1449" s="34"/>
      <c r="AI1449" s="34"/>
      <c r="AJ1449" s="34"/>
      <c r="AK1449" s="34"/>
      <c r="AL1449" s="34"/>
      <c r="AM1449" s="32">
        <v>0</v>
      </c>
      <c r="AN1449" s="34"/>
      <c r="AO1449" s="34"/>
      <c r="AP1449" s="34"/>
      <c r="AQ1449" s="34"/>
      <c r="AR1449" s="32">
        <v>0</v>
      </c>
      <c r="AS1449" s="34"/>
      <c r="AT1449" s="32">
        <v>0</v>
      </c>
      <c r="AU1449" s="33">
        <v>0</v>
      </c>
      <c r="AV1449" s="36">
        <v>0</v>
      </c>
      <c r="AW1449" s="33">
        <v>0</v>
      </c>
      <c r="AX1449" s="33">
        <v>0</v>
      </c>
      <c r="AY1449" s="33">
        <v>0</v>
      </c>
      <c r="AZ1449" s="36">
        <v>0</v>
      </c>
      <c r="BA1449" s="33">
        <v>0</v>
      </c>
      <c r="BB1449" s="34"/>
      <c r="BC1449" s="34"/>
      <c r="BD1449" s="34"/>
      <c r="BE1449" s="34"/>
      <c r="BF1449" s="34"/>
      <c r="BG1449" s="34"/>
      <c r="BH1449" s="34"/>
      <c r="BI1449" s="34"/>
      <c r="BJ1449" s="34"/>
      <c r="BK1449" s="34"/>
      <c r="BL1449" s="34"/>
      <c r="BM1449" s="34"/>
      <c r="BN1449" s="34"/>
      <c r="BO1449" s="34"/>
      <c r="BP1449" s="34"/>
      <c r="BQ1449" s="34"/>
      <c r="BR1449" s="34"/>
      <c r="BS1449" s="34"/>
      <c r="BT1449" s="34"/>
      <c r="BU1449" s="34"/>
      <c r="BV1449" s="34"/>
      <c r="BW1449" s="34"/>
      <c r="BX1449" s="34"/>
      <c r="BY1449" s="34"/>
      <c r="BZ1449" s="34"/>
      <c r="CA1449" s="34"/>
      <c r="CB1449" s="34"/>
      <c r="CC1449" s="34"/>
    </row>
    <row r="1450" spans="1:81" x14ac:dyDescent="0.35">
      <c r="A1450" s="37" t="s">
        <v>409</v>
      </c>
      <c r="B1450" s="34">
        <v>24202</v>
      </c>
      <c r="C1450" s="37" t="s">
        <v>408</v>
      </c>
      <c r="D1450" s="32">
        <v>2</v>
      </c>
      <c r="E1450" s="32">
        <v>0.2</v>
      </c>
      <c r="F1450" s="32">
        <v>2.9</v>
      </c>
      <c r="G1450" s="32">
        <v>3.4</v>
      </c>
      <c r="H1450" s="35">
        <v>106</v>
      </c>
      <c r="I1450" s="35">
        <v>96</v>
      </c>
      <c r="J1450" s="35">
        <v>22.943999999999999</v>
      </c>
      <c r="K1450" s="32">
        <v>1.2</v>
      </c>
      <c r="L1450" s="32">
        <v>1.4</v>
      </c>
      <c r="M1450" s="32">
        <v>1.4</v>
      </c>
      <c r="N1450" s="32">
        <v>0</v>
      </c>
      <c r="O1450" s="31"/>
      <c r="P1450" s="32">
        <v>3.4</v>
      </c>
      <c r="Q1450" s="31"/>
      <c r="R1450" s="36">
        <v>4.7E-2</v>
      </c>
      <c r="S1450" s="33">
        <v>0</v>
      </c>
      <c r="T1450" s="34"/>
      <c r="U1450" s="34"/>
      <c r="V1450" s="34"/>
      <c r="W1450" s="34"/>
      <c r="X1450" s="34"/>
      <c r="Y1450" s="34"/>
      <c r="Z1450" s="34"/>
      <c r="AA1450" s="34"/>
      <c r="AB1450" s="34"/>
      <c r="AC1450" s="34"/>
      <c r="AD1450" s="34"/>
      <c r="AE1450" s="34"/>
      <c r="AF1450" s="34"/>
      <c r="AG1450" s="34"/>
      <c r="AH1450" s="34"/>
      <c r="AI1450" s="34"/>
      <c r="AJ1450" s="34"/>
      <c r="AK1450" s="34"/>
      <c r="AL1450" s="34"/>
      <c r="AM1450" s="34"/>
      <c r="AN1450" s="34"/>
      <c r="AO1450" s="34"/>
      <c r="AP1450" s="34"/>
      <c r="AQ1450" s="34"/>
      <c r="AR1450" s="34"/>
      <c r="AS1450" s="34"/>
      <c r="AT1450" s="34"/>
      <c r="AU1450" s="34"/>
      <c r="AV1450" s="34"/>
      <c r="AW1450" s="33">
        <v>0</v>
      </c>
      <c r="AX1450" s="33">
        <v>0</v>
      </c>
      <c r="AY1450" s="33">
        <v>0</v>
      </c>
      <c r="AZ1450" s="36">
        <v>0</v>
      </c>
      <c r="BA1450" s="33">
        <v>0</v>
      </c>
      <c r="BB1450" s="34"/>
      <c r="BC1450" s="34"/>
      <c r="BD1450" s="34"/>
      <c r="BE1450" s="34"/>
      <c r="BF1450" s="34"/>
      <c r="BG1450" s="34"/>
      <c r="BH1450" s="34"/>
      <c r="BI1450" s="34"/>
      <c r="BJ1450" s="34"/>
      <c r="BK1450" s="34"/>
      <c r="BL1450" s="34"/>
      <c r="BM1450" s="34"/>
      <c r="BN1450" s="34"/>
      <c r="BO1450" s="34"/>
      <c r="BP1450" s="34"/>
      <c r="BQ1450" s="34"/>
      <c r="BR1450" s="34"/>
      <c r="BS1450" s="34"/>
      <c r="BT1450" s="34"/>
      <c r="BU1450" s="34"/>
      <c r="BV1450" s="34"/>
      <c r="BW1450" s="34"/>
      <c r="BX1450" s="34"/>
      <c r="BY1450" s="34"/>
      <c r="BZ1450" s="34"/>
      <c r="CA1450" s="34"/>
      <c r="CB1450" s="34"/>
      <c r="CC1450" s="34"/>
    </row>
    <row r="1451" spans="1:81" x14ac:dyDescent="0.35">
      <c r="A1451" s="37" t="s">
        <v>407</v>
      </c>
      <c r="B1451" s="34">
        <v>24302</v>
      </c>
      <c r="C1451" s="37" t="s">
        <v>406</v>
      </c>
      <c r="D1451" s="32">
        <v>1.6</v>
      </c>
      <c r="E1451" s="32">
        <v>0.2</v>
      </c>
      <c r="F1451" s="32">
        <v>2.8</v>
      </c>
      <c r="G1451" s="32">
        <v>5</v>
      </c>
      <c r="H1451" s="35">
        <v>162</v>
      </c>
      <c r="I1451" s="35">
        <v>119</v>
      </c>
      <c r="J1451" s="35">
        <v>28.440999999999999</v>
      </c>
      <c r="K1451" s="32">
        <v>5.0999999999999996</v>
      </c>
      <c r="L1451" s="32">
        <v>0.6</v>
      </c>
      <c r="M1451" s="32">
        <v>0.4</v>
      </c>
      <c r="N1451" s="32">
        <v>1.8</v>
      </c>
      <c r="O1451" s="31"/>
      <c r="P1451" s="32">
        <v>2.8</v>
      </c>
      <c r="Q1451" s="31"/>
      <c r="R1451" s="36">
        <v>0.13</v>
      </c>
      <c r="S1451" s="33">
        <v>0</v>
      </c>
      <c r="T1451" s="33">
        <v>0</v>
      </c>
      <c r="U1451" s="33">
        <v>0</v>
      </c>
      <c r="V1451" s="34"/>
      <c r="W1451" s="34"/>
      <c r="X1451" s="34"/>
      <c r="Y1451" s="32">
        <v>0</v>
      </c>
      <c r="Z1451" s="32">
        <v>0</v>
      </c>
      <c r="AA1451" s="34"/>
      <c r="AB1451" s="34"/>
      <c r="AC1451" s="34"/>
      <c r="AD1451" s="34"/>
      <c r="AE1451" s="34"/>
      <c r="AF1451" s="34"/>
      <c r="AG1451" s="34"/>
      <c r="AH1451" s="34"/>
      <c r="AI1451" s="34"/>
      <c r="AJ1451" s="34"/>
      <c r="AK1451" s="34"/>
      <c r="AL1451" s="34"/>
      <c r="AM1451" s="32">
        <v>0</v>
      </c>
      <c r="AN1451" s="34"/>
      <c r="AO1451" s="34"/>
      <c r="AP1451" s="34"/>
      <c r="AQ1451" s="34"/>
      <c r="AR1451" s="32">
        <v>0</v>
      </c>
      <c r="AS1451" s="34"/>
      <c r="AT1451" s="32">
        <v>0</v>
      </c>
      <c r="AU1451" s="33">
        <v>0</v>
      </c>
      <c r="AV1451" s="36">
        <v>0</v>
      </c>
      <c r="AW1451" s="33">
        <v>0</v>
      </c>
      <c r="AX1451" s="33">
        <v>0</v>
      </c>
      <c r="AY1451" s="33">
        <v>0</v>
      </c>
      <c r="AZ1451" s="36">
        <v>0</v>
      </c>
      <c r="BA1451" s="33">
        <v>0</v>
      </c>
      <c r="BB1451" s="34"/>
      <c r="BC1451" s="34"/>
      <c r="BD1451" s="34"/>
      <c r="BE1451" s="34"/>
      <c r="BF1451" s="34"/>
      <c r="BG1451" s="34"/>
      <c r="BH1451" s="34"/>
      <c r="BI1451" s="34"/>
      <c r="BJ1451" s="34"/>
      <c r="BK1451" s="34"/>
      <c r="BL1451" s="34"/>
      <c r="BM1451" s="34"/>
      <c r="BN1451" s="34"/>
      <c r="BO1451" s="34"/>
      <c r="BP1451" s="34"/>
      <c r="BQ1451" s="34"/>
      <c r="BR1451" s="34"/>
      <c r="BS1451" s="34"/>
      <c r="BT1451" s="34"/>
      <c r="BU1451" s="34"/>
      <c r="BV1451" s="34"/>
      <c r="BW1451" s="34"/>
      <c r="BX1451" s="34"/>
      <c r="BY1451" s="34"/>
      <c r="BZ1451" s="34"/>
      <c r="CA1451" s="34"/>
      <c r="CB1451" s="34"/>
      <c r="CC1451" s="34"/>
    </row>
    <row r="1452" spans="1:81" x14ac:dyDescent="0.35">
      <c r="A1452" s="37" t="s">
        <v>405</v>
      </c>
      <c r="B1452" s="34">
        <v>24302</v>
      </c>
      <c r="C1452" s="37" t="s">
        <v>404</v>
      </c>
      <c r="D1452" s="32">
        <v>1.7</v>
      </c>
      <c r="E1452" s="32">
        <v>0.2</v>
      </c>
      <c r="F1452" s="32">
        <v>3</v>
      </c>
      <c r="G1452" s="32">
        <v>5.4</v>
      </c>
      <c r="H1452" s="35">
        <v>174</v>
      </c>
      <c r="I1452" s="35">
        <v>128</v>
      </c>
      <c r="J1452" s="35">
        <v>30.591999999999999</v>
      </c>
      <c r="K1452" s="32">
        <v>5.5</v>
      </c>
      <c r="L1452" s="32">
        <v>0.6</v>
      </c>
      <c r="M1452" s="32">
        <v>0.4</v>
      </c>
      <c r="N1452" s="32">
        <v>1.9</v>
      </c>
      <c r="O1452" s="31"/>
      <c r="P1452" s="32">
        <v>3</v>
      </c>
      <c r="Q1452" s="31"/>
      <c r="R1452" s="36">
        <v>0.126</v>
      </c>
      <c r="S1452" s="33">
        <v>0</v>
      </c>
      <c r="T1452" s="34"/>
      <c r="U1452" s="34"/>
      <c r="V1452" s="34"/>
      <c r="W1452" s="34"/>
      <c r="X1452" s="34"/>
      <c r="Y1452" s="34"/>
      <c r="Z1452" s="34"/>
      <c r="AA1452" s="34"/>
      <c r="AB1452" s="34"/>
      <c r="AC1452" s="34"/>
      <c r="AD1452" s="34"/>
      <c r="AE1452" s="34"/>
      <c r="AF1452" s="34"/>
      <c r="AG1452" s="34"/>
      <c r="AH1452" s="34"/>
      <c r="AI1452" s="34"/>
      <c r="AJ1452" s="34"/>
      <c r="AK1452" s="34"/>
      <c r="AL1452" s="34"/>
      <c r="AM1452" s="34"/>
      <c r="AN1452" s="34"/>
      <c r="AO1452" s="34"/>
      <c r="AP1452" s="34"/>
      <c r="AQ1452" s="34"/>
      <c r="AR1452" s="34"/>
      <c r="AS1452" s="34"/>
      <c r="AT1452" s="34"/>
      <c r="AU1452" s="34"/>
      <c r="AV1452" s="34"/>
      <c r="AW1452" s="33">
        <v>0</v>
      </c>
      <c r="AX1452" s="33">
        <v>0</v>
      </c>
      <c r="AY1452" s="33">
        <v>0</v>
      </c>
      <c r="AZ1452" s="36">
        <v>0</v>
      </c>
      <c r="BA1452" s="33">
        <v>0</v>
      </c>
      <c r="BB1452" s="34"/>
      <c r="BC1452" s="34"/>
      <c r="BD1452" s="34"/>
      <c r="BE1452" s="34"/>
      <c r="BF1452" s="34"/>
      <c r="BG1452" s="34"/>
      <c r="BH1452" s="34"/>
      <c r="BI1452" s="34"/>
      <c r="BJ1452" s="34"/>
      <c r="BK1452" s="34"/>
      <c r="BL1452" s="34"/>
      <c r="BM1452" s="34"/>
      <c r="BN1452" s="34"/>
      <c r="BO1452" s="34"/>
      <c r="BP1452" s="34"/>
      <c r="BQ1452" s="34"/>
      <c r="BR1452" s="34"/>
      <c r="BS1452" s="34"/>
      <c r="BT1452" s="34"/>
      <c r="BU1452" s="34"/>
      <c r="BV1452" s="34"/>
      <c r="BW1452" s="34"/>
      <c r="BX1452" s="34"/>
      <c r="BY1452" s="34"/>
      <c r="BZ1452" s="34"/>
      <c r="CA1452" s="34"/>
      <c r="CB1452" s="34"/>
      <c r="CC1452" s="34"/>
    </row>
    <row r="1453" spans="1:81" x14ac:dyDescent="0.35">
      <c r="A1453" s="37" t="s">
        <v>403</v>
      </c>
      <c r="B1453" s="34">
        <v>24402</v>
      </c>
      <c r="C1453" s="37" t="s">
        <v>402</v>
      </c>
      <c r="D1453" s="32">
        <v>0.6</v>
      </c>
      <c r="E1453" s="32">
        <v>0.1</v>
      </c>
      <c r="F1453" s="32">
        <v>1.2</v>
      </c>
      <c r="G1453" s="32">
        <v>2.2000000000000002</v>
      </c>
      <c r="H1453" s="35">
        <v>63</v>
      </c>
      <c r="I1453" s="35">
        <v>51</v>
      </c>
      <c r="J1453" s="35">
        <v>12.189</v>
      </c>
      <c r="K1453" s="32">
        <v>1.4</v>
      </c>
      <c r="L1453" s="32">
        <v>0.5</v>
      </c>
      <c r="M1453" s="32">
        <v>0.7</v>
      </c>
      <c r="N1453" s="32">
        <v>0</v>
      </c>
      <c r="O1453" s="31"/>
      <c r="P1453" s="32">
        <v>1.2</v>
      </c>
      <c r="Q1453" s="31"/>
      <c r="R1453" s="36">
        <v>0.02</v>
      </c>
      <c r="S1453" s="33">
        <v>0</v>
      </c>
      <c r="T1453" s="33">
        <v>0</v>
      </c>
      <c r="U1453" s="33">
        <v>0</v>
      </c>
      <c r="V1453" s="34"/>
      <c r="W1453" s="34"/>
      <c r="X1453" s="34"/>
      <c r="Y1453" s="32">
        <v>0</v>
      </c>
      <c r="Z1453" s="32">
        <v>0</v>
      </c>
      <c r="AA1453" s="34"/>
      <c r="AB1453" s="34"/>
      <c r="AC1453" s="34"/>
      <c r="AD1453" s="34"/>
      <c r="AE1453" s="34"/>
      <c r="AF1453" s="34"/>
      <c r="AG1453" s="34"/>
      <c r="AH1453" s="34"/>
      <c r="AI1453" s="34"/>
      <c r="AJ1453" s="34"/>
      <c r="AK1453" s="34"/>
      <c r="AL1453" s="34"/>
      <c r="AM1453" s="32">
        <v>0</v>
      </c>
      <c r="AN1453" s="34"/>
      <c r="AO1453" s="34"/>
      <c r="AP1453" s="34"/>
      <c r="AQ1453" s="34"/>
      <c r="AR1453" s="32">
        <v>0</v>
      </c>
      <c r="AS1453" s="34"/>
      <c r="AT1453" s="32">
        <v>0</v>
      </c>
      <c r="AU1453" s="33">
        <v>0</v>
      </c>
      <c r="AV1453" s="36">
        <v>0</v>
      </c>
      <c r="AW1453" s="33">
        <v>0</v>
      </c>
      <c r="AX1453" s="33">
        <v>0</v>
      </c>
      <c r="AY1453" s="33">
        <v>0</v>
      </c>
      <c r="AZ1453" s="36">
        <v>0</v>
      </c>
      <c r="BA1453" s="33">
        <v>0</v>
      </c>
      <c r="BB1453" s="34"/>
      <c r="BC1453" s="34"/>
      <c r="BD1453" s="34"/>
      <c r="BE1453" s="34"/>
      <c r="BF1453" s="34"/>
      <c r="BG1453" s="34"/>
      <c r="BH1453" s="34"/>
      <c r="BI1453" s="34"/>
      <c r="BJ1453" s="34"/>
      <c r="BK1453" s="34"/>
      <c r="BL1453" s="34"/>
      <c r="BM1453" s="34"/>
      <c r="BN1453" s="34"/>
      <c r="BO1453" s="34"/>
      <c r="BP1453" s="34"/>
      <c r="BQ1453" s="34"/>
      <c r="BR1453" s="34"/>
      <c r="BS1453" s="34"/>
      <c r="BT1453" s="34"/>
      <c r="BU1453" s="34"/>
      <c r="BV1453" s="34"/>
      <c r="BW1453" s="34"/>
      <c r="BX1453" s="34"/>
      <c r="BY1453" s="34"/>
      <c r="BZ1453" s="34"/>
      <c r="CA1453" s="34"/>
      <c r="CB1453" s="34"/>
      <c r="CC1453" s="34"/>
    </row>
    <row r="1454" spans="1:81" x14ac:dyDescent="0.35">
      <c r="A1454" s="37" t="s">
        <v>401</v>
      </c>
      <c r="B1454" s="34">
        <v>24402</v>
      </c>
      <c r="C1454" s="37" t="s">
        <v>400</v>
      </c>
      <c r="D1454" s="32">
        <v>0.7</v>
      </c>
      <c r="E1454" s="32">
        <v>0.1</v>
      </c>
      <c r="F1454" s="32">
        <v>1.5</v>
      </c>
      <c r="G1454" s="32">
        <v>2.7</v>
      </c>
      <c r="H1454" s="35">
        <v>77</v>
      </c>
      <c r="I1454" s="35">
        <v>62</v>
      </c>
      <c r="J1454" s="35">
        <v>14.818</v>
      </c>
      <c r="K1454" s="32">
        <v>1.8</v>
      </c>
      <c r="L1454" s="32">
        <v>0.6</v>
      </c>
      <c r="M1454" s="32">
        <v>0.8</v>
      </c>
      <c r="N1454" s="32">
        <v>0</v>
      </c>
      <c r="O1454" s="31"/>
      <c r="P1454" s="32">
        <v>1.5</v>
      </c>
      <c r="Q1454" s="31"/>
      <c r="R1454" s="36">
        <v>2.3E-2</v>
      </c>
      <c r="S1454" s="33">
        <v>0</v>
      </c>
      <c r="T1454" s="34"/>
      <c r="U1454" s="34"/>
      <c r="V1454" s="34"/>
      <c r="W1454" s="34"/>
      <c r="X1454" s="34"/>
      <c r="Y1454" s="34"/>
      <c r="Z1454" s="34"/>
      <c r="AA1454" s="34"/>
      <c r="AB1454" s="34"/>
      <c r="AC1454" s="34"/>
      <c r="AD1454" s="34"/>
      <c r="AE1454" s="34"/>
      <c r="AF1454" s="34"/>
      <c r="AG1454" s="34"/>
      <c r="AH1454" s="34"/>
      <c r="AI1454" s="34"/>
      <c r="AJ1454" s="34"/>
      <c r="AK1454" s="34"/>
      <c r="AL1454" s="34"/>
      <c r="AM1454" s="34"/>
      <c r="AN1454" s="34"/>
      <c r="AO1454" s="34"/>
      <c r="AP1454" s="34"/>
      <c r="AQ1454" s="34"/>
      <c r="AR1454" s="34"/>
      <c r="AS1454" s="34"/>
      <c r="AT1454" s="34"/>
      <c r="AU1454" s="34"/>
      <c r="AV1454" s="34"/>
      <c r="AW1454" s="33">
        <v>0</v>
      </c>
      <c r="AX1454" s="33">
        <v>0</v>
      </c>
      <c r="AY1454" s="33">
        <v>0</v>
      </c>
      <c r="AZ1454" s="36">
        <v>0</v>
      </c>
      <c r="BA1454" s="33">
        <v>0</v>
      </c>
      <c r="BB1454" s="34"/>
      <c r="BC1454" s="34"/>
      <c r="BD1454" s="34"/>
      <c r="BE1454" s="34"/>
      <c r="BF1454" s="34"/>
      <c r="BG1454" s="34"/>
      <c r="BH1454" s="34"/>
      <c r="BI1454" s="34"/>
      <c r="BJ1454" s="34"/>
      <c r="BK1454" s="34"/>
      <c r="BL1454" s="34"/>
      <c r="BM1454" s="34"/>
      <c r="BN1454" s="34"/>
      <c r="BO1454" s="34"/>
      <c r="BP1454" s="34"/>
      <c r="BQ1454" s="34"/>
      <c r="BR1454" s="34"/>
      <c r="BS1454" s="34"/>
      <c r="BT1454" s="34"/>
      <c r="BU1454" s="34"/>
      <c r="BV1454" s="34"/>
      <c r="BW1454" s="34"/>
      <c r="BX1454" s="34"/>
      <c r="BY1454" s="34"/>
      <c r="BZ1454" s="34"/>
      <c r="CA1454" s="34"/>
      <c r="CB1454" s="34"/>
      <c r="CC1454" s="34"/>
    </row>
    <row r="1455" spans="1:81" x14ac:dyDescent="0.35">
      <c r="A1455" s="37" t="s">
        <v>399</v>
      </c>
      <c r="B1455" s="34">
        <v>24302</v>
      </c>
      <c r="C1455" s="37" t="s">
        <v>398</v>
      </c>
      <c r="D1455" s="32">
        <v>1.8</v>
      </c>
      <c r="E1455" s="32">
        <v>0.2</v>
      </c>
      <c r="F1455" s="32">
        <v>0.7</v>
      </c>
      <c r="G1455" s="32">
        <v>0.8</v>
      </c>
      <c r="H1455" s="35">
        <v>67</v>
      </c>
      <c r="I1455" s="35">
        <v>52</v>
      </c>
      <c r="J1455" s="35">
        <v>12.427999999999999</v>
      </c>
      <c r="K1455" s="32">
        <v>1.8</v>
      </c>
      <c r="L1455" s="32">
        <v>0.4</v>
      </c>
      <c r="M1455" s="32">
        <v>0.3</v>
      </c>
      <c r="N1455" s="32">
        <v>0</v>
      </c>
      <c r="O1455" s="31"/>
      <c r="P1455" s="32">
        <v>0.8</v>
      </c>
      <c r="Q1455" s="31"/>
      <c r="R1455" s="36">
        <v>0.09</v>
      </c>
      <c r="S1455" s="33">
        <v>0</v>
      </c>
      <c r="T1455" s="33">
        <v>0</v>
      </c>
      <c r="U1455" s="33">
        <v>0</v>
      </c>
      <c r="V1455" s="34"/>
      <c r="W1455" s="34"/>
      <c r="X1455" s="34"/>
      <c r="Y1455" s="32">
        <v>0</v>
      </c>
      <c r="Z1455" s="32">
        <v>0</v>
      </c>
      <c r="AA1455" s="34"/>
      <c r="AB1455" s="34"/>
      <c r="AC1455" s="34"/>
      <c r="AD1455" s="34"/>
      <c r="AE1455" s="34"/>
      <c r="AF1455" s="34"/>
      <c r="AG1455" s="34"/>
      <c r="AH1455" s="34"/>
      <c r="AI1455" s="34"/>
      <c r="AJ1455" s="34"/>
      <c r="AK1455" s="34"/>
      <c r="AL1455" s="34"/>
      <c r="AM1455" s="32">
        <v>0</v>
      </c>
      <c r="AN1455" s="34"/>
      <c r="AO1455" s="34"/>
      <c r="AP1455" s="34"/>
      <c r="AQ1455" s="34"/>
      <c r="AR1455" s="32">
        <v>0</v>
      </c>
      <c r="AS1455" s="34"/>
      <c r="AT1455" s="32">
        <v>0</v>
      </c>
      <c r="AU1455" s="33">
        <v>0</v>
      </c>
      <c r="AV1455" s="36">
        <v>0</v>
      </c>
      <c r="AW1455" s="33">
        <v>0</v>
      </c>
      <c r="AX1455" s="33">
        <v>0</v>
      </c>
      <c r="AY1455" s="33">
        <v>0</v>
      </c>
      <c r="AZ1455" s="36">
        <v>0</v>
      </c>
      <c r="BA1455" s="33">
        <v>0</v>
      </c>
      <c r="BB1455" s="34"/>
      <c r="BC1455" s="34"/>
      <c r="BD1455" s="34"/>
      <c r="BE1455" s="34"/>
      <c r="BF1455" s="34"/>
      <c r="BG1455" s="34"/>
      <c r="BH1455" s="34"/>
      <c r="BI1455" s="34"/>
      <c r="BJ1455" s="34"/>
      <c r="BK1455" s="34"/>
      <c r="BL1455" s="34"/>
      <c r="BM1455" s="34"/>
      <c r="BN1455" s="34"/>
      <c r="BO1455" s="34"/>
      <c r="BP1455" s="34"/>
      <c r="BQ1455" s="34"/>
      <c r="BR1455" s="34"/>
      <c r="BS1455" s="34"/>
      <c r="BT1455" s="34"/>
      <c r="BU1455" s="34"/>
      <c r="BV1455" s="34"/>
      <c r="BW1455" s="34"/>
      <c r="BX1455" s="34"/>
      <c r="BY1455" s="34"/>
      <c r="BZ1455" s="34"/>
      <c r="CA1455" s="34"/>
      <c r="CB1455" s="34"/>
      <c r="CC1455" s="34"/>
    </row>
    <row r="1456" spans="1:81" x14ac:dyDescent="0.35">
      <c r="A1456" s="37" t="s">
        <v>397</v>
      </c>
      <c r="B1456" s="34">
        <v>24302</v>
      </c>
      <c r="C1456" s="37" t="s">
        <v>396</v>
      </c>
      <c r="D1456" s="32">
        <v>2.1</v>
      </c>
      <c r="E1456" s="32">
        <v>0.2</v>
      </c>
      <c r="F1456" s="32">
        <v>0.8</v>
      </c>
      <c r="G1456" s="32">
        <v>0.9</v>
      </c>
      <c r="H1456" s="35">
        <v>78</v>
      </c>
      <c r="I1456" s="35">
        <v>62</v>
      </c>
      <c r="J1456" s="35">
        <v>14.818</v>
      </c>
      <c r="K1456" s="32">
        <v>2.1</v>
      </c>
      <c r="L1456" s="32">
        <v>0.5</v>
      </c>
      <c r="M1456" s="32">
        <v>0.4</v>
      </c>
      <c r="N1456" s="32">
        <v>0</v>
      </c>
      <c r="O1456" s="31"/>
      <c r="P1456" s="32">
        <v>0.9</v>
      </c>
      <c r="Q1456" s="31"/>
      <c r="R1456" s="36">
        <v>9.5000000000000001E-2</v>
      </c>
      <c r="S1456" s="33">
        <v>0</v>
      </c>
      <c r="T1456" s="34"/>
      <c r="U1456" s="34"/>
      <c r="V1456" s="34"/>
      <c r="W1456" s="34"/>
      <c r="X1456" s="34"/>
      <c r="Y1456" s="34"/>
      <c r="Z1456" s="34"/>
      <c r="AA1456" s="34"/>
      <c r="AB1456" s="34"/>
      <c r="AC1456" s="34"/>
      <c r="AD1456" s="34"/>
      <c r="AE1456" s="34"/>
      <c r="AF1456" s="34"/>
      <c r="AG1456" s="34"/>
      <c r="AH1456" s="34"/>
      <c r="AI1456" s="34"/>
      <c r="AJ1456" s="34"/>
      <c r="AK1456" s="34"/>
      <c r="AL1456" s="34"/>
      <c r="AM1456" s="34"/>
      <c r="AN1456" s="34"/>
      <c r="AO1456" s="34"/>
      <c r="AP1456" s="34"/>
      <c r="AQ1456" s="34"/>
      <c r="AR1456" s="34"/>
      <c r="AS1456" s="34"/>
      <c r="AT1456" s="34"/>
      <c r="AU1456" s="34"/>
      <c r="AV1456" s="34"/>
      <c r="AW1456" s="33">
        <v>0</v>
      </c>
      <c r="AX1456" s="33">
        <v>0</v>
      </c>
      <c r="AY1456" s="33">
        <v>0</v>
      </c>
      <c r="AZ1456" s="36">
        <v>0</v>
      </c>
      <c r="BA1456" s="33">
        <v>0</v>
      </c>
      <c r="BB1456" s="34"/>
      <c r="BC1456" s="34"/>
      <c r="BD1456" s="34"/>
      <c r="BE1456" s="34"/>
      <c r="BF1456" s="34"/>
      <c r="BG1456" s="34"/>
      <c r="BH1456" s="34"/>
      <c r="BI1456" s="34"/>
      <c r="BJ1456" s="34"/>
      <c r="BK1456" s="34"/>
      <c r="BL1456" s="34"/>
      <c r="BM1456" s="34"/>
      <c r="BN1456" s="34"/>
      <c r="BO1456" s="34"/>
      <c r="BP1456" s="34"/>
      <c r="BQ1456" s="34"/>
      <c r="BR1456" s="34"/>
      <c r="BS1456" s="34"/>
      <c r="BT1456" s="34"/>
      <c r="BU1456" s="34"/>
      <c r="BV1456" s="34"/>
      <c r="BW1456" s="34"/>
      <c r="BX1456" s="34"/>
      <c r="BY1456" s="34"/>
      <c r="BZ1456" s="34"/>
      <c r="CA1456" s="34"/>
      <c r="CB1456" s="34"/>
      <c r="CC1456" s="34"/>
    </row>
    <row r="1457" spans="1:83" x14ac:dyDescent="0.35">
      <c r="A1457" s="37" t="s">
        <v>395</v>
      </c>
      <c r="B1457" s="34">
        <v>24705</v>
      </c>
      <c r="C1457" s="37" t="s">
        <v>394</v>
      </c>
      <c r="D1457" s="32">
        <v>2.8</v>
      </c>
      <c r="E1457" s="32">
        <v>0.3</v>
      </c>
      <c r="F1457" s="32">
        <v>1</v>
      </c>
      <c r="G1457" s="32">
        <v>1</v>
      </c>
      <c r="H1457" s="35">
        <v>181</v>
      </c>
      <c r="I1457" s="35">
        <v>78</v>
      </c>
      <c r="J1457" s="35">
        <v>18.641999999999999</v>
      </c>
      <c r="K1457" s="32">
        <v>12.9</v>
      </c>
      <c r="L1457" s="32">
        <v>0.3</v>
      </c>
      <c r="M1457" s="32">
        <v>0.6</v>
      </c>
      <c r="N1457" s="32">
        <v>0.1</v>
      </c>
      <c r="O1457" s="31"/>
      <c r="P1457" s="32">
        <v>1</v>
      </c>
      <c r="Q1457" s="31"/>
      <c r="R1457" s="36">
        <v>0.08</v>
      </c>
      <c r="S1457" s="33">
        <v>0</v>
      </c>
      <c r="T1457" s="33">
        <v>0</v>
      </c>
      <c r="U1457" s="33">
        <v>0</v>
      </c>
      <c r="V1457" s="34"/>
      <c r="W1457" s="34"/>
      <c r="X1457" s="34"/>
      <c r="Y1457" s="32">
        <v>0</v>
      </c>
      <c r="Z1457" s="32">
        <v>0</v>
      </c>
      <c r="AA1457" s="34"/>
      <c r="AB1457" s="34"/>
      <c r="AC1457" s="34"/>
      <c r="AD1457" s="34"/>
      <c r="AE1457" s="34"/>
      <c r="AF1457" s="34"/>
      <c r="AG1457" s="34"/>
      <c r="AH1457" s="34"/>
      <c r="AI1457" s="34"/>
      <c r="AJ1457" s="34"/>
      <c r="AK1457" s="34"/>
      <c r="AL1457" s="34"/>
      <c r="AM1457" s="32">
        <v>0</v>
      </c>
      <c r="AN1457" s="34"/>
      <c r="AO1457" s="34"/>
      <c r="AP1457" s="34"/>
      <c r="AQ1457" s="34"/>
      <c r="AR1457" s="32">
        <v>0</v>
      </c>
      <c r="AS1457" s="34"/>
      <c r="AT1457" s="32">
        <v>0</v>
      </c>
      <c r="AU1457" s="33">
        <v>0</v>
      </c>
      <c r="AV1457" s="36">
        <v>0</v>
      </c>
      <c r="AW1457" s="33">
        <v>0</v>
      </c>
      <c r="AX1457" s="33">
        <v>0</v>
      </c>
      <c r="AY1457" s="33">
        <v>0</v>
      </c>
      <c r="AZ1457" s="36">
        <v>0</v>
      </c>
      <c r="BA1457" s="33">
        <v>0</v>
      </c>
      <c r="BB1457" s="34"/>
      <c r="BC1457" s="34"/>
      <c r="BD1457" s="34"/>
      <c r="BE1457" s="34"/>
      <c r="BF1457" s="34"/>
      <c r="BG1457" s="34"/>
      <c r="BH1457" s="34"/>
      <c r="BI1457" s="34"/>
      <c r="BJ1457" s="34"/>
      <c r="BK1457" s="34"/>
      <c r="BL1457" s="34"/>
      <c r="BM1457" s="34"/>
      <c r="BN1457" s="34"/>
      <c r="BO1457" s="34"/>
      <c r="BP1457" s="34"/>
      <c r="BQ1457" s="34"/>
      <c r="BR1457" s="34"/>
      <c r="BS1457" s="34"/>
      <c r="BT1457" s="34"/>
      <c r="BU1457" s="34"/>
      <c r="BV1457" s="34"/>
      <c r="BW1457" s="34"/>
      <c r="BX1457" s="34"/>
      <c r="BY1457" s="34"/>
      <c r="BZ1457" s="34"/>
      <c r="CA1457" s="34"/>
      <c r="CB1457" s="34"/>
      <c r="CC1457" s="34"/>
    </row>
    <row r="1458" spans="1:83" x14ac:dyDescent="0.35">
      <c r="A1458" s="37" t="s">
        <v>393</v>
      </c>
      <c r="B1458" s="34">
        <v>24705</v>
      </c>
      <c r="C1458" s="37" t="s">
        <v>392</v>
      </c>
      <c r="D1458" s="32">
        <v>3.1</v>
      </c>
      <c r="E1458" s="32">
        <v>0.3</v>
      </c>
      <c r="F1458" s="32">
        <v>1.1000000000000001</v>
      </c>
      <c r="G1458" s="32">
        <v>1.1000000000000001</v>
      </c>
      <c r="H1458" s="35">
        <v>201</v>
      </c>
      <c r="I1458" s="35">
        <v>86</v>
      </c>
      <c r="J1458" s="35">
        <v>20.553999999999998</v>
      </c>
      <c r="K1458" s="32">
        <v>14.3</v>
      </c>
      <c r="L1458" s="32">
        <v>0.3</v>
      </c>
      <c r="M1458" s="32">
        <v>0.7</v>
      </c>
      <c r="N1458" s="32">
        <v>0.1</v>
      </c>
      <c r="O1458" s="31"/>
      <c r="P1458" s="32">
        <v>1.1000000000000001</v>
      </c>
      <c r="Q1458" s="31"/>
      <c r="R1458" s="36">
        <v>8.4000000000000005E-2</v>
      </c>
      <c r="S1458" s="33">
        <v>0</v>
      </c>
      <c r="T1458" s="34"/>
      <c r="U1458" s="34"/>
      <c r="V1458" s="34"/>
      <c r="W1458" s="34"/>
      <c r="X1458" s="34"/>
      <c r="Y1458" s="34"/>
      <c r="Z1458" s="34"/>
      <c r="AA1458" s="34"/>
      <c r="AB1458" s="34"/>
      <c r="AC1458" s="34"/>
      <c r="AD1458" s="34"/>
      <c r="AE1458" s="34"/>
      <c r="AF1458" s="34"/>
      <c r="AG1458" s="34"/>
      <c r="AH1458" s="34"/>
      <c r="AI1458" s="34"/>
      <c r="AJ1458" s="34"/>
      <c r="AK1458" s="34"/>
      <c r="AL1458" s="34"/>
      <c r="AM1458" s="34"/>
      <c r="AN1458" s="34"/>
      <c r="AO1458" s="34"/>
      <c r="AP1458" s="34"/>
      <c r="AQ1458" s="34"/>
      <c r="AR1458" s="34"/>
      <c r="AS1458" s="34"/>
      <c r="AT1458" s="34"/>
      <c r="AU1458" s="34"/>
      <c r="AV1458" s="34"/>
      <c r="AW1458" s="33">
        <v>0</v>
      </c>
      <c r="AX1458" s="33">
        <v>0</v>
      </c>
      <c r="AY1458" s="33">
        <v>0</v>
      </c>
      <c r="AZ1458" s="36">
        <v>0</v>
      </c>
      <c r="BA1458" s="33">
        <v>0</v>
      </c>
      <c r="BB1458" s="34"/>
      <c r="BC1458" s="34"/>
      <c r="BD1458" s="34"/>
      <c r="BE1458" s="34"/>
      <c r="BF1458" s="34"/>
      <c r="BG1458" s="34"/>
      <c r="BH1458" s="34"/>
      <c r="BI1458" s="34"/>
      <c r="BJ1458" s="34"/>
      <c r="BK1458" s="34"/>
      <c r="BL1458" s="34"/>
      <c r="BM1458" s="34"/>
      <c r="BN1458" s="34"/>
      <c r="BO1458" s="34"/>
      <c r="BP1458" s="34"/>
      <c r="BQ1458" s="34"/>
      <c r="BR1458" s="34"/>
      <c r="BS1458" s="34"/>
      <c r="BT1458" s="34"/>
      <c r="BU1458" s="34"/>
      <c r="BV1458" s="34"/>
      <c r="BW1458" s="34"/>
      <c r="BX1458" s="34"/>
      <c r="BY1458" s="34"/>
      <c r="BZ1458" s="34"/>
      <c r="CA1458" s="34"/>
      <c r="CB1458" s="34"/>
      <c r="CC1458" s="34"/>
    </row>
    <row r="1459" spans="1:83" x14ac:dyDescent="0.35">
      <c r="A1459" s="37" t="s">
        <v>391</v>
      </c>
      <c r="B1459" s="34">
        <v>24705</v>
      </c>
      <c r="C1459" s="37" t="s">
        <v>390</v>
      </c>
      <c r="D1459" s="32">
        <v>1.4</v>
      </c>
      <c r="E1459" s="32">
        <v>0.4</v>
      </c>
      <c r="F1459" s="32">
        <v>4.2</v>
      </c>
      <c r="G1459" s="32">
        <v>4.2</v>
      </c>
      <c r="H1459" s="35">
        <v>200</v>
      </c>
      <c r="I1459" s="35">
        <v>115</v>
      </c>
      <c r="J1459" s="35">
        <v>27.484999999999999</v>
      </c>
      <c r="K1459" s="32">
        <v>10.6</v>
      </c>
      <c r="L1459" s="32">
        <v>2.2999999999999998</v>
      </c>
      <c r="M1459" s="32">
        <v>1.9</v>
      </c>
      <c r="N1459" s="32">
        <v>0</v>
      </c>
      <c r="O1459" s="31"/>
      <c r="P1459" s="32">
        <v>4.2</v>
      </c>
      <c r="Q1459" s="31"/>
      <c r="R1459" s="36">
        <v>0.17</v>
      </c>
      <c r="S1459" s="33">
        <v>0</v>
      </c>
      <c r="T1459" s="33">
        <v>0</v>
      </c>
      <c r="U1459" s="33">
        <v>0</v>
      </c>
      <c r="V1459" s="34"/>
      <c r="W1459" s="34"/>
      <c r="X1459" s="34"/>
      <c r="Y1459" s="32">
        <v>0</v>
      </c>
      <c r="Z1459" s="32">
        <v>0</v>
      </c>
      <c r="AA1459" s="34"/>
      <c r="AB1459" s="34"/>
      <c r="AC1459" s="34"/>
      <c r="AD1459" s="34"/>
      <c r="AE1459" s="34"/>
      <c r="AF1459" s="34"/>
      <c r="AG1459" s="34"/>
      <c r="AH1459" s="34"/>
      <c r="AI1459" s="34"/>
      <c r="AJ1459" s="34"/>
      <c r="AK1459" s="34"/>
      <c r="AL1459" s="34"/>
      <c r="AM1459" s="32">
        <v>0</v>
      </c>
      <c r="AN1459" s="34"/>
      <c r="AO1459" s="34"/>
      <c r="AP1459" s="34"/>
      <c r="AQ1459" s="34"/>
      <c r="AR1459" s="32">
        <v>0</v>
      </c>
      <c r="AS1459" s="34"/>
      <c r="AT1459" s="32">
        <v>0</v>
      </c>
      <c r="AU1459" s="33">
        <v>0</v>
      </c>
      <c r="AV1459" s="36">
        <v>0</v>
      </c>
      <c r="AW1459" s="33">
        <v>0</v>
      </c>
      <c r="AX1459" s="33">
        <v>0</v>
      </c>
      <c r="AY1459" s="33">
        <v>0</v>
      </c>
      <c r="AZ1459" s="36">
        <v>0</v>
      </c>
      <c r="BA1459" s="33">
        <v>0</v>
      </c>
      <c r="BB1459" s="34"/>
      <c r="BC1459" s="34"/>
      <c r="BD1459" s="34"/>
      <c r="BE1459" s="34"/>
      <c r="BF1459" s="34"/>
      <c r="BG1459" s="34"/>
      <c r="BH1459" s="34"/>
      <c r="BI1459" s="34"/>
      <c r="BJ1459" s="34"/>
      <c r="BK1459" s="34"/>
      <c r="BL1459" s="34"/>
      <c r="BM1459" s="34"/>
      <c r="BN1459" s="34"/>
      <c r="BO1459" s="34"/>
      <c r="BP1459" s="34"/>
      <c r="BQ1459" s="34"/>
      <c r="BR1459" s="34"/>
      <c r="BS1459" s="34"/>
      <c r="BT1459" s="34"/>
      <c r="BU1459" s="34"/>
      <c r="BV1459" s="34"/>
      <c r="BW1459" s="34"/>
      <c r="BX1459" s="34"/>
      <c r="BY1459" s="34"/>
      <c r="BZ1459" s="34"/>
      <c r="CA1459" s="34"/>
      <c r="CB1459" s="34"/>
      <c r="CC1459" s="34"/>
    </row>
    <row r="1460" spans="1:83" x14ac:dyDescent="0.35">
      <c r="A1460" s="37" t="s">
        <v>389</v>
      </c>
      <c r="B1460" s="34">
        <v>24705</v>
      </c>
      <c r="C1460" s="37" t="s">
        <v>388</v>
      </c>
      <c r="D1460" s="32">
        <v>1.6</v>
      </c>
      <c r="E1460" s="32">
        <v>0.4</v>
      </c>
      <c r="F1460" s="32">
        <v>4.7</v>
      </c>
      <c r="G1460" s="32">
        <v>4.7</v>
      </c>
      <c r="H1460" s="35">
        <v>222</v>
      </c>
      <c r="I1460" s="35">
        <v>128</v>
      </c>
      <c r="J1460" s="35">
        <v>30.591999999999999</v>
      </c>
      <c r="K1460" s="32">
        <v>11.8</v>
      </c>
      <c r="L1460" s="32">
        <v>2.6</v>
      </c>
      <c r="M1460" s="32">
        <v>2.1</v>
      </c>
      <c r="N1460" s="32">
        <v>0</v>
      </c>
      <c r="O1460" s="31"/>
      <c r="P1460" s="32">
        <v>4.7</v>
      </c>
      <c r="Q1460" s="31"/>
      <c r="R1460" s="36">
        <v>0.17899999999999999</v>
      </c>
      <c r="S1460" s="33">
        <v>0</v>
      </c>
      <c r="T1460" s="34"/>
      <c r="U1460" s="34"/>
      <c r="V1460" s="34"/>
      <c r="W1460" s="34"/>
      <c r="X1460" s="34"/>
      <c r="Y1460" s="34"/>
      <c r="Z1460" s="34"/>
      <c r="AA1460" s="34"/>
      <c r="AB1460" s="34"/>
      <c r="AC1460" s="34"/>
      <c r="AD1460" s="34"/>
      <c r="AE1460" s="34"/>
      <c r="AF1460" s="34"/>
      <c r="AG1460" s="34"/>
      <c r="AH1460" s="34"/>
      <c r="AI1460" s="34"/>
      <c r="AJ1460" s="34"/>
      <c r="AK1460" s="34"/>
      <c r="AL1460" s="34"/>
      <c r="AM1460" s="34"/>
      <c r="AN1460" s="34"/>
      <c r="AO1460" s="34"/>
      <c r="AP1460" s="34"/>
      <c r="AQ1460" s="34"/>
      <c r="AR1460" s="34"/>
      <c r="AS1460" s="34"/>
      <c r="AT1460" s="34"/>
      <c r="AU1460" s="34"/>
      <c r="AV1460" s="34"/>
      <c r="AW1460" s="33">
        <v>0</v>
      </c>
      <c r="AX1460" s="33">
        <v>0</v>
      </c>
      <c r="AY1460" s="33">
        <v>0</v>
      </c>
      <c r="AZ1460" s="36">
        <v>0</v>
      </c>
      <c r="BA1460" s="33">
        <v>0</v>
      </c>
      <c r="BB1460" s="34"/>
      <c r="BC1460" s="34"/>
      <c r="BD1460" s="34"/>
      <c r="BE1460" s="34"/>
      <c r="BF1460" s="34"/>
      <c r="BG1460" s="34"/>
      <c r="BH1460" s="34"/>
      <c r="BI1460" s="34"/>
      <c r="BJ1460" s="34"/>
      <c r="BK1460" s="34"/>
      <c r="BL1460" s="34"/>
      <c r="BM1460" s="34"/>
      <c r="BN1460" s="34"/>
      <c r="BO1460" s="34"/>
      <c r="BP1460" s="34"/>
      <c r="BQ1460" s="34"/>
      <c r="BR1460" s="34"/>
      <c r="BS1460" s="34"/>
      <c r="BT1460" s="34"/>
      <c r="BU1460" s="34"/>
      <c r="BV1460" s="34"/>
      <c r="BW1460" s="34"/>
      <c r="BX1460" s="34"/>
      <c r="BY1460" s="34"/>
      <c r="BZ1460" s="34"/>
      <c r="CA1460" s="34"/>
      <c r="CB1460" s="34"/>
      <c r="CC1460" s="34"/>
    </row>
    <row r="1461" spans="1:83" x14ac:dyDescent="0.35">
      <c r="A1461" s="37" t="s">
        <v>387</v>
      </c>
      <c r="B1461" s="34">
        <v>24403</v>
      </c>
      <c r="C1461" s="37" t="s">
        <v>386</v>
      </c>
      <c r="D1461" s="32">
        <v>1.5</v>
      </c>
      <c r="E1461" s="32">
        <v>0.3</v>
      </c>
      <c r="F1461" s="32">
        <v>2.6</v>
      </c>
      <c r="G1461" s="32">
        <v>2.6</v>
      </c>
      <c r="H1461" s="35">
        <v>120</v>
      </c>
      <c r="I1461" s="35">
        <v>83</v>
      </c>
      <c r="J1461" s="35">
        <v>19.837</v>
      </c>
      <c r="K1461" s="32">
        <v>4.7</v>
      </c>
      <c r="L1461" s="32">
        <v>1.9</v>
      </c>
      <c r="M1461" s="32">
        <v>0.4</v>
      </c>
      <c r="N1461" s="32">
        <v>0.3</v>
      </c>
      <c r="O1461" s="31"/>
      <c r="P1461" s="32">
        <v>2.6</v>
      </c>
      <c r="Q1461" s="31"/>
      <c r="R1461" s="36">
        <v>0.21</v>
      </c>
      <c r="S1461" s="33">
        <v>0</v>
      </c>
      <c r="T1461" s="33">
        <v>0</v>
      </c>
      <c r="U1461" s="33">
        <v>0</v>
      </c>
      <c r="V1461" s="34"/>
      <c r="W1461" s="34"/>
      <c r="X1461" s="34"/>
      <c r="Y1461" s="32">
        <v>0</v>
      </c>
      <c r="Z1461" s="32">
        <v>0</v>
      </c>
      <c r="AA1461" s="34"/>
      <c r="AB1461" s="34"/>
      <c r="AC1461" s="34"/>
      <c r="AD1461" s="34"/>
      <c r="AE1461" s="34"/>
      <c r="AF1461" s="34"/>
      <c r="AG1461" s="34"/>
      <c r="AH1461" s="34"/>
      <c r="AI1461" s="34"/>
      <c r="AJ1461" s="34"/>
      <c r="AK1461" s="34"/>
      <c r="AL1461" s="34"/>
      <c r="AM1461" s="32">
        <v>0</v>
      </c>
      <c r="AN1461" s="34"/>
      <c r="AO1461" s="34"/>
      <c r="AP1461" s="34"/>
      <c r="AQ1461" s="34"/>
      <c r="AR1461" s="32">
        <v>0</v>
      </c>
      <c r="AS1461" s="34"/>
      <c r="AT1461" s="32">
        <v>0</v>
      </c>
      <c r="AU1461" s="33">
        <v>0</v>
      </c>
      <c r="AV1461" s="36">
        <v>0</v>
      </c>
      <c r="AW1461" s="33">
        <v>0</v>
      </c>
      <c r="AX1461" s="33">
        <v>0</v>
      </c>
      <c r="AY1461" s="33">
        <v>0</v>
      </c>
      <c r="AZ1461" s="36">
        <v>0</v>
      </c>
      <c r="BA1461" s="33">
        <v>0</v>
      </c>
      <c r="BB1461" s="34"/>
      <c r="BC1461" s="34"/>
      <c r="BD1461" s="34"/>
      <c r="BE1461" s="34"/>
      <c r="BF1461" s="34"/>
      <c r="BG1461" s="34"/>
      <c r="BH1461" s="34"/>
      <c r="BI1461" s="34"/>
      <c r="BJ1461" s="34"/>
      <c r="BK1461" s="34"/>
      <c r="BL1461" s="34"/>
      <c r="BM1461" s="34"/>
      <c r="BN1461" s="34"/>
      <c r="BO1461" s="34"/>
      <c r="BP1461" s="34"/>
      <c r="BQ1461" s="34"/>
      <c r="BR1461" s="34"/>
      <c r="BS1461" s="34"/>
      <c r="BT1461" s="34"/>
      <c r="BU1461" s="34"/>
      <c r="BV1461" s="34"/>
      <c r="BW1461" s="34"/>
      <c r="BX1461" s="34"/>
      <c r="BY1461" s="34"/>
      <c r="BZ1461" s="34"/>
      <c r="CA1461" s="34"/>
      <c r="CB1461" s="34"/>
      <c r="CC1461" s="34"/>
    </row>
    <row r="1462" spans="1:83" x14ac:dyDescent="0.35">
      <c r="A1462" s="37" t="s">
        <v>385</v>
      </c>
      <c r="B1462" s="34">
        <v>24705</v>
      </c>
      <c r="C1462" s="37" t="s">
        <v>384</v>
      </c>
      <c r="D1462" s="32">
        <v>0.5</v>
      </c>
      <c r="E1462" s="32">
        <v>0.2</v>
      </c>
      <c r="F1462" s="32">
        <v>3.1</v>
      </c>
      <c r="G1462" s="32">
        <v>3.6</v>
      </c>
      <c r="H1462" s="35">
        <v>87</v>
      </c>
      <c r="I1462" s="35">
        <v>75</v>
      </c>
      <c r="J1462" s="35">
        <v>17.925000000000001</v>
      </c>
      <c r="K1462" s="32">
        <v>1.4</v>
      </c>
      <c r="L1462" s="32">
        <v>1.7</v>
      </c>
      <c r="M1462" s="32">
        <v>1.4</v>
      </c>
      <c r="N1462" s="32">
        <v>0</v>
      </c>
      <c r="O1462" s="31"/>
      <c r="P1462" s="32">
        <v>3.6</v>
      </c>
      <c r="Q1462" s="31"/>
      <c r="R1462" s="36">
        <v>0.02</v>
      </c>
      <c r="S1462" s="33">
        <v>0</v>
      </c>
      <c r="T1462" s="33">
        <v>0</v>
      </c>
      <c r="U1462" s="33">
        <v>0</v>
      </c>
      <c r="V1462" s="34"/>
      <c r="W1462" s="34"/>
      <c r="X1462" s="34"/>
      <c r="Y1462" s="32">
        <v>0</v>
      </c>
      <c r="Z1462" s="32">
        <v>0</v>
      </c>
      <c r="AA1462" s="34"/>
      <c r="AB1462" s="34"/>
      <c r="AC1462" s="34"/>
      <c r="AD1462" s="34"/>
      <c r="AE1462" s="34"/>
      <c r="AF1462" s="34"/>
      <c r="AG1462" s="34"/>
      <c r="AH1462" s="34"/>
      <c r="AI1462" s="34"/>
      <c r="AJ1462" s="34"/>
      <c r="AK1462" s="34"/>
      <c r="AL1462" s="34"/>
      <c r="AM1462" s="32">
        <v>0</v>
      </c>
      <c r="AN1462" s="34"/>
      <c r="AO1462" s="34"/>
      <c r="AP1462" s="34"/>
      <c r="AQ1462" s="34"/>
      <c r="AR1462" s="32">
        <v>0</v>
      </c>
      <c r="AS1462" s="34"/>
      <c r="AT1462" s="32">
        <v>0</v>
      </c>
      <c r="AU1462" s="33">
        <v>0</v>
      </c>
      <c r="AV1462" s="36">
        <v>0</v>
      </c>
      <c r="AW1462" s="33">
        <v>0</v>
      </c>
      <c r="AX1462" s="33">
        <v>0</v>
      </c>
      <c r="AY1462" s="33">
        <v>0</v>
      </c>
      <c r="AZ1462" s="36">
        <v>0</v>
      </c>
      <c r="BA1462" s="33">
        <v>0</v>
      </c>
      <c r="BB1462" s="34"/>
      <c r="BC1462" s="34"/>
      <c r="BD1462" s="34"/>
      <c r="BE1462" s="34"/>
      <c r="BF1462" s="34"/>
      <c r="BG1462" s="34"/>
      <c r="BH1462" s="34"/>
      <c r="BI1462" s="34"/>
      <c r="BJ1462" s="34"/>
      <c r="BK1462" s="34"/>
      <c r="BL1462" s="34"/>
      <c r="BM1462" s="34"/>
      <c r="BN1462" s="34"/>
      <c r="BO1462" s="34"/>
      <c r="BP1462" s="34"/>
      <c r="BQ1462" s="34"/>
      <c r="BR1462" s="34"/>
      <c r="BS1462" s="34"/>
      <c r="BT1462" s="34"/>
      <c r="BU1462" s="34"/>
      <c r="BV1462" s="34"/>
      <c r="BW1462" s="34"/>
      <c r="BX1462" s="34"/>
      <c r="BY1462" s="34"/>
      <c r="BZ1462" s="34"/>
      <c r="CA1462" s="34"/>
      <c r="CB1462" s="34"/>
      <c r="CC1462" s="34"/>
    </row>
    <row r="1463" spans="1:83" x14ac:dyDescent="0.35">
      <c r="A1463" s="37" t="s">
        <v>383</v>
      </c>
      <c r="B1463" s="34">
        <v>24705</v>
      </c>
      <c r="C1463" s="37" t="s">
        <v>382</v>
      </c>
      <c r="D1463" s="32">
        <v>0.6</v>
      </c>
      <c r="E1463" s="32">
        <v>0.2</v>
      </c>
      <c r="F1463" s="32">
        <v>3.7</v>
      </c>
      <c r="G1463" s="32">
        <v>4.3</v>
      </c>
      <c r="H1463" s="35">
        <v>103</v>
      </c>
      <c r="I1463" s="35">
        <v>90</v>
      </c>
      <c r="J1463" s="35">
        <v>21.509999999999998</v>
      </c>
      <c r="K1463" s="32">
        <v>1.7</v>
      </c>
      <c r="L1463" s="32">
        <v>2</v>
      </c>
      <c r="M1463" s="32">
        <v>1.7</v>
      </c>
      <c r="N1463" s="32">
        <v>0</v>
      </c>
      <c r="O1463" s="31"/>
      <c r="P1463" s="32">
        <v>4.3</v>
      </c>
      <c r="Q1463" s="31"/>
      <c r="R1463" s="36">
        <v>2.1000000000000001E-2</v>
      </c>
      <c r="S1463" s="33">
        <v>0</v>
      </c>
      <c r="T1463" s="34"/>
      <c r="U1463" s="34"/>
      <c r="V1463" s="34"/>
      <c r="W1463" s="34"/>
      <c r="X1463" s="34"/>
      <c r="Y1463" s="34"/>
      <c r="Z1463" s="34"/>
      <c r="AA1463" s="34"/>
      <c r="AB1463" s="34"/>
      <c r="AC1463" s="34"/>
      <c r="AD1463" s="34"/>
      <c r="AE1463" s="34"/>
      <c r="AF1463" s="34"/>
      <c r="AG1463" s="34"/>
      <c r="AH1463" s="34"/>
      <c r="AI1463" s="34"/>
      <c r="AJ1463" s="34"/>
      <c r="AK1463" s="34"/>
      <c r="AL1463" s="34"/>
      <c r="AM1463" s="34"/>
      <c r="AN1463" s="34"/>
      <c r="AO1463" s="34"/>
      <c r="AP1463" s="34"/>
      <c r="AQ1463" s="34"/>
      <c r="AR1463" s="34"/>
      <c r="AS1463" s="34"/>
      <c r="AT1463" s="34"/>
      <c r="AU1463" s="34"/>
      <c r="AV1463" s="34"/>
      <c r="AW1463" s="33">
        <v>0</v>
      </c>
      <c r="AX1463" s="33">
        <v>0</v>
      </c>
      <c r="AY1463" s="33">
        <v>0</v>
      </c>
      <c r="AZ1463" s="36">
        <v>0</v>
      </c>
      <c r="BA1463" s="33">
        <v>0</v>
      </c>
      <c r="BB1463" s="34"/>
      <c r="BC1463" s="34"/>
      <c r="BD1463" s="34"/>
      <c r="BE1463" s="34"/>
      <c r="BF1463" s="34"/>
      <c r="BG1463" s="34"/>
      <c r="BH1463" s="34"/>
      <c r="BI1463" s="34"/>
      <c r="BJ1463" s="34"/>
      <c r="BK1463" s="34"/>
      <c r="BL1463" s="34"/>
      <c r="BM1463" s="34"/>
      <c r="BN1463" s="34"/>
      <c r="BO1463" s="34"/>
      <c r="BP1463" s="34"/>
      <c r="BQ1463" s="34"/>
      <c r="BR1463" s="34"/>
      <c r="BS1463" s="34"/>
      <c r="BT1463" s="34"/>
      <c r="BU1463" s="34"/>
      <c r="BV1463" s="34"/>
      <c r="BW1463" s="34"/>
      <c r="BX1463" s="34"/>
      <c r="BY1463" s="34"/>
      <c r="BZ1463" s="34"/>
      <c r="CA1463" s="34"/>
      <c r="CB1463" s="34"/>
      <c r="CC1463" s="34"/>
    </row>
    <row r="1464" spans="1:83" x14ac:dyDescent="0.35">
      <c r="A1464" s="37" t="s">
        <v>381</v>
      </c>
      <c r="B1464" s="34">
        <v>24403</v>
      </c>
      <c r="C1464" s="37" t="s">
        <v>380</v>
      </c>
      <c r="D1464" s="32">
        <v>3.1</v>
      </c>
      <c r="E1464" s="32">
        <v>0.6</v>
      </c>
      <c r="F1464" s="32">
        <v>1.2</v>
      </c>
      <c r="G1464" s="32">
        <v>1.9</v>
      </c>
      <c r="H1464" s="35">
        <v>132</v>
      </c>
      <c r="I1464" s="35">
        <v>106</v>
      </c>
      <c r="J1464" s="35">
        <v>25.334</v>
      </c>
      <c r="K1464" s="32">
        <v>3.2</v>
      </c>
      <c r="L1464" s="32">
        <v>0.5</v>
      </c>
      <c r="M1464" s="32">
        <v>0.6</v>
      </c>
      <c r="N1464" s="32">
        <v>0.2</v>
      </c>
      <c r="O1464" s="31"/>
      <c r="P1464" s="32">
        <v>1.9</v>
      </c>
      <c r="Q1464" s="31"/>
      <c r="R1464" s="36">
        <v>0.185</v>
      </c>
      <c r="S1464" s="33">
        <v>0</v>
      </c>
      <c r="T1464" s="33">
        <v>4.26</v>
      </c>
      <c r="U1464" s="33">
        <v>83.59</v>
      </c>
      <c r="V1464" s="34"/>
      <c r="W1464" s="34"/>
      <c r="X1464" s="34"/>
      <c r="Y1464" s="32">
        <v>12.2</v>
      </c>
      <c r="Z1464" s="32">
        <v>0</v>
      </c>
      <c r="AA1464" s="34"/>
      <c r="AB1464" s="34"/>
      <c r="AC1464" s="34"/>
      <c r="AD1464" s="34"/>
      <c r="AE1464" s="34"/>
      <c r="AF1464" s="34"/>
      <c r="AG1464" s="34"/>
      <c r="AH1464" s="34"/>
      <c r="AI1464" s="34"/>
      <c r="AJ1464" s="34"/>
      <c r="AK1464" s="34"/>
      <c r="AL1464" s="34"/>
      <c r="AM1464" s="32">
        <v>0</v>
      </c>
      <c r="AN1464" s="34"/>
      <c r="AO1464" s="34"/>
      <c r="AP1464" s="34"/>
      <c r="AQ1464" s="34"/>
      <c r="AR1464" s="32">
        <v>0</v>
      </c>
      <c r="AS1464" s="34"/>
      <c r="AT1464" s="32">
        <v>0</v>
      </c>
      <c r="AU1464" s="33">
        <v>12.16</v>
      </c>
      <c r="AV1464" s="36">
        <v>0</v>
      </c>
      <c r="AW1464" s="33">
        <v>0.02</v>
      </c>
      <c r="AX1464" s="33">
        <v>0.37</v>
      </c>
      <c r="AY1464" s="33">
        <v>0.05</v>
      </c>
      <c r="AZ1464" s="36">
        <v>0</v>
      </c>
      <c r="BA1464" s="33">
        <v>0</v>
      </c>
      <c r="BB1464" s="34"/>
      <c r="BC1464" s="34"/>
      <c r="BD1464" s="34"/>
      <c r="BE1464" s="34"/>
      <c r="BF1464" s="34"/>
      <c r="BG1464" s="34"/>
      <c r="BH1464" s="34"/>
      <c r="BI1464" s="34"/>
      <c r="BJ1464" s="34"/>
      <c r="BK1464" s="34"/>
      <c r="BL1464" s="34"/>
      <c r="BM1464" s="34"/>
      <c r="BN1464" s="34"/>
      <c r="BO1464" s="34"/>
      <c r="BP1464" s="34"/>
      <c r="BQ1464" s="34"/>
      <c r="BR1464" s="34"/>
      <c r="BS1464" s="34"/>
      <c r="BT1464" s="34"/>
      <c r="BU1464" s="34"/>
      <c r="BV1464" s="34"/>
      <c r="BW1464" s="34"/>
      <c r="BX1464" s="34"/>
      <c r="BY1464" s="34"/>
      <c r="BZ1464" s="34"/>
      <c r="CA1464" s="34"/>
      <c r="CB1464" s="34"/>
      <c r="CC1464" s="34"/>
    </row>
    <row r="1465" spans="1:83" x14ac:dyDescent="0.35">
      <c r="A1465" s="37" t="s">
        <v>379</v>
      </c>
      <c r="B1465" s="34">
        <v>24704</v>
      </c>
      <c r="C1465" s="37" t="s">
        <v>378</v>
      </c>
      <c r="D1465" s="32">
        <v>3.6</v>
      </c>
      <c r="E1465" s="32">
        <v>1.8</v>
      </c>
      <c r="F1465" s="32">
        <v>5.4</v>
      </c>
      <c r="G1465" s="32">
        <v>12.5</v>
      </c>
      <c r="H1465" s="35">
        <v>366</v>
      </c>
      <c r="I1465" s="35">
        <v>335</v>
      </c>
      <c r="J1465" s="35">
        <v>80.064999999999998</v>
      </c>
      <c r="K1465" s="32">
        <v>3.8</v>
      </c>
      <c r="L1465" s="32">
        <v>0.9</v>
      </c>
      <c r="M1465" s="32">
        <v>1</v>
      </c>
      <c r="N1465" s="32">
        <v>3.5</v>
      </c>
      <c r="O1465" s="31"/>
      <c r="P1465" s="32">
        <v>12.5</v>
      </c>
      <c r="Q1465" s="31"/>
      <c r="R1465" s="36">
        <v>0.05</v>
      </c>
      <c r="S1465" s="33">
        <v>0</v>
      </c>
      <c r="T1465" s="33">
        <v>29.1</v>
      </c>
      <c r="U1465" s="33">
        <v>4.2</v>
      </c>
      <c r="V1465" s="34"/>
      <c r="W1465" s="34"/>
      <c r="X1465" s="34"/>
      <c r="Y1465" s="32">
        <v>16.600000000000001</v>
      </c>
      <c r="Z1465" s="32">
        <v>42.3</v>
      </c>
      <c r="AA1465" s="34"/>
      <c r="AB1465" s="32">
        <v>0</v>
      </c>
      <c r="AC1465" s="34"/>
      <c r="AD1465" s="34"/>
      <c r="AE1465" s="34"/>
      <c r="AF1465" s="32">
        <v>0.2</v>
      </c>
      <c r="AG1465" s="34"/>
      <c r="AH1465" s="34"/>
      <c r="AI1465" s="32">
        <v>0.4</v>
      </c>
      <c r="AJ1465" s="32">
        <v>0</v>
      </c>
      <c r="AK1465" s="34"/>
      <c r="AL1465" s="32">
        <v>0</v>
      </c>
      <c r="AM1465" s="32">
        <v>0</v>
      </c>
      <c r="AN1465" s="34"/>
      <c r="AO1465" s="34"/>
      <c r="AP1465" s="32">
        <v>0</v>
      </c>
      <c r="AQ1465" s="32">
        <v>0.2</v>
      </c>
      <c r="AR1465" s="32">
        <v>0</v>
      </c>
      <c r="AS1465" s="34"/>
      <c r="AT1465" s="32">
        <v>0</v>
      </c>
      <c r="AU1465" s="33">
        <v>59.7</v>
      </c>
      <c r="AV1465" s="36">
        <v>0</v>
      </c>
      <c r="AW1465" s="33">
        <v>0.48</v>
      </c>
      <c r="AX1465" s="33">
        <v>7.0000000000000007E-2</v>
      </c>
      <c r="AY1465" s="33">
        <v>0.99</v>
      </c>
      <c r="AZ1465" s="36">
        <v>0</v>
      </c>
      <c r="BA1465" s="33">
        <v>0</v>
      </c>
      <c r="BB1465" s="34"/>
      <c r="BC1465" s="34"/>
      <c r="BD1465" s="34"/>
      <c r="BE1465" s="34"/>
      <c r="BF1465" s="34"/>
      <c r="BG1465" s="34"/>
      <c r="BH1465" s="34"/>
      <c r="BI1465" s="34"/>
      <c r="BJ1465" s="34"/>
      <c r="BK1465" s="34"/>
      <c r="BL1465" s="34"/>
      <c r="BM1465" s="34"/>
      <c r="BN1465" s="34"/>
      <c r="BO1465" s="34"/>
      <c r="BP1465" s="34"/>
      <c r="BQ1465" s="34"/>
      <c r="BR1465" s="34"/>
      <c r="BS1465" s="34"/>
      <c r="BT1465" s="34"/>
      <c r="BU1465" s="34"/>
      <c r="BV1465" s="34"/>
      <c r="BW1465" s="34"/>
      <c r="BX1465" s="34"/>
      <c r="BY1465" s="34"/>
      <c r="BZ1465" s="34"/>
      <c r="CA1465" s="34"/>
      <c r="CB1465" s="34"/>
      <c r="CC1465" s="34"/>
    </row>
    <row r="1466" spans="1:83" x14ac:dyDescent="0.35">
      <c r="A1466" s="37" t="s">
        <v>377</v>
      </c>
      <c r="B1466" s="34">
        <v>24704</v>
      </c>
      <c r="C1466" s="37" t="s">
        <v>376</v>
      </c>
      <c r="D1466" s="32">
        <v>3.8</v>
      </c>
      <c r="E1466" s="32">
        <v>1.9</v>
      </c>
      <c r="F1466" s="32">
        <v>5.6</v>
      </c>
      <c r="G1466" s="32">
        <v>13</v>
      </c>
      <c r="H1466" s="35">
        <v>381</v>
      </c>
      <c r="I1466" s="35">
        <v>349</v>
      </c>
      <c r="J1466" s="35">
        <v>83.411000000000001</v>
      </c>
      <c r="K1466" s="32">
        <v>4</v>
      </c>
      <c r="L1466" s="32">
        <v>0.9</v>
      </c>
      <c r="M1466" s="32">
        <v>1</v>
      </c>
      <c r="N1466" s="32">
        <v>3.6</v>
      </c>
      <c r="O1466" s="31"/>
      <c r="P1466" s="32">
        <v>13</v>
      </c>
      <c r="Q1466" s="31"/>
      <c r="R1466" s="36">
        <v>4.7E-2</v>
      </c>
      <c r="S1466" s="33">
        <v>0</v>
      </c>
      <c r="T1466" s="34"/>
      <c r="U1466" s="34"/>
      <c r="V1466" s="34"/>
      <c r="W1466" s="34"/>
      <c r="X1466" s="34"/>
      <c r="Y1466" s="34"/>
      <c r="Z1466" s="34"/>
      <c r="AA1466" s="34"/>
      <c r="AB1466" s="34"/>
      <c r="AC1466" s="34"/>
      <c r="AD1466" s="34"/>
      <c r="AE1466" s="34"/>
      <c r="AF1466" s="34"/>
      <c r="AG1466" s="34"/>
      <c r="AH1466" s="34"/>
      <c r="AI1466" s="34"/>
      <c r="AJ1466" s="34"/>
      <c r="AK1466" s="34"/>
      <c r="AL1466" s="34"/>
      <c r="AM1466" s="34"/>
      <c r="AN1466" s="34"/>
      <c r="AO1466" s="34"/>
      <c r="AP1466" s="34"/>
      <c r="AQ1466" s="34"/>
      <c r="AR1466" s="34"/>
      <c r="AS1466" s="34"/>
      <c r="AT1466" s="34"/>
      <c r="AU1466" s="34"/>
      <c r="AV1466" s="34"/>
      <c r="AW1466" s="33">
        <v>0.5</v>
      </c>
      <c r="AX1466" s="33">
        <v>7.0000000000000007E-2</v>
      </c>
      <c r="AY1466" s="33">
        <v>1.03</v>
      </c>
      <c r="AZ1466" s="36">
        <v>0</v>
      </c>
      <c r="BA1466" s="33">
        <v>0</v>
      </c>
      <c r="BB1466" s="34"/>
      <c r="BC1466" s="34"/>
      <c r="BD1466" s="34"/>
      <c r="BE1466" s="34"/>
      <c r="BF1466" s="34"/>
      <c r="BG1466" s="34"/>
      <c r="BH1466" s="34"/>
      <c r="BI1466" s="34"/>
      <c r="BJ1466" s="34"/>
      <c r="BK1466" s="34"/>
      <c r="BL1466" s="34"/>
      <c r="BM1466" s="34"/>
      <c r="BN1466" s="34"/>
      <c r="BO1466" s="34"/>
      <c r="BP1466" s="34"/>
      <c r="BQ1466" s="34"/>
      <c r="BR1466" s="34"/>
      <c r="BS1466" s="34"/>
      <c r="BT1466" s="34"/>
      <c r="BU1466" s="34"/>
      <c r="BV1466" s="34"/>
      <c r="BW1466" s="34"/>
      <c r="BX1466" s="34"/>
      <c r="BY1466" s="34"/>
      <c r="BZ1466" s="34"/>
      <c r="CA1466" s="34"/>
      <c r="CB1466" s="34"/>
      <c r="CC1466" s="34"/>
      <c r="CD1466" s="34"/>
      <c r="CE1466" s="39"/>
    </row>
    <row r="1467" spans="1:83" x14ac:dyDescent="0.35">
      <c r="A1467" s="37" t="s">
        <v>375</v>
      </c>
      <c r="B1467" s="34">
        <v>24704</v>
      </c>
      <c r="C1467" s="37" t="s">
        <v>374</v>
      </c>
      <c r="D1467" s="32">
        <v>2.9</v>
      </c>
      <c r="E1467" s="32">
        <v>1</v>
      </c>
      <c r="F1467" s="32">
        <v>3.5</v>
      </c>
      <c r="G1467" s="32">
        <v>16.8</v>
      </c>
      <c r="H1467" s="35">
        <v>391</v>
      </c>
      <c r="I1467" s="35">
        <v>369</v>
      </c>
      <c r="J1467" s="35">
        <v>88.191000000000003</v>
      </c>
      <c r="K1467" s="32">
        <v>2.7</v>
      </c>
      <c r="L1467" s="32">
        <v>0.2</v>
      </c>
      <c r="M1467" s="32">
        <v>0.2</v>
      </c>
      <c r="N1467" s="32">
        <v>3</v>
      </c>
      <c r="O1467" s="31"/>
      <c r="P1467" s="32">
        <v>16.8</v>
      </c>
      <c r="Q1467" s="31"/>
      <c r="R1467" s="36">
        <v>0.03</v>
      </c>
      <c r="S1467" s="33">
        <v>0</v>
      </c>
      <c r="T1467" s="33">
        <v>29.1</v>
      </c>
      <c r="U1467" s="33">
        <v>4.2</v>
      </c>
      <c r="V1467" s="34"/>
      <c r="W1467" s="34"/>
      <c r="X1467" s="34"/>
      <c r="Y1467" s="32">
        <v>16.600000000000001</v>
      </c>
      <c r="Z1467" s="32">
        <v>42.3</v>
      </c>
      <c r="AA1467" s="34"/>
      <c r="AB1467" s="32">
        <v>0</v>
      </c>
      <c r="AC1467" s="34"/>
      <c r="AD1467" s="34"/>
      <c r="AE1467" s="34"/>
      <c r="AF1467" s="32">
        <v>0.2</v>
      </c>
      <c r="AG1467" s="34"/>
      <c r="AH1467" s="34"/>
      <c r="AI1467" s="32">
        <v>0.4</v>
      </c>
      <c r="AJ1467" s="32">
        <v>0</v>
      </c>
      <c r="AK1467" s="34"/>
      <c r="AL1467" s="32">
        <v>0</v>
      </c>
      <c r="AM1467" s="32">
        <v>0</v>
      </c>
      <c r="AN1467" s="34"/>
      <c r="AO1467" s="34"/>
      <c r="AP1467" s="32">
        <v>0</v>
      </c>
      <c r="AQ1467" s="32">
        <v>0.2</v>
      </c>
      <c r="AR1467" s="32">
        <v>0</v>
      </c>
      <c r="AS1467" s="34"/>
      <c r="AT1467" s="32">
        <v>0</v>
      </c>
      <c r="AU1467" s="33">
        <v>59.7</v>
      </c>
      <c r="AV1467" s="36">
        <v>0</v>
      </c>
      <c r="AW1467" s="33">
        <v>0.25</v>
      </c>
      <c r="AX1467" s="33">
        <v>0.04</v>
      </c>
      <c r="AY1467" s="33">
        <v>0.52</v>
      </c>
      <c r="AZ1467" s="36">
        <v>0</v>
      </c>
      <c r="BA1467" s="33">
        <v>0</v>
      </c>
      <c r="BB1467" s="34"/>
      <c r="BC1467" s="34"/>
      <c r="BD1467" s="34"/>
      <c r="BE1467" s="34"/>
      <c r="BF1467" s="34"/>
      <c r="BG1467" s="34"/>
      <c r="BH1467" s="34"/>
      <c r="BI1467" s="34"/>
      <c r="BJ1467" s="34"/>
      <c r="BK1467" s="34"/>
      <c r="BL1467" s="34"/>
      <c r="BM1467" s="34"/>
      <c r="BN1467" s="34"/>
      <c r="BO1467" s="34"/>
      <c r="BP1467" s="34"/>
      <c r="BQ1467" s="34"/>
      <c r="BR1467" s="34"/>
      <c r="BS1467" s="34"/>
      <c r="BT1467" s="34"/>
      <c r="BU1467" s="34"/>
      <c r="BV1467" s="34"/>
      <c r="BW1467" s="34"/>
      <c r="BX1467" s="34"/>
      <c r="BY1467" s="34"/>
      <c r="BZ1467" s="34"/>
      <c r="CA1467" s="34"/>
      <c r="CB1467" s="34"/>
      <c r="CC1467" s="34"/>
    </row>
    <row r="1468" spans="1:83" x14ac:dyDescent="0.35">
      <c r="A1468" s="37" t="s">
        <v>373</v>
      </c>
      <c r="B1468" s="34">
        <v>24704</v>
      </c>
      <c r="C1468" s="37" t="s">
        <v>372</v>
      </c>
      <c r="D1468" s="32">
        <v>3</v>
      </c>
      <c r="E1468" s="32">
        <v>0.9</v>
      </c>
      <c r="F1468" s="32">
        <v>3</v>
      </c>
      <c r="G1468" s="32">
        <v>16.8</v>
      </c>
      <c r="H1468" s="35">
        <v>390</v>
      </c>
      <c r="I1468" s="35">
        <v>370</v>
      </c>
      <c r="J1468" s="35">
        <v>88.429999999999993</v>
      </c>
      <c r="K1468" s="32">
        <v>2.5</v>
      </c>
      <c r="L1468" s="32">
        <v>0.3</v>
      </c>
      <c r="M1468" s="32">
        <v>0.3</v>
      </c>
      <c r="N1468" s="32">
        <v>2.2000000000000002</v>
      </c>
      <c r="O1468" s="31"/>
      <c r="P1468" s="32">
        <v>16.8</v>
      </c>
      <c r="Q1468" s="31"/>
      <c r="R1468" s="36">
        <v>0</v>
      </c>
      <c r="S1468" s="33">
        <v>0</v>
      </c>
      <c r="T1468" s="33">
        <v>29.1</v>
      </c>
      <c r="U1468" s="33">
        <v>4.2</v>
      </c>
      <c r="V1468" s="34"/>
      <c r="W1468" s="34"/>
      <c r="X1468" s="34"/>
      <c r="Y1468" s="32">
        <v>16.600000000000001</v>
      </c>
      <c r="Z1468" s="32">
        <v>42.3</v>
      </c>
      <c r="AA1468" s="34"/>
      <c r="AB1468" s="32">
        <v>0</v>
      </c>
      <c r="AC1468" s="34"/>
      <c r="AD1468" s="34"/>
      <c r="AE1468" s="34"/>
      <c r="AF1468" s="32">
        <v>0.2</v>
      </c>
      <c r="AG1468" s="34"/>
      <c r="AH1468" s="34"/>
      <c r="AI1468" s="32">
        <v>0.4</v>
      </c>
      <c r="AJ1468" s="32">
        <v>0</v>
      </c>
      <c r="AK1468" s="34"/>
      <c r="AL1468" s="32">
        <v>0</v>
      </c>
      <c r="AM1468" s="32">
        <v>0</v>
      </c>
      <c r="AN1468" s="34"/>
      <c r="AO1468" s="34"/>
      <c r="AP1468" s="32">
        <v>0</v>
      </c>
      <c r="AQ1468" s="32">
        <v>0.2</v>
      </c>
      <c r="AR1468" s="32">
        <v>0</v>
      </c>
      <c r="AS1468" s="34"/>
      <c r="AT1468" s="32">
        <v>0</v>
      </c>
      <c r="AU1468" s="33">
        <v>59.7</v>
      </c>
      <c r="AV1468" s="36">
        <v>0</v>
      </c>
      <c r="AW1468" s="33">
        <v>0.24</v>
      </c>
      <c r="AX1468" s="33">
        <v>0.03</v>
      </c>
      <c r="AY1468" s="33">
        <v>0.49</v>
      </c>
      <c r="AZ1468" s="36">
        <v>0</v>
      </c>
      <c r="BA1468" s="33">
        <v>0</v>
      </c>
      <c r="BB1468" s="34"/>
      <c r="BC1468" s="34"/>
      <c r="BD1468" s="34"/>
      <c r="BE1468" s="34"/>
      <c r="BF1468" s="34"/>
      <c r="BG1468" s="34"/>
      <c r="BH1468" s="34"/>
      <c r="BI1468" s="34"/>
      <c r="BJ1468" s="34"/>
      <c r="BK1468" s="34"/>
      <c r="BL1468" s="34"/>
      <c r="BM1468" s="34"/>
      <c r="BN1468" s="34"/>
      <c r="BO1468" s="34"/>
      <c r="BP1468" s="34"/>
      <c r="BQ1468" s="34"/>
      <c r="BR1468" s="34"/>
      <c r="BS1468" s="34"/>
      <c r="BT1468" s="34"/>
      <c r="BU1468" s="34"/>
      <c r="BV1468" s="34"/>
      <c r="BW1468" s="34"/>
      <c r="BX1468" s="34"/>
      <c r="BY1468" s="34"/>
      <c r="BZ1468" s="34"/>
      <c r="CA1468" s="34"/>
      <c r="CB1468" s="34"/>
      <c r="CC1468" s="34"/>
    </row>
    <row r="1469" spans="1:83" ht="25" x14ac:dyDescent="0.35">
      <c r="A1469" s="37" t="s">
        <v>371</v>
      </c>
      <c r="B1469" s="34">
        <v>24704</v>
      </c>
      <c r="C1469" s="37" t="s">
        <v>370</v>
      </c>
      <c r="D1469" s="32">
        <v>3.1</v>
      </c>
      <c r="E1469" s="32">
        <v>0.9</v>
      </c>
      <c r="F1469" s="32">
        <v>2.6</v>
      </c>
      <c r="G1469" s="32">
        <v>19.899999999999999</v>
      </c>
      <c r="H1469" s="35">
        <v>452</v>
      </c>
      <c r="I1469" s="35">
        <v>424</v>
      </c>
      <c r="J1469" s="35">
        <v>101.336</v>
      </c>
      <c r="K1469" s="32">
        <v>3.5</v>
      </c>
      <c r="L1469" s="32">
        <v>0.3</v>
      </c>
      <c r="M1469" s="32">
        <v>0.3</v>
      </c>
      <c r="N1469" s="32">
        <v>1.8</v>
      </c>
      <c r="O1469" s="31"/>
      <c r="P1469" s="32">
        <v>19.899999999999999</v>
      </c>
      <c r="Q1469" s="31"/>
      <c r="R1469" s="36">
        <v>0.06</v>
      </c>
      <c r="S1469" s="33">
        <v>0</v>
      </c>
      <c r="T1469" s="33">
        <v>29.1</v>
      </c>
      <c r="U1469" s="33">
        <v>4.2</v>
      </c>
      <c r="V1469" s="34"/>
      <c r="W1469" s="34"/>
      <c r="X1469" s="34"/>
      <c r="Y1469" s="32">
        <v>16.600000000000001</v>
      </c>
      <c r="Z1469" s="32">
        <v>42.3</v>
      </c>
      <c r="AA1469" s="34"/>
      <c r="AB1469" s="32">
        <v>0</v>
      </c>
      <c r="AC1469" s="34"/>
      <c r="AD1469" s="34"/>
      <c r="AE1469" s="34"/>
      <c r="AF1469" s="32">
        <v>0.2</v>
      </c>
      <c r="AG1469" s="34"/>
      <c r="AH1469" s="34"/>
      <c r="AI1469" s="32">
        <v>0.4</v>
      </c>
      <c r="AJ1469" s="32">
        <v>0</v>
      </c>
      <c r="AK1469" s="34"/>
      <c r="AL1469" s="32">
        <v>0</v>
      </c>
      <c r="AM1469" s="32">
        <v>0</v>
      </c>
      <c r="AN1469" s="34"/>
      <c r="AO1469" s="34"/>
      <c r="AP1469" s="32">
        <v>0</v>
      </c>
      <c r="AQ1469" s="32">
        <v>0.2</v>
      </c>
      <c r="AR1469" s="32">
        <v>0</v>
      </c>
      <c r="AS1469" s="34"/>
      <c r="AT1469" s="32">
        <v>0</v>
      </c>
      <c r="AU1469" s="33">
        <v>59.7</v>
      </c>
      <c r="AV1469" s="36">
        <v>0</v>
      </c>
      <c r="AW1469" s="33">
        <v>0.24</v>
      </c>
      <c r="AX1469" s="33">
        <v>0.03</v>
      </c>
      <c r="AY1469" s="33">
        <v>0.49</v>
      </c>
      <c r="AZ1469" s="36">
        <v>0</v>
      </c>
      <c r="BA1469" s="33">
        <v>0</v>
      </c>
      <c r="BB1469" s="34"/>
      <c r="BC1469" s="34"/>
      <c r="BD1469" s="34"/>
      <c r="BE1469" s="34"/>
      <c r="BF1469" s="34"/>
      <c r="BG1469" s="34"/>
      <c r="BH1469" s="34"/>
      <c r="BI1469" s="34"/>
      <c r="BJ1469" s="34"/>
      <c r="BK1469" s="34"/>
      <c r="BL1469" s="34"/>
      <c r="BM1469" s="34"/>
      <c r="BN1469" s="34"/>
      <c r="BO1469" s="34"/>
      <c r="BP1469" s="34"/>
      <c r="BQ1469" s="34"/>
      <c r="BR1469" s="34"/>
      <c r="BS1469" s="34"/>
      <c r="BT1469" s="34"/>
      <c r="BU1469" s="34"/>
      <c r="BV1469" s="34"/>
      <c r="BW1469" s="34"/>
      <c r="BX1469" s="34"/>
      <c r="BY1469" s="34"/>
      <c r="BZ1469" s="34"/>
      <c r="CA1469" s="34"/>
      <c r="CB1469" s="34"/>
      <c r="CC1469" s="34"/>
    </row>
    <row r="1470" spans="1:83" x14ac:dyDescent="0.35">
      <c r="A1470" s="37" t="s">
        <v>369</v>
      </c>
      <c r="B1470" s="34">
        <v>24705</v>
      </c>
      <c r="C1470" s="37" t="s">
        <v>368</v>
      </c>
      <c r="D1470" s="32">
        <v>0.4</v>
      </c>
      <c r="E1470" s="32">
        <v>0.1</v>
      </c>
      <c r="F1470" s="32">
        <v>2.1</v>
      </c>
      <c r="G1470" s="32">
        <v>2.1</v>
      </c>
      <c r="H1470" s="35">
        <v>50</v>
      </c>
      <c r="I1470" s="35">
        <v>45</v>
      </c>
      <c r="J1470" s="35">
        <v>10.754999999999999</v>
      </c>
      <c r="K1470" s="32">
        <v>0.6</v>
      </c>
      <c r="L1470" s="32">
        <v>1.1000000000000001</v>
      </c>
      <c r="M1470" s="32">
        <v>1</v>
      </c>
      <c r="N1470" s="32">
        <v>0</v>
      </c>
      <c r="O1470" s="31"/>
      <c r="P1470" s="32">
        <v>2.1</v>
      </c>
      <c r="Q1470" s="31"/>
      <c r="R1470" s="36">
        <v>0.01</v>
      </c>
      <c r="S1470" s="33">
        <v>0</v>
      </c>
      <c r="T1470" s="33">
        <v>0</v>
      </c>
      <c r="U1470" s="33">
        <v>0</v>
      </c>
      <c r="V1470" s="34"/>
      <c r="W1470" s="34"/>
      <c r="X1470" s="34"/>
      <c r="Y1470" s="32">
        <v>0</v>
      </c>
      <c r="Z1470" s="32">
        <v>0</v>
      </c>
      <c r="AA1470" s="34"/>
      <c r="AB1470" s="34"/>
      <c r="AC1470" s="34"/>
      <c r="AD1470" s="34"/>
      <c r="AE1470" s="34"/>
      <c r="AF1470" s="34"/>
      <c r="AG1470" s="34"/>
      <c r="AH1470" s="34"/>
      <c r="AI1470" s="34"/>
      <c r="AJ1470" s="34"/>
      <c r="AK1470" s="34"/>
      <c r="AL1470" s="34"/>
      <c r="AM1470" s="32">
        <v>0</v>
      </c>
      <c r="AN1470" s="34"/>
      <c r="AO1470" s="34"/>
      <c r="AP1470" s="34"/>
      <c r="AQ1470" s="34"/>
      <c r="AR1470" s="32">
        <v>0</v>
      </c>
      <c r="AS1470" s="34"/>
      <c r="AT1470" s="32">
        <v>0</v>
      </c>
      <c r="AU1470" s="33">
        <v>0</v>
      </c>
      <c r="AV1470" s="36">
        <v>0</v>
      </c>
      <c r="AW1470" s="33">
        <v>0</v>
      </c>
      <c r="AX1470" s="33">
        <v>0</v>
      </c>
      <c r="AY1470" s="33">
        <v>0</v>
      </c>
      <c r="AZ1470" s="36">
        <v>0</v>
      </c>
      <c r="BA1470" s="33">
        <v>0</v>
      </c>
      <c r="BB1470" s="34"/>
      <c r="BC1470" s="34"/>
      <c r="BD1470" s="34"/>
      <c r="BE1470" s="34"/>
      <c r="BF1470" s="34"/>
      <c r="BG1470" s="34"/>
      <c r="BH1470" s="34"/>
      <c r="BI1470" s="34"/>
      <c r="BJ1470" s="34"/>
      <c r="BK1470" s="34"/>
      <c r="BL1470" s="34"/>
      <c r="BM1470" s="34"/>
      <c r="BN1470" s="34"/>
      <c r="BO1470" s="34"/>
      <c r="BP1470" s="34"/>
      <c r="BQ1470" s="34"/>
      <c r="BR1470" s="34"/>
      <c r="BS1470" s="34"/>
      <c r="BT1470" s="34"/>
      <c r="BU1470" s="34"/>
      <c r="BV1470" s="34"/>
      <c r="BW1470" s="34"/>
      <c r="BX1470" s="34"/>
      <c r="BY1470" s="34"/>
      <c r="BZ1470" s="34"/>
      <c r="CA1470" s="34"/>
      <c r="CB1470" s="34"/>
      <c r="CC1470" s="34"/>
    </row>
    <row r="1471" spans="1:83" x14ac:dyDescent="0.35">
      <c r="A1471" s="37" t="s">
        <v>367</v>
      </c>
      <c r="B1471" s="34">
        <v>24705</v>
      </c>
      <c r="C1471" s="37" t="s">
        <v>366</v>
      </c>
      <c r="D1471" s="32">
        <v>0.8</v>
      </c>
      <c r="E1471" s="32">
        <v>0.1</v>
      </c>
      <c r="F1471" s="32">
        <v>1.2</v>
      </c>
      <c r="G1471" s="32">
        <v>1.2</v>
      </c>
      <c r="H1471" s="35">
        <v>50</v>
      </c>
      <c r="I1471" s="35">
        <v>39</v>
      </c>
      <c r="J1471" s="35">
        <v>9.3209999999999997</v>
      </c>
      <c r="K1471" s="32">
        <v>1.4</v>
      </c>
      <c r="L1471" s="32">
        <v>0.6</v>
      </c>
      <c r="M1471" s="32">
        <v>0.6</v>
      </c>
      <c r="N1471" s="32">
        <v>0</v>
      </c>
      <c r="O1471" s="31"/>
      <c r="P1471" s="32">
        <v>1.2</v>
      </c>
      <c r="Q1471" s="31"/>
      <c r="R1471" s="36">
        <v>0.02</v>
      </c>
      <c r="S1471" s="33">
        <v>0</v>
      </c>
      <c r="T1471" s="33">
        <v>0</v>
      </c>
      <c r="U1471" s="33">
        <v>0</v>
      </c>
      <c r="V1471" s="34"/>
      <c r="W1471" s="34"/>
      <c r="X1471" s="34"/>
      <c r="Y1471" s="32">
        <v>0</v>
      </c>
      <c r="Z1471" s="32">
        <v>0</v>
      </c>
      <c r="AA1471" s="34"/>
      <c r="AB1471" s="34"/>
      <c r="AC1471" s="34"/>
      <c r="AD1471" s="34"/>
      <c r="AE1471" s="34"/>
      <c r="AF1471" s="34"/>
      <c r="AG1471" s="34"/>
      <c r="AH1471" s="34"/>
      <c r="AI1471" s="34"/>
      <c r="AJ1471" s="34"/>
      <c r="AK1471" s="34"/>
      <c r="AL1471" s="34"/>
      <c r="AM1471" s="32">
        <v>0</v>
      </c>
      <c r="AN1471" s="34"/>
      <c r="AO1471" s="34"/>
      <c r="AP1471" s="34"/>
      <c r="AQ1471" s="34"/>
      <c r="AR1471" s="32">
        <v>0</v>
      </c>
      <c r="AS1471" s="34"/>
      <c r="AT1471" s="32">
        <v>0</v>
      </c>
      <c r="AU1471" s="33">
        <v>0</v>
      </c>
      <c r="AV1471" s="36">
        <v>0</v>
      </c>
      <c r="AW1471" s="33">
        <v>0</v>
      </c>
      <c r="AX1471" s="33">
        <v>0</v>
      </c>
      <c r="AY1471" s="33">
        <v>0</v>
      </c>
      <c r="AZ1471" s="36">
        <v>0</v>
      </c>
      <c r="BA1471" s="33">
        <v>0</v>
      </c>
      <c r="BB1471" s="34"/>
      <c r="BC1471" s="34"/>
      <c r="BD1471" s="34"/>
      <c r="BE1471" s="34"/>
      <c r="BF1471" s="34"/>
      <c r="BG1471" s="34"/>
      <c r="BH1471" s="34"/>
      <c r="BI1471" s="34"/>
      <c r="BJ1471" s="34"/>
      <c r="BK1471" s="34"/>
      <c r="BL1471" s="34"/>
      <c r="BM1471" s="34"/>
      <c r="BN1471" s="34"/>
      <c r="BO1471" s="34"/>
      <c r="BP1471" s="34"/>
      <c r="BQ1471" s="34"/>
      <c r="BR1471" s="34"/>
      <c r="BS1471" s="34"/>
      <c r="BT1471" s="34"/>
      <c r="BU1471" s="34"/>
      <c r="BV1471" s="34"/>
      <c r="BW1471" s="34"/>
      <c r="BX1471" s="34"/>
      <c r="BY1471" s="34"/>
      <c r="BZ1471" s="34"/>
      <c r="CA1471" s="34"/>
      <c r="CB1471" s="34"/>
      <c r="CC1471" s="34"/>
    </row>
    <row r="1472" spans="1:83" x14ac:dyDescent="0.35">
      <c r="A1472" s="37" t="s">
        <v>365</v>
      </c>
      <c r="B1472" s="34">
        <v>24705</v>
      </c>
      <c r="C1472" s="37" t="s">
        <v>364</v>
      </c>
      <c r="D1472" s="32">
        <v>0.6</v>
      </c>
      <c r="E1472" s="32">
        <v>0</v>
      </c>
      <c r="F1472" s="32">
        <v>1.9</v>
      </c>
      <c r="G1472" s="32">
        <v>2</v>
      </c>
      <c r="H1472" s="35">
        <v>52</v>
      </c>
      <c r="I1472" s="35">
        <v>45</v>
      </c>
      <c r="J1472" s="35">
        <v>10.754999999999999</v>
      </c>
      <c r="K1472" s="32">
        <v>0.9</v>
      </c>
      <c r="L1472" s="32">
        <v>1</v>
      </c>
      <c r="M1472" s="32">
        <v>1</v>
      </c>
      <c r="N1472" s="32">
        <v>0</v>
      </c>
      <c r="O1472" s="31"/>
      <c r="P1472" s="32">
        <v>2</v>
      </c>
      <c r="Q1472" s="31"/>
      <c r="R1472" s="36">
        <v>0.02</v>
      </c>
      <c r="S1472" s="33">
        <v>0</v>
      </c>
      <c r="T1472" s="33">
        <v>0</v>
      </c>
      <c r="U1472" s="33">
        <v>0</v>
      </c>
      <c r="V1472" s="34"/>
      <c r="W1472" s="34"/>
      <c r="X1472" s="34"/>
      <c r="Y1472" s="32">
        <v>0</v>
      </c>
      <c r="Z1472" s="32">
        <v>0</v>
      </c>
      <c r="AA1472" s="34"/>
      <c r="AB1472" s="34"/>
      <c r="AC1472" s="34"/>
      <c r="AD1472" s="34"/>
      <c r="AE1472" s="34"/>
      <c r="AF1472" s="34"/>
      <c r="AG1472" s="34"/>
      <c r="AH1472" s="34"/>
      <c r="AI1472" s="34"/>
      <c r="AJ1472" s="34"/>
      <c r="AK1472" s="34"/>
      <c r="AL1472" s="34"/>
      <c r="AM1472" s="32">
        <v>0</v>
      </c>
      <c r="AN1472" s="34"/>
      <c r="AO1472" s="34"/>
      <c r="AP1472" s="34"/>
      <c r="AQ1472" s="34"/>
      <c r="AR1472" s="32">
        <v>0</v>
      </c>
      <c r="AS1472" s="34"/>
      <c r="AT1472" s="32">
        <v>0</v>
      </c>
      <c r="AU1472" s="33">
        <v>0</v>
      </c>
      <c r="AV1472" s="36">
        <v>0</v>
      </c>
      <c r="AW1472" s="33">
        <v>0</v>
      </c>
      <c r="AX1472" s="33">
        <v>0</v>
      </c>
      <c r="AY1472" s="33">
        <v>0</v>
      </c>
      <c r="AZ1472" s="36">
        <v>0</v>
      </c>
      <c r="BA1472" s="33">
        <v>0</v>
      </c>
      <c r="BB1472" s="34"/>
      <c r="BC1472" s="34"/>
      <c r="BD1472" s="34"/>
      <c r="BE1472" s="34"/>
      <c r="BF1472" s="34"/>
      <c r="BG1472" s="34"/>
      <c r="BH1472" s="34"/>
      <c r="BI1472" s="34"/>
      <c r="BJ1472" s="34"/>
      <c r="BK1472" s="34"/>
      <c r="BL1472" s="34"/>
      <c r="BM1472" s="34"/>
      <c r="BN1472" s="34"/>
      <c r="BO1472" s="34"/>
      <c r="BP1472" s="34"/>
      <c r="BQ1472" s="34"/>
      <c r="BR1472" s="34"/>
      <c r="BS1472" s="34"/>
      <c r="BT1472" s="34"/>
      <c r="BU1472" s="34"/>
      <c r="BV1472" s="34"/>
      <c r="BW1472" s="34"/>
      <c r="BX1472" s="34"/>
      <c r="BY1472" s="34"/>
      <c r="BZ1472" s="34"/>
      <c r="CA1472" s="34"/>
      <c r="CB1472" s="34"/>
      <c r="CC1472" s="34"/>
    </row>
    <row r="1473" spans="1:81" x14ac:dyDescent="0.35">
      <c r="A1473" s="37" t="s">
        <v>363</v>
      </c>
      <c r="B1473" s="34">
        <v>24705</v>
      </c>
      <c r="C1473" s="37" t="s">
        <v>362</v>
      </c>
      <c r="D1473" s="32">
        <v>1.2</v>
      </c>
      <c r="E1473" s="32">
        <v>0.1</v>
      </c>
      <c r="F1473" s="32">
        <v>1.4</v>
      </c>
      <c r="G1473" s="32">
        <v>1.4</v>
      </c>
      <c r="H1473" s="35">
        <v>56</v>
      </c>
      <c r="I1473" s="35">
        <v>49</v>
      </c>
      <c r="J1473" s="35">
        <v>11.711</v>
      </c>
      <c r="K1473" s="32">
        <v>0.9</v>
      </c>
      <c r="L1473" s="32">
        <v>0.8</v>
      </c>
      <c r="M1473" s="32">
        <v>0.6</v>
      </c>
      <c r="N1473" s="32">
        <v>0</v>
      </c>
      <c r="O1473" s="31"/>
      <c r="P1473" s="32">
        <v>1.4</v>
      </c>
      <c r="Q1473" s="31"/>
      <c r="R1473" s="36">
        <v>0.01</v>
      </c>
      <c r="S1473" s="33">
        <v>0</v>
      </c>
      <c r="T1473" s="33">
        <v>0</v>
      </c>
      <c r="U1473" s="33">
        <v>0</v>
      </c>
      <c r="V1473" s="34"/>
      <c r="W1473" s="34"/>
      <c r="X1473" s="34"/>
      <c r="Y1473" s="32">
        <v>0</v>
      </c>
      <c r="Z1473" s="32">
        <v>0</v>
      </c>
      <c r="AA1473" s="34"/>
      <c r="AB1473" s="34"/>
      <c r="AC1473" s="34"/>
      <c r="AD1473" s="34"/>
      <c r="AE1473" s="34"/>
      <c r="AF1473" s="34"/>
      <c r="AG1473" s="34"/>
      <c r="AH1473" s="34"/>
      <c r="AI1473" s="34"/>
      <c r="AJ1473" s="34"/>
      <c r="AK1473" s="34"/>
      <c r="AL1473" s="34"/>
      <c r="AM1473" s="32">
        <v>0</v>
      </c>
      <c r="AN1473" s="34"/>
      <c r="AO1473" s="34"/>
      <c r="AP1473" s="34"/>
      <c r="AQ1473" s="34"/>
      <c r="AR1473" s="32">
        <v>0</v>
      </c>
      <c r="AS1473" s="34"/>
      <c r="AT1473" s="32">
        <v>0</v>
      </c>
      <c r="AU1473" s="33">
        <v>0</v>
      </c>
      <c r="AV1473" s="36">
        <v>0</v>
      </c>
      <c r="AW1473" s="33">
        <v>0</v>
      </c>
      <c r="AX1473" s="33">
        <v>0</v>
      </c>
      <c r="AY1473" s="33">
        <v>0</v>
      </c>
      <c r="AZ1473" s="36">
        <v>0</v>
      </c>
      <c r="BA1473" s="33">
        <v>0</v>
      </c>
      <c r="BB1473" s="34"/>
      <c r="BC1473" s="34"/>
      <c r="BD1473" s="34"/>
      <c r="BE1473" s="34"/>
      <c r="BF1473" s="34"/>
      <c r="BG1473" s="34"/>
      <c r="BH1473" s="34"/>
      <c r="BI1473" s="34"/>
      <c r="BJ1473" s="34"/>
      <c r="BK1473" s="34"/>
      <c r="BL1473" s="34"/>
      <c r="BM1473" s="34"/>
      <c r="BN1473" s="34"/>
      <c r="BO1473" s="34"/>
      <c r="BP1473" s="34"/>
      <c r="BQ1473" s="34"/>
      <c r="BR1473" s="34"/>
      <c r="BS1473" s="34"/>
      <c r="BT1473" s="34"/>
      <c r="BU1473" s="34"/>
      <c r="BV1473" s="34"/>
      <c r="BW1473" s="34"/>
      <c r="BX1473" s="34"/>
      <c r="BY1473" s="34"/>
      <c r="BZ1473" s="34"/>
      <c r="CA1473" s="34"/>
      <c r="CB1473" s="34"/>
      <c r="CC1473" s="34"/>
    </row>
    <row r="1474" spans="1:81" x14ac:dyDescent="0.35">
      <c r="A1474" s="37" t="s">
        <v>361</v>
      </c>
      <c r="B1474" s="34">
        <v>24403</v>
      </c>
      <c r="C1474" s="37" t="s">
        <v>360</v>
      </c>
      <c r="D1474" s="32">
        <v>3.4</v>
      </c>
      <c r="E1474" s="32">
        <v>1.2</v>
      </c>
      <c r="F1474" s="32">
        <v>1.2</v>
      </c>
      <c r="G1474" s="32">
        <v>2.5</v>
      </c>
      <c r="H1474" s="35">
        <v>170</v>
      </c>
      <c r="I1474" s="35">
        <v>144</v>
      </c>
      <c r="J1474" s="35">
        <v>34.415999999999997</v>
      </c>
      <c r="K1474" s="32">
        <v>3.3</v>
      </c>
      <c r="L1474" s="32">
        <v>0.4</v>
      </c>
      <c r="M1474" s="32">
        <v>0.8</v>
      </c>
      <c r="N1474" s="32">
        <v>0</v>
      </c>
      <c r="O1474" s="31"/>
      <c r="P1474" s="32">
        <v>2.5</v>
      </c>
      <c r="Q1474" s="31"/>
      <c r="R1474" s="36">
        <v>0.54</v>
      </c>
      <c r="S1474" s="33">
        <v>0</v>
      </c>
      <c r="T1474" s="33">
        <v>6.27</v>
      </c>
      <c r="U1474" s="33">
        <v>83.8</v>
      </c>
      <c r="V1474" s="34"/>
      <c r="W1474" s="34"/>
      <c r="X1474" s="34"/>
      <c r="Y1474" s="32">
        <v>8.6</v>
      </c>
      <c r="Z1474" s="32">
        <v>1.4</v>
      </c>
      <c r="AA1474" s="34"/>
      <c r="AB1474" s="34"/>
      <c r="AC1474" s="34"/>
      <c r="AD1474" s="34"/>
      <c r="AE1474" s="34"/>
      <c r="AF1474" s="34"/>
      <c r="AG1474" s="34"/>
      <c r="AH1474" s="34"/>
      <c r="AI1474" s="34"/>
      <c r="AJ1474" s="34"/>
      <c r="AK1474" s="34"/>
      <c r="AL1474" s="34"/>
      <c r="AM1474" s="32">
        <v>0</v>
      </c>
      <c r="AN1474" s="34"/>
      <c r="AO1474" s="34"/>
      <c r="AP1474" s="34"/>
      <c r="AQ1474" s="34"/>
      <c r="AR1474" s="32">
        <v>0</v>
      </c>
      <c r="AS1474" s="34"/>
      <c r="AT1474" s="32">
        <v>0</v>
      </c>
      <c r="AU1474" s="33">
        <v>9.93</v>
      </c>
      <c r="AV1474" s="36">
        <v>0</v>
      </c>
      <c r="AW1474" s="33">
        <v>0.06</v>
      </c>
      <c r="AX1474" s="33">
        <v>0.8</v>
      </c>
      <c r="AY1474" s="33">
        <v>0.1</v>
      </c>
      <c r="AZ1474" s="36">
        <v>0</v>
      </c>
      <c r="BA1474" s="33">
        <v>0</v>
      </c>
      <c r="BB1474" s="34"/>
      <c r="BC1474" s="34"/>
      <c r="BD1474" s="34"/>
      <c r="BE1474" s="34"/>
      <c r="BF1474" s="34"/>
      <c r="BG1474" s="34"/>
      <c r="BH1474" s="34"/>
      <c r="BI1474" s="34"/>
      <c r="BJ1474" s="34"/>
      <c r="BK1474" s="34"/>
      <c r="BL1474" s="34"/>
      <c r="BM1474" s="34"/>
      <c r="BN1474" s="34"/>
      <c r="BO1474" s="34"/>
      <c r="BP1474" s="34"/>
      <c r="BQ1474" s="34"/>
      <c r="BR1474" s="34"/>
      <c r="BS1474" s="34"/>
      <c r="BT1474" s="34"/>
      <c r="BU1474" s="34"/>
      <c r="BV1474" s="34"/>
      <c r="BW1474" s="34"/>
      <c r="BX1474" s="34"/>
      <c r="BY1474" s="34"/>
      <c r="BZ1474" s="34"/>
      <c r="CA1474" s="34"/>
      <c r="CB1474" s="34"/>
      <c r="CC1474" s="34"/>
    </row>
    <row r="1475" spans="1:81" x14ac:dyDescent="0.35">
      <c r="A1475" s="37" t="s">
        <v>359</v>
      </c>
      <c r="B1475" s="34">
        <v>24705</v>
      </c>
      <c r="C1475" s="37" t="s">
        <v>358</v>
      </c>
      <c r="D1475" s="32">
        <v>1.1000000000000001</v>
      </c>
      <c r="E1475" s="32">
        <v>0.3</v>
      </c>
      <c r="F1475" s="32">
        <v>2.6</v>
      </c>
      <c r="G1475" s="32">
        <v>2.6</v>
      </c>
      <c r="H1475" s="35">
        <v>93</v>
      </c>
      <c r="I1475" s="35">
        <v>73</v>
      </c>
      <c r="J1475" s="35">
        <v>17.446999999999999</v>
      </c>
      <c r="K1475" s="32">
        <v>2.4</v>
      </c>
      <c r="L1475" s="32">
        <v>1.1000000000000001</v>
      </c>
      <c r="M1475" s="32">
        <v>1.4</v>
      </c>
      <c r="N1475" s="32">
        <v>0.1</v>
      </c>
      <c r="O1475" s="31"/>
      <c r="P1475" s="32">
        <v>2.6</v>
      </c>
      <c r="Q1475" s="31"/>
      <c r="R1475" s="36">
        <v>0.04</v>
      </c>
      <c r="S1475" s="33">
        <v>0</v>
      </c>
      <c r="T1475" s="33">
        <v>0</v>
      </c>
      <c r="U1475" s="33">
        <v>0</v>
      </c>
      <c r="V1475" s="34"/>
      <c r="W1475" s="34"/>
      <c r="X1475" s="34"/>
      <c r="Y1475" s="32">
        <v>0</v>
      </c>
      <c r="Z1475" s="32">
        <v>0</v>
      </c>
      <c r="AA1475" s="34"/>
      <c r="AB1475" s="34"/>
      <c r="AC1475" s="34"/>
      <c r="AD1475" s="34"/>
      <c r="AE1475" s="34"/>
      <c r="AF1475" s="34"/>
      <c r="AG1475" s="34"/>
      <c r="AH1475" s="34"/>
      <c r="AI1475" s="34"/>
      <c r="AJ1475" s="34"/>
      <c r="AK1475" s="34"/>
      <c r="AL1475" s="34"/>
      <c r="AM1475" s="32">
        <v>0</v>
      </c>
      <c r="AN1475" s="34"/>
      <c r="AO1475" s="34"/>
      <c r="AP1475" s="34"/>
      <c r="AQ1475" s="34"/>
      <c r="AR1475" s="32">
        <v>0</v>
      </c>
      <c r="AS1475" s="34"/>
      <c r="AT1475" s="32">
        <v>0</v>
      </c>
      <c r="AU1475" s="33">
        <v>0</v>
      </c>
      <c r="AV1475" s="36">
        <v>0</v>
      </c>
      <c r="AW1475" s="33">
        <v>0</v>
      </c>
      <c r="AX1475" s="33">
        <v>0</v>
      </c>
      <c r="AY1475" s="33">
        <v>0</v>
      </c>
      <c r="AZ1475" s="36">
        <v>0</v>
      </c>
      <c r="BA1475" s="33">
        <v>0</v>
      </c>
      <c r="BB1475" s="34"/>
      <c r="BC1475" s="34"/>
      <c r="BD1475" s="34"/>
      <c r="BE1475" s="34"/>
      <c r="BF1475" s="34"/>
      <c r="BG1475" s="34"/>
      <c r="BH1475" s="34"/>
      <c r="BI1475" s="34"/>
      <c r="BJ1475" s="34"/>
      <c r="BK1475" s="34"/>
      <c r="BL1475" s="34"/>
      <c r="BM1475" s="34"/>
      <c r="BN1475" s="34"/>
      <c r="BO1475" s="34"/>
      <c r="BP1475" s="34"/>
      <c r="BQ1475" s="34"/>
      <c r="BR1475" s="34"/>
      <c r="BS1475" s="34"/>
      <c r="BT1475" s="34"/>
      <c r="BU1475" s="34"/>
      <c r="BV1475" s="34"/>
      <c r="BW1475" s="34"/>
      <c r="BX1475" s="34"/>
      <c r="BY1475" s="34"/>
      <c r="BZ1475" s="34"/>
      <c r="CA1475" s="34"/>
      <c r="CB1475" s="34"/>
      <c r="CC1475" s="34"/>
    </row>
    <row r="1476" spans="1:81" ht="25" x14ac:dyDescent="0.35">
      <c r="A1476" s="37" t="s">
        <v>357</v>
      </c>
      <c r="B1476" s="34">
        <v>24705</v>
      </c>
      <c r="C1476" s="37" t="s">
        <v>356</v>
      </c>
      <c r="D1476" s="32">
        <v>1.6</v>
      </c>
      <c r="E1476" s="32">
        <v>0.4</v>
      </c>
      <c r="F1476" s="32">
        <v>3.7</v>
      </c>
      <c r="G1476" s="32">
        <v>3.7</v>
      </c>
      <c r="H1476" s="35">
        <v>132</v>
      </c>
      <c r="I1476" s="35">
        <v>104</v>
      </c>
      <c r="J1476" s="35">
        <v>24.855999999999998</v>
      </c>
      <c r="K1476" s="32">
        <v>3.5</v>
      </c>
      <c r="L1476" s="32">
        <v>1.6</v>
      </c>
      <c r="M1476" s="32">
        <v>2</v>
      </c>
      <c r="N1476" s="32">
        <v>0.1</v>
      </c>
      <c r="O1476" s="31"/>
      <c r="P1476" s="32">
        <v>3.7</v>
      </c>
      <c r="Q1476" s="31"/>
      <c r="R1476" s="36">
        <v>5.0999999999999997E-2</v>
      </c>
      <c r="S1476" s="33">
        <v>0</v>
      </c>
      <c r="T1476" s="34"/>
      <c r="U1476" s="34"/>
      <c r="V1476" s="34"/>
      <c r="W1476" s="34"/>
      <c r="X1476" s="34"/>
      <c r="Y1476" s="34"/>
      <c r="Z1476" s="34"/>
      <c r="AA1476" s="34"/>
      <c r="AB1476" s="34"/>
      <c r="AC1476" s="34"/>
      <c r="AD1476" s="34"/>
      <c r="AE1476" s="34"/>
      <c r="AF1476" s="34"/>
      <c r="AG1476" s="34"/>
      <c r="AH1476" s="34"/>
      <c r="AI1476" s="34"/>
      <c r="AJ1476" s="34"/>
      <c r="AK1476" s="34"/>
      <c r="AL1476" s="34"/>
      <c r="AM1476" s="34"/>
      <c r="AN1476" s="34"/>
      <c r="AO1476" s="34"/>
      <c r="AP1476" s="34"/>
      <c r="AQ1476" s="34"/>
      <c r="AR1476" s="34"/>
      <c r="AS1476" s="34"/>
      <c r="AT1476" s="34"/>
      <c r="AU1476" s="34"/>
      <c r="AV1476" s="34"/>
      <c r="AW1476" s="33">
        <v>0</v>
      </c>
      <c r="AX1476" s="33">
        <v>0</v>
      </c>
      <c r="AY1476" s="33">
        <v>0</v>
      </c>
      <c r="AZ1476" s="36">
        <v>0</v>
      </c>
      <c r="BA1476" s="33">
        <v>0</v>
      </c>
      <c r="BB1476" s="34"/>
      <c r="BC1476" s="34"/>
      <c r="BD1476" s="34"/>
      <c r="BE1476" s="34"/>
      <c r="BF1476" s="34"/>
      <c r="BG1476" s="34"/>
      <c r="BH1476" s="34"/>
      <c r="BI1476" s="34"/>
      <c r="BJ1476" s="34"/>
      <c r="BK1476" s="34"/>
      <c r="BL1476" s="34"/>
      <c r="BM1476" s="34"/>
      <c r="BN1476" s="34"/>
      <c r="BO1476" s="34"/>
      <c r="BP1476" s="34"/>
      <c r="BQ1476" s="34"/>
      <c r="BR1476" s="34"/>
      <c r="BS1476" s="34"/>
      <c r="BT1476" s="34"/>
      <c r="BU1476" s="34"/>
      <c r="BV1476" s="34"/>
      <c r="BW1476" s="34"/>
      <c r="BX1476" s="34"/>
      <c r="BY1476" s="34"/>
      <c r="BZ1476" s="34"/>
      <c r="CA1476" s="34"/>
      <c r="CB1476" s="34"/>
      <c r="CC1476" s="34"/>
    </row>
    <row r="1477" spans="1:81" ht="25" x14ac:dyDescent="0.35">
      <c r="A1477" s="37" t="s">
        <v>355</v>
      </c>
      <c r="B1477" s="34">
        <v>24705</v>
      </c>
      <c r="C1477" s="37" t="s">
        <v>354</v>
      </c>
      <c r="D1477" s="32">
        <v>1.3</v>
      </c>
      <c r="E1477" s="32">
        <v>0.4</v>
      </c>
      <c r="F1477" s="32">
        <v>3</v>
      </c>
      <c r="G1477" s="32">
        <v>3</v>
      </c>
      <c r="H1477" s="35">
        <v>109</v>
      </c>
      <c r="I1477" s="35">
        <v>86</v>
      </c>
      <c r="J1477" s="35">
        <v>20.553999999999998</v>
      </c>
      <c r="K1477" s="32">
        <v>2.9</v>
      </c>
      <c r="L1477" s="32">
        <v>1.3</v>
      </c>
      <c r="M1477" s="32">
        <v>1.6</v>
      </c>
      <c r="N1477" s="32">
        <v>0.1</v>
      </c>
      <c r="O1477" s="31"/>
      <c r="P1477" s="32">
        <v>3</v>
      </c>
      <c r="Q1477" s="31"/>
      <c r="R1477" s="36">
        <v>4.4999999999999998E-2</v>
      </c>
      <c r="S1477" s="33">
        <v>0</v>
      </c>
      <c r="T1477" s="34"/>
      <c r="U1477" s="34"/>
      <c r="V1477" s="34"/>
      <c r="W1477" s="34"/>
      <c r="X1477" s="34"/>
      <c r="Y1477" s="34"/>
      <c r="Z1477" s="34"/>
      <c r="AA1477" s="34"/>
      <c r="AB1477" s="34"/>
      <c r="AC1477" s="34"/>
      <c r="AD1477" s="34"/>
      <c r="AE1477" s="34"/>
      <c r="AF1477" s="34"/>
      <c r="AG1477" s="34"/>
      <c r="AH1477" s="34"/>
      <c r="AI1477" s="34"/>
      <c r="AJ1477" s="34"/>
      <c r="AK1477" s="34"/>
      <c r="AL1477" s="34"/>
      <c r="AM1477" s="34"/>
      <c r="AN1477" s="34"/>
      <c r="AO1477" s="34"/>
      <c r="AP1477" s="34"/>
      <c r="AQ1477" s="34"/>
      <c r="AR1477" s="34"/>
      <c r="AS1477" s="34"/>
      <c r="AT1477" s="34"/>
      <c r="AU1477" s="34"/>
      <c r="AV1477" s="34"/>
      <c r="AW1477" s="33">
        <v>0</v>
      </c>
      <c r="AX1477" s="33">
        <v>0</v>
      </c>
      <c r="AY1477" s="33">
        <v>0</v>
      </c>
      <c r="AZ1477" s="36">
        <v>0</v>
      </c>
      <c r="BA1477" s="33">
        <v>0</v>
      </c>
      <c r="BB1477" s="34"/>
      <c r="BC1477" s="34"/>
      <c r="BD1477" s="34"/>
      <c r="BE1477" s="34"/>
      <c r="BF1477" s="34"/>
      <c r="BG1477" s="34"/>
      <c r="BH1477" s="34"/>
      <c r="BI1477" s="34"/>
      <c r="BJ1477" s="34"/>
      <c r="BK1477" s="34"/>
      <c r="BL1477" s="34"/>
      <c r="BM1477" s="34"/>
      <c r="BN1477" s="34"/>
      <c r="BO1477" s="34"/>
      <c r="BP1477" s="34"/>
      <c r="BQ1477" s="34"/>
      <c r="BR1477" s="34"/>
      <c r="BS1477" s="34"/>
      <c r="BT1477" s="34"/>
      <c r="BU1477" s="34"/>
      <c r="BV1477" s="34"/>
      <c r="BW1477" s="34"/>
      <c r="BX1477" s="34"/>
      <c r="BY1477" s="34"/>
      <c r="BZ1477" s="34"/>
      <c r="CA1477" s="34"/>
      <c r="CB1477" s="34"/>
      <c r="CC1477" s="34"/>
    </row>
    <row r="1478" spans="1:81" x14ac:dyDescent="0.35">
      <c r="A1478" s="37" t="s">
        <v>353</v>
      </c>
      <c r="B1478" s="34">
        <v>24401</v>
      </c>
      <c r="C1478" s="37" t="s">
        <v>352</v>
      </c>
      <c r="D1478" s="32">
        <v>1.5</v>
      </c>
      <c r="E1478" s="32">
        <v>0.2</v>
      </c>
      <c r="F1478" s="32">
        <v>0.3</v>
      </c>
      <c r="G1478" s="32">
        <v>0.4</v>
      </c>
      <c r="H1478" s="35">
        <v>58</v>
      </c>
      <c r="I1478" s="35">
        <v>41</v>
      </c>
      <c r="J1478" s="35">
        <v>9.7989999999999995</v>
      </c>
      <c r="K1478" s="32">
        <v>2.2000000000000002</v>
      </c>
      <c r="L1478" s="32">
        <v>0.2</v>
      </c>
      <c r="M1478" s="32">
        <v>0.1</v>
      </c>
      <c r="N1478" s="32">
        <v>0</v>
      </c>
      <c r="O1478" s="31"/>
      <c r="P1478" s="32">
        <v>0.4</v>
      </c>
      <c r="Q1478" s="31"/>
      <c r="R1478" s="36">
        <v>0.1</v>
      </c>
      <c r="S1478" s="33">
        <v>0</v>
      </c>
      <c r="T1478" s="33">
        <v>0</v>
      </c>
      <c r="U1478" s="33">
        <v>0</v>
      </c>
      <c r="V1478" s="34"/>
      <c r="W1478" s="34"/>
      <c r="X1478" s="34"/>
      <c r="Y1478" s="32">
        <v>0</v>
      </c>
      <c r="Z1478" s="32">
        <v>0</v>
      </c>
      <c r="AA1478" s="34"/>
      <c r="AB1478" s="34"/>
      <c r="AC1478" s="34"/>
      <c r="AD1478" s="34"/>
      <c r="AE1478" s="34"/>
      <c r="AF1478" s="34"/>
      <c r="AG1478" s="34"/>
      <c r="AH1478" s="34"/>
      <c r="AI1478" s="34"/>
      <c r="AJ1478" s="34"/>
      <c r="AK1478" s="34"/>
      <c r="AL1478" s="34"/>
      <c r="AM1478" s="32">
        <v>0</v>
      </c>
      <c r="AN1478" s="34"/>
      <c r="AO1478" s="34"/>
      <c r="AP1478" s="34"/>
      <c r="AQ1478" s="34"/>
      <c r="AR1478" s="32">
        <v>0</v>
      </c>
      <c r="AS1478" s="34"/>
      <c r="AT1478" s="32">
        <v>0</v>
      </c>
      <c r="AU1478" s="33">
        <v>0</v>
      </c>
      <c r="AV1478" s="36">
        <v>0</v>
      </c>
      <c r="AW1478" s="33">
        <v>0</v>
      </c>
      <c r="AX1478" s="33">
        <v>0</v>
      </c>
      <c r="AY1478" s="33">
        <v>0</v>
      </c>
      <c r="AZ1478" s="36">
        <v>0</v>
      </c>
      <c r="BA1478" s="33">
        <v>0</v>
      </c>
      <c r="BB1478" s="34"/>
      <c r="BC1478" s="34"/>
      <c r="BD1478" s="34"/>
      <c r="BE1478" s="34"/>
      <c r="BF1478" s="34"/>
      <c r="BG1478" s="34"/>
      <c r="BH1478" s="34"/>
      <c r="BI1478" s="34"/>
      <c r="BJ1478" s="34"/>
      <c r="BK1478" s="34"/>
      <c r="BL1478" s="34"/>
      <c r="BM1478" s="34"/>
      <c r="BN1478" s="34"/>
      <c r="BO1478" s="34"/>
      <c r="BP1478" s="34"/>
      <c r="BQ1478" s="34"/>
      <c r="BR1478" s="34"/>
      <c r="BS1478" s="34"/>
      <c r="BT1478" s="34"/>
      <c r="BU1478" s="34"/>
      <c r="BV1478" s="34"/>
      <c r="BW1478" s="34"/>
      <c r="BX1478" s="34"/>
      <c r="BY1478" s="34"/>
      <c r="BZ1478" s="34"/>
      <c r="CA1478" s="34"/>
      <c r="CB1478" s="34"/>
      <c r="CC1478" s="34"/>
    </row>
    <row r="1479" spans="1:81" x14ac:dyDescent="0.35">
      <c r="A1479" s="37" t="s">
        <v>351</v>
      </c>
      <c r="B1479" s="34">
        <v>24801</v>
      </c>
      <c r="C1479" s="37" t="s">
        <v>350</v>
      </c>
      <c r="D1479" s="32">
        <v>1</v>
      </c>
      <c r="E1479" s="32">
        <v>0.1</v>
      </c>
      <c r="F1479" s="32">
        <v>3.3</v>
      </c>
      <c r="G1479" s="32">
        <v>3.3</v>
      </c>
      <c r="H1479" s="35">
        <v>92</v>
      </c>
      <c r="I1479" s="35">
        <v>78</v>
      </c>
      <c r="J1479" s="35">
        <v>18.641999999999999</v>
      </c>
      <c r="K1479" s="32">
        <v>1.8</v>
      </c>
      <c r="L1479" s="32">
        <v>1.4</v>
      </c>
      <c r="M1479" s="32">
        <v>1.4</v>
      </c>
      <c r="N1479" s="32">
        <v>0.5</v>
      </c>
      <c r="O1479" s="31"/>
      <c r="P1479" s="32">
        <v>3.3</v>
      </c>
      <c r="Q1479" s="31"/>
      <c r="R1479" s="36">
        <v>0.03</v>
      </c>
      <c r="S1479" s="33">
        <v>0</v>
      </c>
      <c r="T1479" s="33">
        <v>0</v>
      </c>
      <c r="U1479" s="33">
        <v>0</v>
      </c>
      <c r="V1479" s="34"/>
      <c r="W1479" s="34"/>
      <c r="X1479" s="34"/>
      <c r="Y1479" s="32">
        <v>0</v>
      </c>
      <c r="Z1479" s="32">
        <v>0</v>
      </c>
      <c r="AA1479" s="34"/>
      <c r="AB1479" s="34"/>
      <c r="AC1479" s="34"/>
      <c r="AD1479" s="34"/>
      <c r="AE1479" s="34"/>
      <c r="AF1479" s="34"/>
      <c r="AG1479" s="34"/>
      <c r="AH1479" s="34"/>
      <c r="AI1479" s="34"/>
      <c r="AJ1479" s="34"/>
      <c r="AK1479" s="34"/>
      <c r="AL1479" s="34"/>
      <c r="AM1479" s="32">
        <v>0</v>
      </c>
      <c r="AN1479" s="34"/>
      <c r="AO1479" s="34"/>
      <c r="AP1479" s="34"/>
      <c r="AQ1479" s="34"/>
      <c r="AR1479" s="32">
        <v>0</v>
      </c>
      <c r="AS1479" s="34"/>
      <c r="AT1479" s="32">
        <v>0</v>
      </c>
      <c r="AU1479" s="33">
        <v>0</v>
      </c>
      <c r="AV1479" s="36">
        <v>0</v>
      </c>
      <c r="AW1479" s="33">
        <v>0</v>
      </c>
      <c r="AX1479" s="33">
        <v>0</v>
      </c>
      <c r="AY1479" s="33">
        <v>0</v>
      </c>
      <c r="AZ1479" s="36">
        <v>0</v>
      </c>
      <c r="BA1479" s="33">
        <v>0</v>
      </c>
      <c r="BB1479" s="34"/>
      <c r="BC1479" s="34"/>
      <c r="BD1479" s="34"/>
      <c r="BE1479" s="34"/>
      <c r="BF1479" s="34"/>
      <c r="BG1479" s="34"/>
      <c r="BH1479" s="34"/>
      <c r="BI1479" s="34"/>
      <c r="BJ1479" s="34"/>
      <c r="BK1479" s="34"/>
      <c r="BL1479" s="34"/>
      <c r="BM1479" s="34"/>
      <c r="BN1479" s="34"/>
      <c r="BO1479" s="34"/>
      <c r="BP1479" s="34"/>
      <c r="BQ1479" s="34"/>
      <c r="BR1479" s="34"/>
      <c r="BS1479" s="34"/>
      <c r="BT1479" s="34"/>
      <c r="BU1479" s="34"/>
      <c r="BV1479" s="34"/>
      <c r="BW1479" s="34"/>
      <c r="BX1479" s="34"/>
      <c r="BY1479" s="34"/>
      <c r="BZ1479" s="34"/>
      <c r="CA1479" s="34"/>
      <c r="CB1479" s="34"/>
      <c r="CC1479" s="34"/>
    </row>
    <row r="1480" spans="1:81" x14ac:dyDescent="0.35">
      <c r="A1480" s="37" t="s">
        <v>349</v>
      </c>
      <c r="B1480" s="34">
        <v>24801</v>
      </c>
      <c r="C1480" s="37" t="s">
        <v>348</v>
      </c>
      <c r="D1480" s="32">
        <v>1.2</v>
      </c>
      <c r="E1480" s="32">
        <v>0.1</v>
      </c>
      <c r="F1480" s="32">
        <v>3.9</v>
      </c>
      <c r="G1480" s="32">
        <v>3.9</v>
      </c>
      <c r="H1480" s="35">
        <v>108</v>
      </c>
      <c r="I1480" s="35">
        <v>91</v>
      </c>
      <c r="J1480" s="35">
        <v>21.748999999999999</v>
      </c>
      <c r="K1480" s="32">
        <v>2.1</v>
      </c>
      <c r="L1480" s="32">
        <v>1.6</v>
      </c>
      <c r="M1480" s="32">
        <v>1.6</v>
      </c>
      <c r="N1480" s="32">
        <v>0.6</v>
      </c>
      <c r="O1480" s="31"/>
      <c r="P1480" s="32">
        <v>3.9</v>
      </c>
      <c r="Q1480" s="31"/>
      <c r="R1480" s="36">
        <v>3.2000000000000001E-2</v>
      </c>
      <c r="S1480" s="33">
        <v>0</v>
      </c>
      <c r="T1480" s="34"/>
      <c r="U1480" s="34"/>
      <c r="V1480" s="34"/>
      <c r="W1480" s="34"/>
      <c r="X1480" s="34"/>
      <c r="Y1480" s="34"/>
      <c r="Z1480" s="34"/>
      <c r="AA1480" s="34"/>
      <c r="AB1480" s="34"/>
      <c r="AC1480" s="34"/>
      <c r="AD1480" s="34"/>
      <c r="AE1480" s="34"/>
      <c r="AF1480" s="34"/>
      <c r="AG1480" s="34"/>
      <c r="AH1480" s="34"/>
      <c r="AI1480" s="34"/>
      <c r="AJ1480" s="34"/>
      <c r="AK1480" s="34"/>
      <c r="AL1480" s="34"/>
      <c r="AM1480" s="34"/>
      <c r="AN1480" s="34"/>
      <c r="AO1480" s="34"/>
      <c r="AP1480" s="34"/>
      <c r="AQ1480" s="34"/>
      <c r="AR1480" s="34"/>
      <c r="AS1480" s="34"/>
      <c r="AT1480" s="34"/>
      <c r="AU1480" s="34"/>
      <c r="AV1480" s="34"/>
      <c r="AW1480" s="33">
        <v>0</v>
      </c>
      <c r="AX1480" s="33">
        <v>0</v>
      </c>
      <c r="AY1480" s="33">
        <v>0</v>
      </c>
      <c r="AZ1480" s="36">
        <v>0</v>
      </c>
      <c r="BA1480" s="33">
        <v>0</v>
      </c>
      <c r="BB1480" s="34"/>
      <c r="BC1480" s="34"/>
      <c r="BD1480" s="34"/>
      <c r="BE1480" s="34"/>
      <c r="BF1480" s="34"/>
      <c r="BG1480" s="34"/>
      <c r="BH1480" s="34"/>
      <c r="BI1480" s="34"/>
      <c r="BJ1480" s="34"/>
      <c r="BK1480" s="34"/>
      <c r="BL1480" s="34"/>
      <c r="BM1480" s="34"/>
      <c r="BN1480" s="34"/>
      <c r="BO1480" s="34"/>
      <c r="BP1480" s="34"/>
      <c r="BQ1480" s="34"/>
      <c r="BR1480" s="34"/>
      <c r="BS1480" s="34"/>
      <c r="BT1480" s="34"/>
      <c r="BU1480" s="34"/>
      <c r="BV1480" s="34"/>
      <c r="BW1480" s="34"/>
      <c r="BX1480" s="34"/>
      <c r="BY1480" s="34"/>
      <c r="BZ1480" s="34"/>
      <c r="CA1480" s="34"/>
      <c r="CB1480" s="34"/>
      <c r="CC1480" s="34"/>
    </row>
    <row r="1481" spans="1:81" x14ac:dyDescent="0.35">
      <c r="A1481" s="37" t="s">
        <v>347</v>
      </c>
      <c r="B1481" s="34">
        <v>24802</v>
      </c>
      <c r="C1481" s="37" t="s">
        <v>346</v>
      </c>
      <c r="D1481" s="32">
        <v>6.1</v>
      </c>
      <c r="E1481" s="32">
        <v>2.8</v>
      </c>
      <c r="F1481" s="32">
        <v>1.5</v>
      </c>
      <c r="G1481" s="32">
        <v>10.199999999999999</v>
      </c>
      <c r="H1481" s="35">
        <v>522</v>
      </c>
      <c r="I1481" s="35">
        <v>387</v>
      </c>
      <c r="J1481" s="35">
        <v>92.492999999999995</v>
      </c>
      <c r="K1481" s="32">
        <v>16.899999999999999</v>
      </c>
      <c r="L1481" s="32">
        <v>0.6</v>
      </c>
      <c r="M1481" s="32">
        <v>0.4</v>
      </c>
      <c r="N1481" s="32">
        <v>0.5</v>
      </c>
      <c r="O1481" s="31"/>
      <c r="P1481" s="32">
        <v>10.199999999999999</v>
      </c>
      <c r="Q1481" s="31"/>
      <c r="R1481" s="36">
        <v>0.06</v>
      </c>
      <c r="S1481" s="33">
        <v>0</v>
      </c>
      <c r="T1481" s="33">
        <v>35</v>
      </c>
      <c r="U1481" s="33">
        <v>10</v>
      </c>
      <c r="V1481" s="34"/>
      <c r="W1481" s="34"/>
      <c r="X1481" s="34"/>
      <c r="Y1481" s="32">
        <v>49</v>
      </c>
      <c r="Z1481" s="32">
        <v>6</v>
      </c>
      <c r="AA1481" s="34"/>
      <c r="AB1481" s="34"/>
      <c r="AC1481" s="34"/>
      <c r="AD1481" s="34"/>
      <c r="AE1481" s="34"/>
      <c r="AF1481" s="34"/>
      <c r="AG1481" s="34"/>
      <c r="AH1481" s="34"/>
      <c r="AI1481" s="34"/>
      <c r="AJ1481" s="34"/>
      <c r="AK1481" s="34"/>
      <c r="AL1481" s="34"/>
      <c r="AM1481" s="32">
        <v>0</v>
      </c>
      <c r="AN1481" s="34"/>
      <c r="AO1481" s="34"/>
      <c r="AP1481" s="34"/>
      <c r="AQ1481" s="34"/>
      <c r="AR1481" s="32">
        <v>0</v>
      </c>
      <c r="AS1481" s="34"/>
      <c r="AT1481" s="32">
        <v>0</v>
      </c>
      <c r="AU1481" s="33">
        <v>55</v>
      </c>
      <c r="AV1481" s="36">
        <v>0</v>
      </c>
      <c r="AW1481" s="33">
        <v>0.78</v>
      </c>
      <c r="AX1481" s="33">
        <v>0.22</v>
      </c>
      <c r="AY1481" s="33">
        <v>1.23</v>
      </c>
      <c r="AZ1481" s="36">
        <v>0</v>
      </c>
      <c r="BA1481" s="33">
        <v>0</v>
      </c>
      <c r="BB1481" s="34"/>
      <c r="BC1481" s="34"/>
      <c r="BD1481" s="34"/>
      <c r="BE1481" s="33"/>
      <c r="BF1481" s="34"/>
      <c r="BG1481" s="33"/>
      <c r="BH1481" s="34"/>
      <c r="BI1481" s="34"/>
      <c r="BJ1481" s="34"/>
      <c r="BK1481" s="34"/>
      <c r="BL1481" s="33"/>
      <c r="BM1481" s="33"/>
      <c r="BN1481" s="33"/>
      <c r="BO1481" s="34"/>
      <c r="BP1481" s="33"/>
      <c r="BQ1481" s="33"/>
      <c r="BR1481" s="33"/>
      <c r="BS1481" s="34"/>
      <c r="BT1481" s="34"/>
      <c r="BU1481" s="34"/>
      <c r="BV1481" s="33"/>
      <c r="BW1481" s="34"/>
      <c r="BX1481" s="34"/>
      <c r="BY1481" s="34"/>
      <c r="BZ1481" s="34"/>
      <c r="CA1481" s="34"/>
      <c r="CB1481" s="33"/>
      <c r="CC1481" s="32"/>
    </row>
    <row r="1482" spans="1:81" x14ac:dyDescent="0.35">
      <c r="A1482" s="37" t="s">
        <v>345</v>
      </c>
      <c r="B1482" s="34">
        <v>24802</v>
      </c>
      <c r="C1482" s="37" t="s">
        <v>344</v>
      </c>
      <c r="D1482" s="32">
        <v>9.8000000000000007</v>
      </c>
      <c r="E1482" s="32">
        <v>4.5</v>
      </c>
      <c r="F1482" s="32">
        <v>2.4</v>
      </c>
      <c r="G1482" s="32">
        <v>16.399999999999999</v>
      </c>
      <c r="H1482" s="35">
        <v>842</v>
      </c>
      <c r="I1482" s="35">
        <v>624</v>
      </c>
      <c r="J1482" s="35">
        <v>149.136</v>
      </c>
      <c r="K1482" s="32">
        <v>27.2</v>
      </c>
      <c r="L1482" s="32">
        <v>1</v>
      </c>
      <c r="M1482" s="32">
        <v>0.6</v>
      </c>
      <c r="N1482" s="32">
        <v>0.8</v>
      </c>
      <c r="O1482" s="31"/>
      <c r="P1482" s="32">
        <v>16.399999999999999</v>
      </c>
      <c r="Q1482" s="31"/>
      <c r="R1482" s="36">
        <v>9.1999999999999998E-2</v>
      </c>
      <c r="S1482" s="33">
        <v>0</v>
      </c>
      <c r="T1482" s="34"/>
      <c r="U1482" s="34"/>
      <c r="V1482" s="34"/>
      <c r="W1482" s="34"/>
      <c r="X1482" s="34"/>
      <c r="Y1482" s="34"/>
      <c r="Z1482" s="34"/>
      <c r="AA1482" s="34"/>
      <c r="AB1482" s="34"/>
      <c r="AC1482" s="34"/>
      <c r="AD1482" s="34"/>
      <c r="AE1482" s="34"/>
      <c r="AF1482" s="34"/>
      <c r="AG1482" s="34"/>
      <c r="AH1482" s="34"/>
      <c r="AI1482" s="34"/>
      <c r="AJ1482" s="34"/>
      <c r="AK1482" s="34"/>
      <c r="AL1482" s="34"/>
      <c r="AM1482" s="34"/>
      <c r="AN1482" s="34"/>
      <c r="AO1482" s="34"/>
      <c r="AP1482" s="34"/>
      <c r="AQ1482" s="34"/>
      <c r="AR1482" s="34"/>
      <c r="AS1482" s="34"/>
      <c r="AT1482" s="34"/>
      <c r="AU1482" s="34"/>
      <c r="AV1482" s="34"/>
      <c r="AW1482" s="33">
        <v>1.26</v>
      </c>
      <c r="AX1482" s="33">
        <v>0.36</v>
      </c>
      <c r="AY1482" s="33">
        <v>1.99</v>
      </c>
      <c r="AZ1482" s="36">
        <v>0</v>
      </c>
      <c r="BA1482" s="33">
        <v>0</v>
      </c>
      <c r="BB1482" s="34"/>
      <c r="BC1482" s="34"/>
      <c r="BD1482" s="34"/>
      <c r="BE1482" s="33"/>
      <c r="BF1482" s="34"/>
      <c r="BG1482" s="33"/>
      <c r="BH1482" s="34"/>
      <c r="BI1482" s="34"/>
      <c r="BJ1482" s="34"/>
      <c r="BK1482" s="34"/>
      <c r="BL1482" s="33"/>
      <c r="BM1482" s="33"/>
      <c r="BN1482" s="33"/>
      <c r="BO1482" s="34"/>
      <c r="BP1482" s="33"/>
      <c r="BQ1482" s="33"/>
      <c r="BR1482" s="33"/>
      <c r="BS1482" s="34"/>
      <c r="BT1482" s="34"/>
      <c r="BU1482" s="34"/>
      <c r="BV1482" s="33"/>
      <c r="BW1482" s="34"/>
      <c r="BX1482" s="34"/>
      <c r="BY1482" s="34"/>
      <c r="BZ1482" s="34"/>
      <c r="CA1482" s="34"/>
      <c r="CB1482" s="33"/>
      <c r="CC1482" s="32"/>
    </row>
    <row r="1483" spans="1:81" x14ac:dyDescent="0.35">
      <c r="A1483" s="37" t="s">
        <v>343</v>
      </c>
      <c r="B1483" s="34">
        <v>23202</v>
      </c>
      <c r="C1483" s="37" t="s">
        <v>342</v>
      </c>
      <c r="D1483" s="32">
        <v>0.4</v>
      </c>
      <c r="E1483" s="32">
        <v>0.3</v>
      </c>
      <c r="F1483" s="32">
        <v>23.6</v>
      </c>
      <c r="G1483" s="32">
        <v>24.4</v>
      </c>
      <c r="H1483" s="35">
        <v>441</v>
      </c>
      <c r="I1483" s="35">
        <v>434</v>
      </c>
      <c r="J1483" s="35">
        <v>103.726</v>
      </c>
      <c r="K1483" s="32">
        <v>0.9</v>
      </c>
      <c r="L1483" s="32">
        <v>10</v>
      </c>
      <c r="M1483" s="32">
        <v>10.1</v>
      </c>
      <c r="N1483" s="32">
        <v>3.5</v>
      </c>
      <c r="O1483" s="31"/>
      <c r="P1483" s="32">
        <v>24.4</v>
      </c>
      <c r="Q1483" s="31"/>
      <c r="R1483" s="36">
        <v>0</v>
      </c>
      <c r="S1483" s="33">
        <v>0</v>
      </c>
      <c r="T1483" s="33">
        <v>0</v>
      </c>
      <c r="U1483" s="33">
        <v>0</v>
      </c>
      <c r="V1483" s="34"/>
      <c r="W1483" s="34"/>
      <c r="X1483" s="34"/>
      <c r="Y1483" s="32">
        <v>0</v>
      </c>
      <c r="Z1483" s="32">
        <v>0</v>
      </c>
      <c r="AA1483" s="34"/>
      <c r="AB1483" s="34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2">
        <v>0</v>
      </c>
      <c r="AN1483" s="34"/>
      <c r="AO1483" s="34"/>
      <c r="AP1483" s="34"/>
      <c r="AQ1483" s="34"/>
      <c r="AR1483" s="32">
        <v>0</v>
      </c>
      <c r="AS1483" s="34"/>
      <c r="AT1483" s="32">
        <v>0</v>
      </c>
      <c r="AU1483" s="33">
        <v>0</v>
      </c>
      <c r="AV1483" s="36">
        <v>0</v>
      </c>
      <c r="AW1483" s="33">
        <v>0</v>
      </c>
      <c r="AX1483" s="33">
        <v>0</v>
      </c>
      <c r="AY1483" s="33">
        <v>0</v>
      </c>
      <c r="AZ1483" s="36">
        <v>0</v>
      </c>
      <c r="BA1483" s="33">
        <v>0</v>
      </c>
      <c r="BB1483" s="34"/>
      <c r="BC1483" s="34"/>
      <c r="BD1483" s="34"/>
      <c r="BE1483" s="33"/>
      <c r="BF1483" s="34"/>
      <c r="BG1483" s="33"/>
      <c r="BH1483" s="34"/>
      <c r="BI1483" s="34"/>
      <c r="BJ1483" s="34"/>
      <c r="BK1483" s="34"/>
      <c r="BL1483" s="33"/>
      <c r="BM1483" s="33"/>
      <c r="BN1483" s="33"/>
      <c r="BO1483" s="34"/>
      <c r="BP1483" s="33"/>
      <c r="BQ1483" s="33"/>
      <c r="BR1483" s="33"/>
      <c r="BS1483" s="34"/>
      <c r="BT1483" s="34"/>
      <c r="BU1483" s="34"/>
      <c r="BV1483" s="33"/>
      <c r="BW1483" s="34"/>
      <c r="BX1483" s="34"/>
      <c r="BY1483" s="34"/>
      <c r="BZ1483" s="34"/>
      <c r="CA1483" s="34"/>
      <c r="CB1483" s="33"/>
      <c r="CC1483" s="32"/>
    </row>
    <row r="1484" spans="1:81" x14ac:dyDescent="0.35">
      <c r="A1484" s="37" t="s">
        <v>341</v>
      </c>
      <c r="B1484" s="34">
        <v>24302</v>
      </c>
      <c r="C1484" s="37" t="s">
        <v>340</v>
      </c>
      <c r="D1484" s="32">
        <v>0.8</v>
      </c>
      <c r="E1484" s="32">
        <v>0.4</v>
      </c>
      <c r="F1484" s="32">
        <v>1.7</v>
      </c>
      <c r="G1484" s="32">
        <v>4.8</v>
      </c>
      <c r="H1484" s="35">
        <v>132</v>
      </c>
      <c r="I1484" s="35">
        <v>109</v>
      </c>
      <c r="J1484" s="35">
        <v>26.050999999999998</v>
      </c>
      <c r="K1484" s="32">
        <v>2.8</v>
      </c>
      <c r="L1484" s="32">
        <v>0.9</v>
      </c>
      <c r="M1484" s="32">
        <v>0.8</v>
      </c>
      <c r="N1484" s="32">
        <v>0</v>
      </c>
      <c r="O1484" s="31"/>
      <c r="P1484" s="32">
        <v>4.8</v>
      </c>
      <c r="Q1484" s="31"/>
      <c r="R1484" s="36">
        <v>0.03</v>
      </c>
      <c r="S1484" s="33">
        <v>0</v>
      </c>
      <c r="T1484" s="33">
        <v>0</v>
      </c>
      <c r="U1484" s="33">
        <v>0</v>
      </c>
      <c r="V1484" s="34"/>
      <c r="W1484" s="34"/>
      <c r="X1484" s="34"/>
      <c r="Y1484" s="32">
        <v>0</v>
      </c>
      <c r="Z1484" s="32">
        <v>0</v>
      </c>
      <c r="AA1484" s="34"/>
      <c r="AB1484" s="34"/>
      <c r="AC1484" s="34"/>
      <c r="AD1484" s="34"/>
      <c r="AE1484" s="34"/>
      <c r="AF1484" s="34"/>
      <c r="AG1484" s="34"/>
      <c r="AH1484" s="34"/>
      <c r="AI1484" s="34"/>
      <c r="AJ1484" s="34"/>
      <c r="AK1484" s="34"/>
      <c r="AL1484" s="34"/>
      <c r="AM1484" s="32">
        <v>0</v>
      </c>
      <c r="AN1484" s="34"/>
      <c r="AO1484" s="34"/>
      <c r="AP1484" s="34"/>
      <c r="AQ1484" s="34"/>
      <c r="AR1484" s="32">
        <v>0</v>
      </c>
      <c r="AS1484" s="34"/>
      <c r="AT1484" s="32">
        <v>0</v>
      </c>
      <c r="AU1484" s="33">
        <v>0</v>
      </c>
      <c r="AV1484" s="36">
        <v>0</v>
      </c>
      <c r="AW1484" s="33">
        <v>0</v>
      </c>
      <c r="AX1484" s="33">
        <v>0</v>
      </c>
      <c r="AY1484" s="33">
        <v>0</v>
      </c>
      <c r="AZ1484" s="36">
        <v>0</v>
      </c>
      <c r="BA1484" s="33">
        <v>0</v>
      </c>
      <c r="BB1484" s="34"/>
      <c r="BC1484" s="34"/>
      <c r="BD1484" s="34"/>
      <c r="BE1484" s="33"/>
      <c r="BF1484" s="34"/>
      <c r="BG1484" s="33"/>
      <c r="BH1484" s="34"/>
      <c r="BI1484" s="34"/>
      <c r="BJ1484" s="34"/>
      <c r="BK1484" s="34"/>
      <c r="BL1484" s="33"/>
      <c r="BM1484" s="33"/>
      <c r="BN1484" s="33"/>
      <c r="BO1484" s="34"/>
      <c r="BP1484" s="33"/>
      <c r="BQ1484" s="33"/>
      <c r="BR1484" s="33"/>
      <c r="BS1484" s="34"/>
      <c r="BT1484" s="34"/>
      <c r="BU1484" s="34"/>
      <c r="BV1484" s="33"/>
      <c r="BW1484" s="34"/>
      <c r="BX1484" s="34"/>
      <c r="BY1484" s="34"/>
      <c r="BZ1484" s="34"/>
      <c r="CA1484" s="34"/>
      <c r="CB1484" s="33"/>
      <c r="CC1484" s="32"/>
    </row>
    <row r="1485" spans="1:81" ht="25" x14ac:dyDescent="0.35">
      <c r="A1485" s="37" t="s">
        <v>339</v>
      </c>
      <c r="B1485" s="34">
        <v>24302</v>
      </c>
      <c r="C1485" s="37" t="s">
        <v>338</v>
      </c>
      <c r="D1485" s="32">
        <v>1</v>
      </c>
      <c r="E1485" s="32">
        <v>0.5</v>
      </c>
      <c r="F1485" s="32">
        <v>2.1</v>
      </c>
      <c r="G1485" s="32">
        <v>5.8</v>
      </c>
      <c r="H1485" s="35">
        <v>160</v>
      </c>
      <c r="I1485" s="35">
        <v>133</v>
      </c>
      <c r="J1485" s="35">
        <v>31.786999999999999</v>
      </c>
      <c r="K1485" s="32">
        <v>3.4</v>
      </c>
      <c r="L1485" s="32">
        <v>1.1000000000000001</v>
      </c>
      <c r="M1485" s="32">
        <v>1</v>
      </c>
      <c r="N1485" s="32">
        <v>0</v>
      </c>
      <c r="O1485" s="31"/>
      <c r="P1485" s="32">
        <v>5.8</v>
      </c>
      <c r="Q1485" s="31"/>
      <c r="R1485" s="36">
        <v>3.5000000000000003E-2</v>
      </c>
      <c r="S1485" s="33">
        <v>0</v>
      </c>
      <c r="T1485" s="34"/>
      <c r="U1485" s="34"/>
      <c r="V1485" s="34"/>
      <c r="W1485" s="34"/>
      <c r="X1485" s="34"/>
      <c r="Y1485" s="34"/>
      <c r="Z1485" s="34"/>
      <c r="AA1485" s="34"/>
      <c r="AB1485" s="34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  <c r="AO1485" s="34"/>
      <c r="AP1485" s="34"/>
      <c r="AQ1485" s="34"/>
      <c r="AR1485" s="34"/>
      <c r="AS1485" s="34"/>
      <c r="AT1485" s="34"/>
      <c r="AU1485" s="34"/>
      <c r="AV1485" s="34"/>
      <c r="AW1485" s="33">
        <v>0</v>
      </c>
      <c r="AX1485" s="33">
        <v>0</v>
      </c>
      <c r="AY1485" s="33">
        <v>0</v>
      </c>
      <c r="AZ1485" s="36">
        <v>0</v>
      </c>
      <c r="BA1485" s="33">
        <v>0</v>
      </c>
      <c r="BB1485" s="34"/>
      <c r="BC1485" s="34"/>
      <c r="BD1485" s="34"/>
      <c r="BE1485" s="33"/>
      <c r="BF1485" s="34"/>
      <c r="BG1485" s="33"/>
      <c r="BH1485" s="34"/>
      <c r="BI1485" s="34"/>
      <c r="BJ1485" s="34"/>
      <c r="BK1485" s="34"/>
      <c r="BL1485" s="33"/>
      <c r="BM1485" s="33"/>
      <c r="BN1485" s="33"/>
      <c r="BO1485" s="34"/>
      <c r="BP1485" s="33"/>
      <c r="BQ1485" s="33"/>
      <c r="BR1485" s="33"/>
      <c r="BS1485" s="34"/>
      <c r="BT1485" s="34"/>
      <c r="BU1485" s="34"/>
      <c r="BV1485" s="33"/>
      <c r="BW1485" s="34"/>
      <c r="BX1485" s="34"/>
      <c r="BY1485" s="34"/>
      <c r="BZ1485" s="34"/>
      <c r="CA1485" s="34"/>
      <c r="CB1485" s="33"/>
      <c r="CC1485" s="32"/>
    </row>
    <row r="1486" spans="1:81" x14ac:dyDescent="0.35">
      <c r="A1486" s="37" t="s">
        <v>337</v>
      </c>
      <c r="B1486" s="34">
        <v>24201</v>
      </c>
      <c r="C1486" s="37" t="s">
        <v>336</v>
      </c>
      <c r="D1486" s="32">
        <v>3.3</v>
      </c>
      <c r="E1486" s="32">
        <v>0</v>
      </c>
      <c r="F1486" s="32">
        <v>0.3</v>
      </c>
      <c r="G1486" s="32">
        <v>0.3</v>
      </c>
      <c r="H1486" s="35">
        <v>103</v>
      </c>
      <c r="I1486" s="35">
        <v>65</v>
      </c>
      <c r="J1486" s="35">
        <v>15.535</v>
      </c>
      <c r="K1486" s="32">
        <v>4.7</v>
      </c>
      <c r="L1486" s="32">
        <v>0</v>
      </c>
      <c r="M1486" s="32">
        <v>0.3</v>
      </c>
      <c r="N1486" s="32">
        <v>0</v>
      </c>
      <c r="O1486" s="31"/>
      <c r="P1486" s="32">
        <v>0.3</v>
      </c>
      <c r="Q1486" s="31"/>
      <c r="R1486" s="36">
        <v>0.11</v>
      </c>
      <c r="S1486" s="33">
        <v>0</v>
      </c>
      <c r="T1486" s="33">
        <v>0</v>
      </c>
      <c r="U1486" s="33">
        <v>0</v>
      </c>
      <c r="V1486" s="34"/>
      <c r="W1486" s="34"/>
      <c r="X1486" s="34"/>
      <c r="Y1486" s="32">
        <v>0</v>
      </c>
      <c r="Z1486" s="32">
        <v>0</v>
      </c>
      <c r="AA1486" s="34"/>
      <c r="AB1486" s="34"/>
      <c r="AC1486" s="34"/>
      <c r="AD1486" s="34"/>
      <c r="AE1486" s="34"/>
      <c r="AF1486" s="34"/>
      <c r="AG1486" s="34"/>
      <c r="AH1486" s="34"/>
      <c r="AI1486" s="34"/>
      <c r="AJ1486" s="34"/>
      <c r="AK1486" s="34"/>
      <c r="AL1486" s="34"/>
      <c r="AM1486" s="32">
        <v>0</v>
      </c>
      <c r="AN1486" s="34"/>
      <c r="AO1486" s="34"/>
      <c r="AP1486" s="34"/>
      <c r="AQ1486" s="34"/>
      <c r="AR1486" s="32">
        <v>0</v>
      </c>
      <c r="AS1486" s="34"/>
      <c r="AT1486" s="32">
        <v>0</v>
      </c>
      <c r="AU1486" s="33">
        <v>0</v>
      </c>
      <c r="AV1486" s="36">
        <v>0</v>
      </c>
      <c r="AW1486" s="33">
        <v>0</v>
      </c>
      <c r="AX1486" s="33">
        <v>0</v>
      </c>
      <c r="AY1486" s="33">
        <v>0</v>
      </c>
      <c r="AZ1486" s="36">
        <v>0</v>
      </c>
      <c r="BA1486" s="33">
        <v>0</v>
      </c>
      <c r="BB1486" s="34"/>
      <c r="BC1486" s="34"/>
      <c r="BD1486" s="34"/>
      <c r="BE1486" s="34"/>
      <c r="BF1486" s="34"/>
      <c r="BG1486" s="34"/>
      <c r="BH1486" s="34"/>
      <c r="BI1486" s="34"/>
      <c r="BJ1486" s="34"/>
      <c r="BK1486" s="34"/>
      <c r="BL1486" s="34"/>
      <c r="BM1486" s="34"/>
      <c r="BN1486" s="34"/>
      <c r="BO1486" s="34"/>
      <c r="BP1486" s="34"/>
      <c r="BQ1486" s="34"/>
      <c r="BR1486" s="34"/>
      <c r="BS1486" s="34"/>
      <c r="BT1486" s="34"/>
      <c r="BU1486" s="34"/>
      <c r="BV1486" s="34"/>
      <c r="BW1486" s="34"/>
      <c r="BX1486" s="34"/>
      <c r="BY1486" s="34"/>
      <c r="BZ1486" s="34"/>
      <c r="CA1486" s="34"/>
      <c r="CB1486" s="34"/>
      <c r="CC1486" s="34"/>
    </row>
    <row r="1487" spans="1:81" x14ac:dyDescent="0.35">
      <c r="A1487" s="37" t="s">
        <v>335</v>
      </c>
      <c r="B1487" s="34">
        <v>24201</v>
      </c>
      <c r="C1487" s="37" t="s">
        <v>334</v>
      </c>
      <c r="D1487" s="32">
        <v>3.7</v>
      </c>
      <c r="E1487" s="32">
        <v>0.1</v>
      </c>
      <c r="F1487" s="32">
        <v>4.2</v>
      </c>
      <c r="G1487" s="32">
        <v>4.2</v>
      </c>
      <c r="H1487" s="35">
        <v>163</v>
      </c>
      <c r="I1487" s="35">
        <v>137</v>
      </c>
      <c r="J1487" s="35">
        <v>32.743000000000002</v>
      </c>
      <c r="K1487" s="32">
        <v>3.3</v>
      </c>
      <c r="L1487" s="32">
        <v>1.5</v>
      </c>
      <c r="M1487" s="32">
        <v>1.8</v>
      </c>
      <c r="N1487" s="32">
        <v>0.9</v>
      </c>
      <c r="O1487" s="31"/>
      <c r="P1487" s="32">
        <v>4.2</v>
      </c>
      <c r="Q1487" s="31"/>
      <c r="R1487" s="36">
        <v>0.05</v>
      </c>
      <c r="S1487" s="33">
        <v>0</v>
      </c>
      <c r="T1487" s="33">
        <v>0</v>
      </c>
      <c r="U1487" s="33">
        <v>0</v>
      </c>
      <c r="V1487" s="34"/>
      <c r="W1487" s="34"/>
      <c r="X1487" s="34"/>
      <c r="Y1487" s="32">
        <v>0</v>
      </c>
      <c r="Z1487" s="32">
        <v>0</v>
      </c>
      <c r="AA1487" s="34"/>
      <c r="AB1487" s="34"/>
      <c r="AC1487" s="34"/>
      <c r="AD1487" s="34"/>
      <c r="AE1487" s="34"/>
      <c r="AF1487" s="34"/>
      <c r="AG1487" s="34"/>
      <c r="AH1487" s="34"/>
      <c r="AI1487" s="34"/>
      <c r="AJ1487" s="34"/>
      <c r="AK1487" s="34"/>
      <c r="AL1487" s="34"/>
      <c r="AM1487" s="32">
        <v>0</v>
      </c>
      <c r="AN1487" s="34"/>
      <c r="AO1487" s="34"/>
      <c r="AP1487" s="34"/>
      <c r="AQ1487" s="34"/>
      <c r="AR1487" s="32">
        <v>0</v>
      </c>
      <c r="AS1487" s="34"/>
      <c r="AT1487" s="32">
        <v>0</v>
      </c>
      <c r="AU1487" s="33">
        <v>0</v>
      </c>
      <c r="AV1487" s="36">
        <v>0</v>
      </c>
      <c r="AW1487" s="33">
        <v>0</v>
      </c>
      <c r="AX1487" s="33">
        <v>0</v>
      </c>
      <c r="AY1487" s="33">
        <v>0</v>
      </c>
      <c r="AZ1487" s="36">
        <v>0</v>
      </c>
      <c r="BA1487" s="33">
        <v>0</v>
      </c>
      <c r="BB1487" s="34"/>
      <c r="BC1487" s="34"/>
      <c r="BD1487" s="34"/>
      <c r="BE1487" s="34"/>
      <c r="BF1487" s="34"/>
      <c r="BG1487" s="34"/>
      <c r="BH1487" s="34"/>
      <c r="BI1487" s="34"/>
      <c r="BJ1487" s="34"/>
      <c r="BK1487" s="34"/>
      <c r="BL1487" s="34"/>
      <c r="BM1487" s="34"/>
      <c r="BN1487" s="34"/>
      <c r="BO1487" s="34"/>
      <c r="BP1487" s="34"/>
      <c r="BQ1487" s="34"/>
      <c r="BR1487" s="34"/>
      <c r="BS1487" s="34"/>
      <c r="BT1487" s="34"/>
      <c r="BU1487" s="34"/>
      <c r="BV1487" s="34"/>
      <c r="BW1487" s="34"/>
      <c r="BX1487" s="34"/>
      <c r="BY1487" s="34"/>
      <c r="BZ1487" s="34"/>
      <c r="CA1487" s="34"/>
      <c r="CB1487" s="34"/>
      <c r="CC1487" s="34"/>
    </row>
    <row r="1488" spans="1:81" x14ac:dyDescent="0.35">
      <c r="A1488" s="37" t="s">
        <v>333</v>
      </c>
      <c r="B1488" s="34">
        <v>24201</v>
      </c>
      <c r="C1488" s="37" t="s">
        <v>332</v>
      </c>
      <c r="D1488" s="32">
        <v>4.7</v>
      </c>
      <c r="E1488" s="32">
        <v>0</v>
      </c>
      <c r="F1488" s="32">
        <v>0.4</v>
      </c>
      <c r="G1488" s="32">
        <v>0.4</v>
      </c>
      <c r="H1488" s="35">
        <v>147</v>
      </c>
      <c r="I1488" s="35">
        <v>93</v>
      </c>
      <c r="J1488" s="35">
        <v>22.227</v>
      </c>
      <c r="K1488" s="32">
        <v>6.7</v>
      </c>
      <c r="L1488" s="32">
        <v>0</v>
      </c>
      <c r="M1488" s="32">
        <v>0.4</v>
      </c>
      <c r="N1488" s="32">
        <v>0</v>
      </c>
      <c r="O1488" s="31"/>
      <c r="P1488" s="32">
        <v>0.4</v>
      </c>
      <c r="Q1488" s="31"/>
      <c r="R1488" s="36">
        <v>0.14899999999999999</v>
      </c>
      <c r="S1488" s="33">
        <v>0</v>
      </c>
      <c r="T1488" s="34"/>
      <c r="U1488" s="34"/>
      <c r="V1488" s="34"/>
      <c r="W1488" s="34"/>
      <c r="X1488" s="34"/>
      <c r="Y1488" s="34"/>
      <c r="Z1488" s="34"/>
      <c r="AA1488" s="34"/>
      <c r="AB1488" s="34"/>
      <c r="AC1488" s="34"/>
      <c r="AD1488" s="34"/>
      <c r="AE1488" s="34"/>
      <c r="AF1488" s="34"/>
      <c r="AG1488" s="34"/>
      <c r="AH1488" s="34"/>
      <c r="AI1488" s="34"/>
      <c r="AJ1488" s="34"/>
      <c r="AK1488" s="34"/>
      <c r="AL1488" s="34"/>
      <c r="AM1488" s="34"/>
      <c r="AN1488" s="34"/>
      <c r="AO1488" s="34"/>
      <c r="AP1488" s="34"/>
      <c r="AQ1488" s="34"/>
      <c r="AR1488" s="34"/>
      <c r="AS1488" s="34"/>
      <c r="AT1488" s="34"/>
      <c r="AU1488" s="34"/>
      <c r="AV1488" s="34"/>
      <c r="AW1488" s="33">
        <v>0</v>
      </c>
      <c r="AX1488" s="33">
        <v>0</v>
      </c>
      <c r="AY1488" s="33">
        <v>0</v>
      </c>
      <c r="AZ1488" s="36">
        <v>0</v>
      </c>
      <c r="BA1488" s="33">
        <v>0</v>
      </c>
      <c r="BB1488" s="34"/>
      <c r="BC1488" s="34"/>
      <c r="BD1488" s="34"/>
      <c r="BE1488" s="33"/>
      <c r="BF1488" s="34"/>
      <c r="BG1488" s="33"/>
      <c r="BH1488" s="34"/>
      <c r="BI1488" s="34"/>
      <c r="BJ1488" s="34"/>
      <c r="BK1488" s="34"/>
      <c r="BL1488" s="33"/>
      <c r="BM1488" s="33"/>
      <c r="BN1488" s="33"/>
      <c r="BO1488" s="34"/>
      <c r="BP1488" s="33"/>
      <c r="BQ1488" s="33"/>
      <c r="BR1488" s="33"/>
      <c r="BS1488" s="34"/>
      <c r="BT1488" s="34"/>
      <c r="BU1488" s="34"/>
      <c r="BV1488" s="33"/>
      <c r="BW1488" s="34"/>
      <c r="BX1488" s="34"/>
      <c r="BY1488" s="34"/>
      <c r="BZ1488" s="34"/>
      <c r="CA1488" s="34"/>
      <c r="CB1488" s="33"/>
      <c r="CC1488" s="32"/>
    </row>
    <row r="1489" spans="1:81" x14ac:dyDescent="0.35">
      <c r="A1489" s="37" t="s">
        <v>331</v>
      </c>
      <c r="B1489" s="34">
        <v>24201</v>
      </c>
      <c r="C1489" s="37" t="s">
        <v>330</v>
      </c>
      <c r="D1489" s="32">
        <v>3.8</v>
      </c>
      <c r="E1489" s="32">
        <v>0.1</v>
      </c>
      <c r="F1489" s="32">
        <v>4.4000000000000004</v>
      </c>
      <c r="G1489" s="32">
        <v>4.4000000000000004</v>
      </c>
      <c r="H1489" s="35">
        <v>170</v>
      </c>
      <c r="I1489" s="35">
        <v>143</v>
      </c>
      <c r="J1489" s="35">
        <v>34.177</v>
      </c>
      <c r="K1489" s="32">
        <v>3.4</v>
      </c>
      <c r="L1489" s="32">
        <v>1.6</v>
      </c>
      <c r="M1489" s="32">
        <v>1.9</v>
      </c>
      <c r="N1489" s="32">
        <v>0.9</v>
      </c>
      <c r="O1489" s="31"/>
      <c r="P1489" s="32">
        <v>4.4000000000000004</v>
      </c>
      <c r="Q1489" s="31"/>
      <c r="R1489" s="36">
        <v>4.7E-2</v>
      </c>
      <c r="S1489" s="33">
        <v>0</v>
      </c>
      <c r="T1489" s="34"/>
      <c r="U1489" s="34"/>
      <c r="V1489" s="34"/>
      <c r="W1489" s="34"/>
      <c r="X1489" s="34"/>
      <c r="Y1489" s="34"/>
      <c r="Z1489" s="34"/>
      <c r="AA1489" s="34"/>
      <c r="AB1489" s="34"/>
      <c r="AC1489" s="34"/>
      <c r="AD1489" s="34"/>
      <c r="AE1489" s="34"/>
      <c r="AF1489" s="34"/>
      <c r="AG1489" s="34"/>
      <c r="AH1489" s="34"/>
      <c r="AI1489" s="34"/>
      <c r="AJ1489" s="34"/>
      <c r="AK1489" s="34"/>
      <c r="AL1489" s="34"/>
      <c r="AM1489" s="34"/>
      <c r="AN1489" s="34"/>
      <c r="AO1489" s="34"/>
      <c r="AP1489" s="34"/>
      <c r="AQ1489" s="34"/>
      <c r="AR1489" s="34"/>
      <c r="AS1489" s="34"/>
      <c r="AT1489" s="34"/>
      <c r="AU1489" s="34"/>
      <c r="AV1489" s="34"/>
      <c r="AW1489" s="33">
        <v>0</v>
      </c>
      <c r="AX1489" s="33">
        <v>0</v>
      </c>
      <c r="AY1489" s="33">
        <v>0</v>
      </c>
      <c r="AZ1489" s="36">
        <v>0</v>
      </c>
      <c r="BA1489" s="33">
        <v>0</v>
      </c>
      <c r="BB1489" s="34"/>
      <c r="BC1489" s="33"/>
      <c r="BD1489" s="33"/>
      <c r="BE1489" s="34"/>
      <c r="BF1489" s="34"/>
      <c r="BG1489" s="34"/>
      <c r="BH1489" s="33"/>
      <c r="BI1489" s="33"/>
      <c r="BJ1489" s="34"/>
      <c r="BK1489" s="34"/>
      <c r="BL1489" s="34"/>
      <c r="BM1489" s="34"/>
      <c r="BN1489" s="34"/>
      <c r="BO1489" s="33"/>
      <c r="BP1489" s="34"/>
      <c r="BQ1489" s="34"/>
      <c r="BR1489" s="34"/>
      <c r="BS1489" s="33"/>
      <c r="BT1489" s="34"/>
      <c r="BU1489" s="33"/>
      <c r="BV1489" s="34"/>
      <c r="BW1489" s="33"/>
      <c r="BX1489" s="33"/>
      <c r="BY1489" s="34"/>
      <c r="BZ1489" s="34"/>
      <c r="CA1489" s="33"/>
      <c r="CB1489" s="34"/>
      <c r="CC1489" s="32"/>
    </row>
    <row r="1490" spans="1:81" x14ac:dyDescent="0.35">
      <c r="A1490" s="37" t="s">
        <v>329</v>
      </c>
      <c r="B1490" s="34">
        <v>24802</v>
      </c>
      <c r="C1490" s="37" t="s">
        <v>328</v>
      </c>
      <c r="D1490" s="32">
        <v>2.1</v>
      </c>
      <c r="E1490" s="32">
        <v>0.4</v>
      </c>
      <c r="F1490" s="32">
        <v>3.7</v>
      </c>
      <c r="G1490" s="32">
        <v>3.7</v>
      </c>
      <c r="H1490" s="35">
        <v>136</v>
      </c>
      <c r="I1490" s="35">
        <v>111</v>
      </c>
      <c r="J1490" s="35">
        <v>26.529</v>
      </c>
      <c r="K1490" s="32">
        <v>3.1</v>
      </c>
      <c r="L1490" s="32">
        <v>1.5</v>
      </c>
      <c r="M1490" s="32">
        <v>1.5</v>
      </c>
      <c r="N1490" s="32">
        <v>0.7</v>
      </c>
      <c r="O1490" s="31"/>
      <c r="P1490" s="32">
        <v>3.7</v>
      </c>
      <c r="Q1490" s="31"/>
      <c r="R1490" s="36">
        <v>0.08</v>
      </c>
      <c r="S1490" s="33">
        <v>0</v>
      </c>
      <c r="T1490" s="33">
        <v>0</v>
      </c>
      <c r="U1490" s="33">
        <v>0</v>
      </c>
      <c r="V1490" s="34"/>
      <c r="W1490" s="34"/>
      <c r="X1490" s="34"/>
      <c r="Y1490" s="32">
        <v>0</v>
      </c>
      <c r="Z1490" s="32">
        <v>0</v>
      </c>
      <c r="AA1490" s="34"/>
      <c r="AB1490" s="34"/>
      <c r="AC1490" s="34"/>
      <c r="AD1490" s="34"/>
      <c r="AE1490" s="34"/>
      <c r="AF1490" s="34"/>
      <c r="AG1490" s="34"/>
      <c r="AH1490" s="34"/>
      <c r="AI1490" s="34"/>
      <c r="AJ1490" s="34"/>
      <c r="AK1490" s="34"/>
      <c r="AL1490" s="34"/>
      <c r="AM1490" s="32">
        <v>0</v>
      </c>
      <c r="AN1490" s="34"/>
      <c r="AO1490" s="34"/>
      <c r="AP1490" s="34"/>
      <c r="AQ1490" s="34"/>
      <c r="AR1490" s="32">
        <v>0</v>
      </c>
      <c r="AS1490" s="34"/>
      <c r="AT1490" s="32">
        <v>0</v>
      </c>
      <c r="AU1490" s="33">
        <v>0</v>
      </c>
      <c r="AV1490" s="36">
        <v>0</v>
      </c>
      <c r="AW1490" s="33">
        <v>0</v>
      </c>
      <c r="AX1490" s="33">
        <v>0</v>
      </c>
      <c r="AY1490" s="33">
        <v>0</v>
      </c>
      <c r="AZ1490" s="36">
        <v>0</v>
      </c>
      <c r="BA1490" s="33">
        <v>0</v>
      </c>
      <c r="BB1490" s="34"/>
      <c r="BC1490" s="33"/>
      <c r="BD1490" s="33"/>
      <c r="BE1490" s="34"/>
      <c r="BF1490" s="34"/>
      <c r="BG1490" s="34"/>
      <c r="BH1490" s="33"/>
      <c r="BI1490" s="33"/>
      <c r="BJ1490" s="34"/>
      <c r="BK1490" s="34"/>
      <c r="BL1490" s="34"/>
      <c r="BM1490" s="34"/>
      <c r="BN1490" s="34"/>
      <c r="BO1490" s="33"/>
      <c r="BP1490" s="34"/>
      <c r="BQ1490" s="34"/>
      <c r="BR1490" s="34"/>
      <c r="BS1490" s="33"/>
      <c r="BT1490" s="34"/>
      <c r="BU1490" s="33"/>
      <c r="BV1490" s="34"/>
      <c r="BW1490" s="33"/>
      <c r="BX1490" s="33"/>
      <c r="BY1490" s="34"/>
      <c r="BZ1490" s="34"/>
      <c r="CA1490" s="33"/>
      <c r="CB1490" s="34"/>
      <c r="CC1490" s="32"/>
    </row>
    <row r="1491" spans="1:81" x14ac:dyDescent="0.35">
      <c r="A1491" s="37" t="s">
        <v>327</v>
      </c>
      <c r="B1491" s="34">
        <v>24802</v>
      </c>
      <c r="C1491" s="37" t="s">
        <v>326</v>
      </c>
      <c r="D1491" s="32">
        <v>2.5</v>
      </c>
      <c r="E1491" s="32">
        <v>0.5</v>
      </c>
      <c r="F1491" s="32">
        <v>4.4000000000000004</v>
      </c>
      <c r="G1491" s="32">
        <v>4.4000000000000004</v>
      </c>
      <c r="H1491" s="35">
        <v>164</v>
      </c>
      <c r="I1491" s="35">
        <v>134</v>
      </c>
      <c r="J1491" s="35">
        <v>32.025999999999996</v>
      </c>
      <c r="K1491" s="32">
        <v>3.7</v>
      </c>
      <c r="L1491" s="32">
        <v>1.8</v>
      </c>
      <c r="M1491" s="32">
        <v>1.8</v>
      </c>
      <c r="N1491" s="32">
        <v>0.8</v>
      </c>
      <c r="O1491" s="31"/>
      <c r="P1491" s="32">
        <v>4.4000000000000004</v>
      </c>
      <c r="Q1491" s="31"/>
      <c r="R1491" s="36">
        <v>9.1999999999999998E-2</v>
      </c>
      <c r="S1491" s="33">
        <v>0</v>
      </c>
      <c r="T1491" s="34"/>
      <c r="U1491" s="34"/>
      <c r="V1491" s="34"/>
      <c r="W1491" s="34"/>
      <c r="X1491" s="34"/>
      <c r="Y1491" s="34"/>
      <c r="Z1491" s="34"/>
      <c r="AA1491" s="34"/>
      <c r="AB1491" s="34"/>
      <c r="AC1491" s="34"/>
      <c r="AD1491" s="34"/>
      <c r="AE1491" s="34"/>
      <c r="AF1491" s="34"/>
      <c r="AG1491" s="34"/>
      <c r="AH1491" s="34"/>
      <c r="AI1491" s="34"/>
      <c r="AJ1491" s="34"/>
      <c r="AK1491" s="34"/>
      <c r="AL1491" s="34"/>
      <c r="AM1491" s="34"/>
      <c r="AN1491" s="34"/>
      <c r="AO1491" s="34"/>
      <c r="AP1491" s="34"/>
      <c r="AQ1491" s="34"/>
      <c r="AR1491" s="34"/>
      <c r="AS1491" s="34"/>
      <c r="AT1491" s="34"/>
      <c r="AU1491" s="34"/>
      <c r="AV1491" s="34"/>
      <c r="AW1491" s="33">
        <v>0</v>
      </c>
      <c r="AX1491" s="33">
        <v>0</v>
      </c>
      <c r="AY1491" s="33">
        <v>0</v>
      </c>
      <c r="AZ1491" s="36">
        <v>0</v>
      </c>
      <c r="BA1491" s="33">
        <v>0</v>
      </c>
      <c r="BB1491" s="34"/>
      <c r="BC1491" s="34"/>
      <c r="BD1491" s="34"/>
      <c r="BE1491" s="33"/>
      <c r="BF1491" s="34"/>
      <c r="BG1491" s="33"/>
      <c r="BH1491" s="34"/>
      <c r="BI1491" s="34"/>
      <c r="BJ1491" s="34"/>
      <c r="BK1491" s="34"/>
      <c r="BL1491" s="33"/>
      <c r="BM1491" s="33"/>
      <c r="BN1491" s="33"/>
      <c r="BO1491" s="34"/>
      <c r="BP1491" s="33"/>
      <c r="BQ1491" s="33"/>
      <c r="BR1491" s="33"/>
      <c r="BS1491" s="34"/>
      <c r="BT1491" s="34"/>
      <c r="BU1491" s="34"/>
      <c r="BV1491" s="33"/>
      <c r="BW1491" s="34"/>
      <c r="BX1491" s="34"/>
      <c r="BY1491" s="34"/>
      <c r="BZ1491" s="34"/>
      <c r="CA1491" s="34"/>
      <c r="CB1491" s="33"/>
      <c r="CC1491" s="32"/>
    </row>
    <row r="1492" spans="1:81" x14ac:dyDescent="0.35">
      <c r="A1492" s="37" t="s">
        <v>325</v>
      </c>
      <c r="B1492" s="34">
        <v>24802</v>
      </c>
      <c r="C1492" s="37" t="s">
        <v>324</v>
      </c>
      <c r="D1492" s="32">
        <v>2.2999999999999998</v>
      </c>
      <c r="E1492" s="32">
        <v>0.4</v>
      </c>
      <c r="F1492" s="32">
        <v>4.0999999999999996</v>
      </c>
      <c r="G1492" s="32">
        <v>4.0999999999999996</v>
      </c>
      <c r="H1492" s="35">
        <v>151</v>
      </c>
      <c r="I1492" s="35">
        <v>124</v>
      </c>
      <c r="J1492" s="35">
        <v>29.635999999999999</v>
      </c>
      <c r="K1492" s="32">
        <v>3.4</v>
      </c>
      <c r="L1492" s="32">
        <v>1.7</v>
      </c>
      <c r="M1492" s="32">
        <v>1.7</v>
      </c>
      <c r="N1492" s="32">
        <v>0.8</v>
      </c>
      <c r="O1492" s="31"/>
      <c r="P1492" s="32">
        <v>4.0999999999999996</v>
      </c>
      <c r="Q1492" s="31"/>
      <c r="R1492" s="36">
        <v>0.08</v>
      </c>
      <c r="S1492" s="33">
        <v>0</v>
      </c>
      <c r="T1492" s="34"/>
      <c r="U1492" s="34"/>
      <c r="V1492" s="34"/>
      <c r="W1492" s="34"/>
      <c r="X1492" s="34"/>
      <c r="Y1492" s="34"/>
      <c r="Z1492" s="34"/>
      <c r="AA1492" s="34"/>
      <c r="AB1492" s="34"/>
      <c r="AC1492" s="34"/>
      <c r="AD1492" s="34"/>
      <c r="AE1492" s="34"/>
      <c r="AF1492" s="34"/>
      <c r="AG1492" s="34"/>
      <c r="AH1492" s="34"/>
      <c r="AI1492" s="34"/>
      <c r="AJ1492" s="34"/>
      <c r="AK1492" s="34"/>
      <c r="AL1492" s="34"/>
      <c r="AM1492" s="34"/>
      <c r="AN1492" s="34"/>
      <c r="AO1492" s="34"/>
      <c r="AP1492" s="34"/>
      <c r="AQ1492" s="34"/>
      <c r="AR1492" s="34"/>
      <c r="AS1492" s="34"/>
      <c r="AT1492" s="34"/>
      <c r="AU1492" s="34"/>
      <c r="AV1492" s="34"/>
      <c r="AW1492" s="33">
        <v>0</v>
      </c>
      <c r="AX1492" s="33">
        <v>0</v>
      </c>
      <c r="AY1492" s="33">
        <v>0</v>
      </c>
      <c r="AZ1492" s="36">
        <v>0</v>
      </c>
      <c r="BA1492" s="33">
        <v>0</v>
      </c>
      <c r="BB1492" s="34"/>
      <c r="BC1492" s="34"/>
      <c r="BD1492" s="34"/>
      <c r="BE1492" s="33"/>
      <c r="BF1492" s="34"/>
      <c r="BG1492" s="33"/>
      <c r="BH1492" s="34"/>
      <c r="BI1492" s="34"/>
      <c r="BJ1492" s="34"/>
      <c r="BK1492" s="34"/>
      <c r="BL1492" s="33"/>
      <c r="BM1492" s="33"/>
      <c r="BN1492" s="33"/>
      <c r="BO1492" s="34"/>
      <c r="BP1492" s="33"/>
      <c r="BQ1492" s="33"/>
      <c r="BR1492" s="33"/>
      <c r="BS1492" s="34"/>
      <c r="BT1492" s="34"/>
      <c r="BU1492" s="34"/>
      <c r="BV1492" s="33"/>
      <c r="BW1492" s="34"/>
      <c r="BX1492" s="34"/>
      <c r="BY1492" s="34"/>
      <c r="BZ1492" s="34"/>
      <c r="CA1492" s="34"/>
      <c r="CB1492" s="33"/>
      <c r="CC1492" s="32"/>
    </row>
    <row r="1493" spans="1:81" x14ac:dyDescent="0.35">
      <c r="A1493" s="37" t="s">
        <v>323</v>
      </c>
      <c r="B1493" s="34">
        <v>24401</v>
      </c>
      <c r="C1493" s="37" t="s">
        <v>322</v>
      </c>
      <c r="D1493" s="32">
        <v>1.4</v>
      </c>
      <c r="E1493" s="32">
        <v>0.3</v>
      </c>
      <c r="F1493" s="32">
        <v>1.8</v>
      </c>
      <c r="G1493" s="32">
        <v>1.8</v>
      </c>
      <c r="H1493" s="35">
        <v>80</v>
      </c>
      <c r="I1493" s="35">
        <v>65</v>
      </c>
      <c r="J1493" s="35">
        <v>15.535</v>
      </c>
      <c r="K1493" s="32">
        <v>1.8</v>
      </c>
      <c r="L1493" s="32">
        <v>1</v>
      </c>
      <c r="M1493" s="32">
        <v>0.8</v>
      </c>
      <c r="N1493" s="32">
        <v>0</v>
      </c>
      <c r="O1493" s="31"/>
      <c r="P1493" s="32">
        <v>1.8</v>
      </c>
      <c r="Q1493" s="31"/>
      <c r="R1493" s="36">
        <v>0.06</v>
      </c>
      <c r="S1493" s="33">
        <v>0</v>
      </c>
      <c r="T1493" s="33">
        <v>0</v>
      </c>
      <c r="U1493" s="33">
        <v>0</v>
      </c>
      <c r="V1493" s="34"/>
      <c r="W1493" s="34"/>
      <c r="X1493" s="34"/>
      <c r="Y1493" s="32">
        <v>0</v>
      </c>
      <c r="Z1493" s="32">
        <v>0</v>
      </c>
      <c r="AA1493" s="34"/>
      <c r="AB1493" s="34"/>
      <c r="AC1493" s="34"/>
      <c r="AD1493" s="34"/>
      <c r="AE1493" s="34"/>
      <c r="AF1493" s="34"/>
      <c r="AG1493" s="34"/>
      <c r="AH1493" s="34"/>
      <c r="AI1493" s="34"/>
      <c r="AJ1493" s="34"/>
      <c r="AK1493" s="34"/>
      <c r="AL1493" s="34"/>
      <c r="AM1493" s="32">
        <v>0</v>
      </c>
      <c r="AN1493" s="34"/>
      <c r="AO1493" s="34"/>
      <c r="AP1493" s="34"/>
      <c r="AQ1493" s="34"/>
      <c r="AR1493" s="32">
        <v>0</v>
      </c>
      <c r="AS1493" s="34"/>
      <c r="AT1493" s="32">
        <v>0</v>
      </c>
      <c r="AU1493" s="33">
        <v>0</v>
      </c>
      <c r="AV1493" s="36">
        <v>0</v>
      </c>
      <c r="AW1493" s="33">
        <v>0</v>
      </c>
      <c r="AX1493" s="33">
        <v>0</v>
      </c>
      <c r="AY1493" s="33">
        <v>0</v>
      </c>
      <c r="AZ1493" s="36">
        <v>0</v>
      </c>
      <c r="BA1493" s="33">
        <v>0</v>
      </c>
      <c r="BB1493" s="34"/>
      <c r="BC1493" s="34"/>
      <c r="BD1493" s="34"/>
      <c r="BE1493" s="33"/>
      <c r="BF1493" s="34"/>
      <c r="BG1493" s="33"/>
      <c r="BH1493" s="34"/>
      <c r="BI1493" s="34"/>
      <c r="BJ1493" s="34"/>
      <c r="BK1493" s="34"/>
      <c r="BL1493" s="33"/>
      <c r="BM1493" s="33"/>
      <c r="BN1493" s="33"/>
      <c r="BO1493" s="34"/>
      <c r="BP1493" s="33"/>
      <c r="BQ1493" s="33"/>
      <c r="BR1493" s="33"/>
      <c r="BS1493" s="34"/>
      <c r="BT1493" s="34"/>
      <c r="BU1493" s="34"/>
      <c r="BV1493" s="33"/>
      <c r="BW1493" s="34"/>
      <c r="BX1493" s="34"/>
      <c r="BY1493" s="34"/>
      <c r="BZ1493" s="34"/>
      <c r="CA1493" s="34"/>
      <c r="CB1493" s="33"/>
      <c r="CC1493" s="32"/>
    </row>
    <row r="1494" spans="1:81" x14ac:dyDescent="0.35">
      <c r="A1494" s="37" t="s">
        <v>321</v>
      </c>
      <c r="B1494" s="34">
        <v>24401</v>
      </c>
      <c r="C1494" s="37" t="s">
        <v>320</v>
      </c>
      <c r="D1494" s="32">
        <v>1</v>
      </c>
      <c r="E1494" s="32">
        <v>0</v>
      </c>
      <c r="F1494" s="32">
        <v>2.1</v>
      </c>
      <c r="G1494" s="32">
        <v>2.1</v>
      </c>
      <c r="H1494" s="35">
        <v>60</v>
      </c>
      <c r="I1494" s="35">
        <v>52</v>
      </c>
      <c r="J1494" s="35">
        <v>12.427999999999999</v>
      </c>
      <c r="K1494" s="32">
        <v>1.1000000000000001</v>
      </c>
      <c r="L1494" s="32">
        <v>1.1000000000000001</v>
      </c>
      <c r="M1494" s="32">
        <v>1</v>
      </c>
      <c r="N1494" s="32">
        <v>0</v>
      </c>
      <c r="O1494" s="31"/>
      <c r="P1494" s="32">
        <v>2.1</v>
      </c>
      <c r="Q1494" s="31"/>
      <c r="R1494" s="36">
        <v>0.03</v>
      </c>
      <c r="S1494" s="33">
        <v>0</v>
      </c>
      <c r="T1494" s="33">
        <v>0</v>
      </c>
      <c r="U1494" s="33">
        <v>0</v>
      </c>
      <c r="V1494" s="34"/>
      <c r="W1494" s="34"/>
      <c r="X1494" s="34"/>
      <c r="Y1494" s="32">
        <v>0</v>
      </c>
      <c r="Z1494" s="32">
        <v>0</v>
      </c>
      <c r="AA1494" s="34"/>
      <c r="AB1494" s="34"/>
      <c r="AC1494" s="34"/>
      <c r="AD1494" s="34"/>
      <c r="AE1494" s="34"/>
      <c r="AF1494" s="34"/>
      <c r="AG1494" s="34"/>
      <c r="AH1494" s="34"/>
      <c r="AI1494" s="34"/>
      <c r="AJ1494" s="34"/>
      <c r="AK1494" s="34"/>
      <c r="AL1494" s="34"/>
      <c r="AM1494" s="32">
        <v>0</v>
      </c>
      <c r="AN1494" s="34"/>
      <c r="AO1494" s="34"/>
      <c r="AP1494" s="34"/>
      <c r="AQ1494" s="34"/>
      <c r="AR1494" s="32">
        <v>0</v>
      </c>
      <c r="AS1494" s="34"/>
      <c r="AT1494" s="32">
        <v>0</v>
      </c>
      <c r="AU1494" s="33">
        <v>0</v>
      </c>
      <c r="AV1494" s="36">
        <v>0</v>
      </c>
      <c r="AW1494" s="33">
        <v>0</v>
      </c>
      <c r="AX1494" s="33">
        <v>0</v>
      </c>
      <c r="AY1494" s="33">
        <v>0</v>
      </c>
      <c r="AZ1494" s="36">
        <v>0</v>
      </c>
      <c r="BA1494" s="33">
        <v>0</v>
      </c>
      <c r="BB1494" s="34"/>
      <c r="BC1494" s="34"/>
      <c r="BD1494" s="34"/>
      <c r="BE1494" s="33"/>
      <c r="BF1494" s="34"/>
      <c r="BG1494" s="33"/>
      <c r="BH1494" s="34"/>
      <c r="BI1494" s="34"/>
      <c r="BJ1494" s="34"/>
      <c r="BK1494" s="34"/>
      <c r="BL1494" s="33"/>
      <c r="BM1494" s="33"/>
      <c r="BN1494" s="33"/>
      <c r="BO1494" s="34"/>
      <c r="BP1494" s="33"/>
      <c r="BQ1494" s="33"/>
      <c r="BR1494" s="33"/>
      <c r="BS1494" s="34"/>
      <c r="BT1494" s="34"/>
      <c r="BU1494" s="34"/>
      <c r="BV1494" s="33"/>
      <c r="BW1494" s="34"/>
      <c r="BX1494" s="34"/>
      <c r="BY1494" s="34"/>
      <c r="BZ1494" s="34"/>
      <c r="CA1494" s="34"/>
      <c r="CB1494" s="33"/>
      <c r="CC1494" s="32"/>
    </row>
    <row r="1495" spans="1:81" x14ac:dyDescent="0.35">
      <c r="A1495" s="37" t="s">
        <v>319</v>
      </c>
      <c r="B1495" s="34">
        <v>24401</v>
      </c>
      <c r="C1495" s="37" t="s">
        <v>318</v>
      </c>
      <c r="D1495" s="32">
        <v>1.3</v>
      </c>
      <c r="E1495" s="32">
        <v>0.3</v>
      </c>
      <c r="F1495" s="32">
        <v>1.1000000000000001</v>
      </c>
      <c r="G1495" s="32">
        <v>1.1000000000000001</v>
      </c>
      <c r="H1495" s="35">
        <v>64</v>
      </c>
      <c r="I1495" s="35">
        <v>52</v>
      </c>
      <c r="J1495" s="35">
        <v>12.427999999999999</v>
      </c>
      <c r="K1495" s="32">
        <v>1.4</v>
      </c>
      <c r="L1495" s="32">
        <v>0.6</v>
      </c>
      <c r="M1495" s="32">
        <v>0.5</v>
      </c>
      <c r="N1495" s="32">
        <v>0</v>
      </c>
      <c r="O1495" s="31"/>
      <c r="P1495" s="32">
        <v>1.1000000000000001</v>
      </c>
      <c r="Q1495" s="31"/>
      <c r="R1495" s="36">
        <v>7.0000000000000007E-2</v>
      </c>
      <c r="S1495" s="33">
        <v>0</v>
      </c>
      <c r="T1495" s="33">
        <v>0</v>
      </c>
      <c r="U1495" s="33">
        <v>0</v>
      </c>
      <c r="V1495" s="34"/>
      <c r="W1495" s="34"/>
      <c r="X1495" s="34"/>
      <c r="Y1495" s="32">
        <v>0</v>
      </c>
      <c r="Z1495" s="32">
        <v>0</v>
      </c>
      <c r="AA1495" s="34"/>
      <c r="AB1495" s="34"/>
      <c r="AC1495" s="34"/>
      <c r="AD1495" s="34"/>
      <c r="AE1495" s="34"/>
      <c r="AF1495" s="34"/>
      <c r="AG1495" s="34"/>
      <c r="AH1495" s="34"/>
      <c r="AI1495" s="34"/>
      <c r="AJ1495" s="34"/>
      <c r="AK1495" s="34"/>
      <c r="AL1495" s="34"/>
      <c r="AM1495" s="32">
        <v>0</v>
      </c>
      <c r="AN1495" s="34"/>
      <c r="AO1495" s="34"/>
      <c r="AP1495" s="34"/>
      <c r="AQ1495" s="34"/>
      <c r="AR1495" s="32">
        <v>0</v>
      </c>
      <c r="AS1495" s="34"/>
      <c r="AT1495" s="32">
        <v>0</v>
      </c>
      <c r="AU1495" s="33">
        <v>0</v>
      </c>
      <c r="AV1495" s="36">
        <v>0</v>
      </c>
      <c r="AW1495" s="33">
        <v>0</v>
      </c>
      <c r="AX1495" s="33">
        <v>0</v>
      </c>
      <c r="AY1495" s="33">
        <v>0</v>
      </c>
      <c r="AZ1495" s="36">
        <v>0</v>
      </c>
      <c r="BA1495" s="33">
        <v>0</v>
      </c>
      <c r="BB1495" s="34"/>
      <c r="BC1495" s="34"/>
      <c r="BD1495" s="34"/>
      <c r="BE1495" s="34"/>
      <c r="BF1495" s="34"/>
      <c r="BG1495" s="34"/>
      <c r="BH1495" s="34"/>
      <c r="BI1495" s="34"/>
      <c r="BJ1495" s="34"/>
      <c r="BK1495" s="34"/>
      <c r="BL1495" s="34"/>
      <c r="BM1495" s="34"/>
      <c r="BN1495" s="34"/>
      <c r="BO1495" s="34"/>
      <c r="BP1495" s="34"/>
      <c r="BQ1495" s="34"/>
      <c r="BR1495" s="34"/>
      <c r="BS1495" s="34"/>
      <c r="BT1495" s="34"/>
      <c r="BU1495" s="34"/>
      <c r="BV1495" s="33"/>
      <c r="BW1495" s="34"/>
      <c r="BX1495" s="34"/>
      <c r="BY1495" s="34"/>
      <c r="BZ1495" s="34"/>
      <c r="CA1495" s="34"/>
      <c r="CB1495" s="33"/>
      <c r="CC1495" s="32"/>
    </row>
    <row r="1496" spans="1:81" x14ac:dyDescent="0.35">
      <c r="A1496" s="37" t="s">
        <v>317</v>
      </c>
      <c r="B1496" s="34" t="s">
        <v>316</v>
      </c>
      <c r="C1496" s="37" t="s">
        <v>315</v>
      </c>
      <c r="D1496" s="32">
        <v>2.2000000000000002</v>
      </c>
      <c r="E1496" s="32">
        <v>0</v>
      </c>
      <c r="F1496" s="32">
        <v>0</v>
      </c>
      <c r="G1496" s="32">
        <v>0</v>
      </c>
      <c r="H1496" s="35">
        <v>54</v>
      </c>
      <c r="I1496" s="35">
        <v>38</v>
      </c>
      <c r="J1496" s="35">
        <v>9.081999999999999</v>
      </c>
      <c r="K1496" s="32">
        <v>2</v>
      </c>
      <c r="L1496" s="32">
        <v>0</v>
      </c>
      <c r="M1496" s="32">
        <v>0</v>
      </c>
      <c r="N1496" s="32">
        <v>0</v>
      </c>
      <c r="O1496" s="31"/>
      <c r="P1496" s="32">
        <v>0</v>
      </c>
      <c r="Q1496" s="31"/>
      <c r="R1496" s="36">
        <v>0.09</v>
      </c>
      <c r="S1496" s="33">
        <v>0</v>
      </c>
      <c r="T1496" s="33">
        <v>0</v>
      </c>
      <c r="U1496" s="33">
        <v>0</v>
      </c>
      <c r="V1496" s="34"/>
      <c r="W1496" s="34"/>
      <c r="X1496" s="34"/>
      <c r="Y1496" s="32">
        <v>0</v>
      </c>
      <c r="Z1496" s="32">
        <v>0</v>
      </c>
      <c r="AA1496" s="34"/>
      <c r="AB1496" s="34"/>
      <c r="AC1496" s="34"/>
      <c r="AD1496" s="34"/>
      <c r="AE1496" s="34"/>
      <c r="AF1496" s="34"/>
      <c r="AG1496" s="34"/>
      <c r="AH1496" s="34"/>
      <c r="AI1496" s="34"/>
      <c r="AJ1496" s="34"/>
      <c r="AK1496" s="34"/>
      <c r="AL1496" s="34"/>
      <c r="AM1496" s="32">
        <v>0</v>
      </c>
      <c r="AN1496" s="34"/>
      <c r="AO1496" s="34"/>
      <c r="AP1496" s="34"/>
      <c r="AQ1496" s="34"/>
      <c r="AR1496" s="32">
        <v>0</v>
      </c>
      <c r="AS1496" s="34"/>
      <c r="AT1496" s="32">
        <v>0</v>
      </c>
      <c r="AU1496" s="33">
        <v>0</v>
      </c>
      <c r="AV1496" s="36">
        <v>0</v>
      </c>
      <c r="AW1496" s="33">
        <v>0</v>
      </c>
      <c r="AX1496" s="33">
        <v>0</v>
      </c>
      <c r="AY1496" s="33">
        <v>0</v>
      </c>
      <c r="AZ1496" s="36">
        <v>0</v>
      </c>
      <c r="BA1496" s="33">
        <v>0</v>
      </c>
      <c r="BB1496" s="34"/>
      <c r="BC1496" s="34"/>
      <c r="BD1496" s="34"/>
      <c r="BE1496" s="33"/>
      <c r="BF1496" s="34"/>
      <c r="BG1496" s="33"/>
      <c r="BH1496" s="34"/>
      <c r="BI1496" s="34"/>
      <c r="BJ1496" s="34"/>
      <c r="BK1496" s="34"/>
      <c r="BL1496" s="33"/>
      <c r="BM1496" s="33"/>
      <c r="BN1496" s="33"/>
      <c r="BO1496" s="34"/>
      <c r="BP1496" s="33"/>
      <c r="BQ1496" s="33"/>
      <c r="BR1496" s="33"/>
      <c r="BS1496" s="34"/>
      <c r="BT1496" s="34"/>
      <c r="BU1496" s="34"/>
      <c r="BV1496" s="33"/>
      <c r="BW1496" s="34"/>
      <c r="BX1496" s="34"/>
      <c r="BY1496" s="34"/>
      <c r="BZ1496" s="34"/>
      <c r="CA1496" s="34"/>
      <c r="CB1496" s="33"/>
      <c r="CC1496" s="32"/>
    </row>
    <row r="1497" spans="1:81" x14ac:dyDescent="0.35">
      <c r="A1497" s="37" t="s">
        <v>314</v>
      </c>
      <c r="B1497" s="34">
        <v>24705</v>
      </c>
      <c r="C1497" s="37" t="s">
        <v>313</v>
      </c>
      <c r="D1497" s="32">
        <v>0.9</v>
      </c>
      <c r="E1497" s="32">
        <v>0</v>
      </c>
      <c r="F1497" s="32">
        <v>0.1</v>
      </c>
      <c r="G1497" s="32">
        <v>0.2</v>
      </c>
      <c r="H1497" s="35">
        <v>46</v>
      </c>
      <c r="I1497" s="35">
        <v>20</v>
      </c>
      <c r="J1497" s="35">
        <v>4.7799999999999994</v>
      </c>
      <c r="K1497" s="32">
        <v>3.3</v>
      </c>
      <c r="L1497" s="32">
        <v>0</v>
      </c>
      <c r="M1497" s="32">
        <v>0.1</v>
      </c>
      <c r="N1497" s="32">
        <v>0</v>
      </c>
      <c r="O1497" s="31"/>
      <c r="P1497" s="32">
        <v>0.2</v>
      </c>
      <c r="Q1497" s="31"/>
      <c r="R1497" s="36">
        <v>0.03</v>
      </c>
      <c r="S1497" s="33">
        <v>0</v>
      </c>
      <c r="T1497" s="33">
        <v>0</v>
      </c>
      <c r="U1497" s="33">
        <v>0</v>
      </c>
      <c r="V1497" s="34"/>
      <c r="W1497" s="34"/>
      <c r="X1497" s="34"/>
      <c r="Y1497" s="32">
        <v>0</v>
      </c>
      <c r="Z1497" s="32">
        <v>0</v>
      </c>
      <c r="AA1497" s="34"/>
      <c r="AB1497" s="34"/>
      <c r="AC1497" s="34"/>
      <c r="AD1497" s="34"/>
      <c r="AE1497" s="34"/>
      <c r="AF1497" s="34"/>
      <c r="AG1497" s="34"/>
      <c r="AH1497" s="34"/>
      <c r="AI1497" s="34"/>
      <c r="AJ1497" s="34"/>
      <c r="AK1497" s="34"/>
      <c r="AL1497" s="34"/>
      <c r="AM1497" s="32">
        <v>0</v>
      </c>
      <c r="AN1497" s="34"/>
      <c r="AO1497" s="34"/>
      <c r="AP1497" s="34"/>
      <c r="AQ1497" s="34"/>
      <c r="AR1497" s="32">
        <v>0</v>
      </c>
      <c r="AS1497" s="34"/>
      <c r="AT1497" s="32">
        <v>0</v>
      </c>
      <c r="AU1497" s="33">
        <v>0</v>
      </c>
      <c r="AV1497" s="36">
        <v>0</v>
      </c>
      <c r="AW1497" s="33">
        <v>0</v>
      </c>
      <c r="AX1497" s="33">
        <v>0</v>
      </c>
      <c r="AY1497" s="33">
        <v>0</v>
      </c>
      <c r="AZ1497" s="36">
        <v>0</v>
      </c>
      <c r="BA1497" s="33">
        <v>0</v>
      </c>
      <c r="BB1497" s="34"/>
      <c r="BC1497" s="34"/>
      <c r="BD1497" s="34"/>
      <c r="BE1497" s="33"/>
      <c r="BF1497" s="34"/>
      <c r="BG1497" s="33"/>
      <c r="BH1497" s="34"/>
      <c r="BI1497" s="34"/>
      <c r="BJ1497" s="34"/>
      <c r="BK1497" s="34"/>
      <c r="BL1497" s="33"/>
      <c r="BM1497" s="33"/>
      <c r="BN1497" s="33"/>
      <c r="BO1497" s="34"/>
      <c r="BP1497" s="33"/>
      <c r="BQ1497" s="33"/>
      <c r="BR1497" s="33"/>
      <c r="BS1497" s="34"/>
      <c r="BT1497" s="34"/>
      <c r="BU1497" s="34"/>
      <c r="BV1497" s="33"/>
      <c r="BW1497" s="34"/>
      <c r="BX1497" s="34"/>
      <c r="BY1497" s="34"/>
      <c r="BZ1497" s="34"/>
      <c r="CA1497" s="34"/>
      <c r="CB1497" s="33"/>
      <c r="CC1497" s="32"/>
    </row>
    <row r="1498" spans="1:81" x14ac:dyDescent="0.35">
      <c r="A1498" s="37" t="s">
        <v>312</v>
      </c>
      <c r="B1498" s="34">
        <v>24705</v>
      </c>
      <c r="C1498" s="37" t="s">
        <v>311</v>
      </c>
      <c r="D1498" s="32">
        <v>0.7</v>
      </c>
      <c r="E1498" s="32">
        <v>0</v>
      </c>
      <c r="F1498" s="32">
        <v>1.7</v>
      </c>
      <c r="G1498" s="32">
        <v>2</v>
      </c>
      <c r="H1498" s="35">
        <v>61</v>
      </c>
      <c r="I1498" s="35">
        <v>45</v>
      </c>
      <c r="J1498" s="35">
        <v>10.754999999999999</v>
      </c>
      <c r="K1498" s="32">
        <v>2.1</v>
      </c>
      <c r="L1498" s="32">
        <v>0.8</v>
      </c>
      <c r="M1498" s="32">
        <v>0.9</v>
      </c>
      <c r="N1498" s="32">
        <v>0</v>
      </c>
      <c r="O1498" s="31"/>
      <c r="P1498" s="32">
        <v>2</v>
      </c>
      <c r="Q1498" s="31"/>
      <c r="R1498" s="36">
        <v>0.05</v>
      </c>
      <c r="S1498" s="33">
        <v>0</v>
      </c>
      <c r="T1498" s="33">
        <v>0</v>
      </c>
      <c r="U1498" s="33">
        <v>0</v>
      </c>
      <c r="V1498" s="34"/>
      <c r="W1498" s="34"/>
      <c r="X1498" s="34"/>
      <c r="Y1498" s="32">
        <v>0</v>
      </c>
      <c r="Z1498" s="32">
        <v>0</v>
      </c>
      <c r="AA1498" s="34"/>
      <c r="AB1498" s="34"/>
      <c r="AC1498" s="34"/>
      <c r="AD1498" s="34"/>
      <c r="AE1498" s="34"/>
      <c r="AF1498" s="34"/>
      <c r="AG1498" s="34"/>
      <c r="AH1498" s="34"/>
      <c r="AI1498" s="34"/>
      <c r="AJ1498" s="34"/>
      <c r="AK1498" s="34"/>
      <c r="AL1498" s="34"/>
      <c r="AM1498" s="32">
        <v>0</v>
      </c>
      <c r="AN1498" s="34"/>
      <c r="AO1498" s="34"/>
      <c r="AP1498" s="34"/>
      <c r="AQ1498" s="34"/>
      <c r="AR1498" s="32">
        <v>0</v>
      </c>
      <c r="AS1498" s="34"/>
      <c r="AT1498" s="32">
        <v>0</v>
      </c>
      <c r="AU1498" s="33">
        <v>0</v>
      </c>
      <c r="AV1498" s="36">
        <v>0</v>
      </c>
      <c r="AW1498" s="33">
        <v>0</v>
      </c>
      <c r="AX1498" s="33">
        <v>0</v>
      </c>
      <c r="AY1498" s="33">
        <v>0</v>
      </c>
      <c r="AZ1498" s="36">
        <v>0</v>
      </c>
      <c r="BA1498" s="33">
        <v>0</v>
      </c>
      <c r="BB1498" s="34"/>
      <c r="BC1498" s="34"/>
      <c r="BD1498" s="34"/>
      <c r="BE1498" s="33"/>
      <c r="BF1498" s="34"/>
      <c r="BG1498" s="33"/>
      <c r="BH1498" s="34"/>
      <c r="BI1498" s="34"/>
      <c r="BJ1498" s="34"/>
      <c r="BK1498" s="34"/>
      <c r="BL1498" s="33"/>
      <c r="BM1498" s="33"/>
      <c r="BN1498" s="33"/>
      <c r="BO1498" s="34"/>
      <c r="BP1498" s="33"/>
      <c r="BQ1498" s="33"/>
      <c r="BR1498" s="33"/>
      <c r="BS1498" s="34"/>
      <c r="BT1498" s="34"/>
      <c r="BU1498" s="34"/>
      <c r="BV1498" s="33"/>
      <c r="BW1498" s="34"/>
      <c r="BX1498" s="34"/>
      <c r="BY1498" s="34"/>
      <c r="BZ1498" s="34"/>
      <c r="CA1498" s="34"/>
      <c r="CB1498" s="33"/>
      <c r="CC1498" s="32"/>
    </row>
    <row r="1499" spans="1:81" x14ac:dyDescent="0.35">
      <c r="A1499" s="37" t="s">
        <v>310</v>
      </c>
      <c r="B1499" s="34">
        <v>24403</v>
      </c>
      <c r="C1499" s="37" t="s">
        <v>309</v>
      </c>
      <c r="D1499" s="32">
        <v>3.1</v>
      </c>
      <c r="E1499" s="32">
        <v>1.1000000000000001</v>
      </c>
      <c r="F1499" s="32">
        <v>0.9</v>
      </c>
      <c r="G1499" s="32">
        <v>4.4000000000000004</v>
      </c>
      <c r="H1499" s="35">
        <v>225</v>
      </c>
      <c r="I1499" s="35">
        <v>167</v>
      </c>
      <c r="J1499" s="35">
        <v>39.912999999999997</v>
      </c>
      <c r="K1499" s="32">
        <v>7.2</v>
      </c>
      <c r="L1499" s="32">
        <v>0.4</v>
      </c>
      <c r="M1499" s="32">
        <v>0.5</v>
      </c>
      <c r="N1499" s="32">
        <v>0</v>
      </c>
      <c r="O1499" s="31"/>
      <c r="P1499" s="32">
        <v>4.4000000000000004</v>
      </c>
      <c r="Q1499" s="31"/>
      <c r="R1499" s="36">
        <v>0.13</v>
      </c>
      <c r="S1499" s="33">
        <v>0</v>
      </c>
      <c r="T1499" s="33">
        <v>29.1</v>
      </c>
      <c r="U1499" s="33">
        <v>4.2</v>
      </c>
      <c r="V1499" s="34"/>
      <c r="W1499" s="34"/>
      <c r="X1499" s="34"/>
      <c r="Y1499" s="32">
        <v>16.600000000000001</v>
      </c>
      <c r="Z1499" s="32">
        <v>42.3</v>
      </c>
      <c r="AA1499" s="34"/>
      <c r="AB1499" s="32">
        <v>0</v>
      </c>
      <c r="AC1499" s="34"/>
      <c r="AD1499" s="34"/>
      <c r="AE1499" s="34"/>
      <c r="AF1499" s="32">
        <v>0.2</v>
      </c>
      <c r="AG1499" s="34"/>
      <c r="AH1499" s="34"/>
      <c r="AI1499" s="32">
        <v>0.4</v>
      </c>
      <c r="AJ1499" s="32">
        <v>0</v>
      </c>
      <c r="AK1499" s="34"/>
      <c r="AL1499" s="32">
        <v>0</v>
      </c>
      <c r="AM1499" s="32">
        <v>0</v>
      </c>
      <c r="AN1499" s="34"/>
      <c r="AO1499" s="34"/>
      <c r="AP1499" s="32">
        <v>0</v>
      </c>
      <c r="AQ1499" s="32">
        <v>0.2</v>
      </c>
      <c r="AR1499" s="32">
        <v>0</v>
      </c>
      <c r="AS1499" s="34"/>
      <c r="AT1499" s="32">
        <v>0</v>
      </c>
      <c r="AU1499" s="33">
        <v>59.7</v>
      </c>
      <c r="AV1499" s="36">
        <v>0</v>
      </c>
      <c r="AW1499" s="33">
        <v>0.26</v>
      </c>
      <c r="AX1499" s="33">
        <v>0.04</v>
      </c>
      <c r="AY1499" s="33">
        <v>0.52</v>
      </c>
      <c r="AZ1499" s="36">
        <v>0</v>
      </c>
      <c r="BA1499" s="33">
        <v>0</v>
      </c>
      <c r="BB1499" s="34"/>
      <c r="BC1499" s="34"/>
      <c r="BD1499" s="34"/>
      <c r="BE1499" s="33"/>
      <c r="BF1499" s="34"/>
      <c r="BG1499" s="33"/>
      <c r="BH1499" s="34"/>
      <c r="BI1499" s="34"/>
      <c r="BJ1499" s="34"/>
      <c r="BK1499" s="34"/>
      <c r="BL1499" s="33"/>
      <c r="BM1499" s="33"/>
      <c r="BN1499" s="33"/>
      <c r="BO1499" s="34"/>
      <c r="BP1499" s="33"/>
      <c r="BQ1499" s="33"/>
      <c r="BR1499" s="33"/>
      <c r="BS1499" s="34"/>
      <c r="BT1499" s="34"/>
      <c r="BU1499" s="34"/>
      <c r="BV1499" s="33"/>
      <c r="BW1499" s="34"/>
      <c r="BX1499" s="34"/>
      <c r="BY1499" s="34"/>
      <c r="BZ1499" s="34"/>
      <c r="CA1499" s="34"/>
      <c r="CB1499" s="33"/>
      <c r="CC1499" s="32"/>
    </row>
    <row r="1500" spans="1:81" ht="25" x14ac:dyDescent="0.35">
      <c r="A1500" s="37" t="s">
        <v>308</v>
      </c>
      <c r="B1500" s="34">
        <v>24803</v>
      </c>
      <c r="C1500" s="37" t="s">
        <v>307</v>
      </c>
      <c r="D1500" s="32">
        <v>1.8</v>
      </c>
      <c r="E1500" s="32">
        <v>0.3</v>
      </c>
      <c r="F1500" s="32">
        <v>2.7</v>
      </c>
      <c r="G1500" s="32">
        <v>5.9</v>
      </c>
      <c r="H1500" s="35">
        <v>187</v>
      </c>
      <c r="I1500" s="35">
        <v>140</v>
      </c>
      <c r="J1500" s="35">
        <v>33.46</v>
      </c>
      <c r="K1500" s="32">
        <v>5.9</v>
      </c>
      <c r="L1500" s="32">
        <v>0.4</v>
      </c>
      <c r="M1500" s="32">
        <v>0.5</v>
      </c>
      <c r="N1500" s="32">
        <v>1.8</v>
      </c>
      <c r="O1500" s="31"/>
      <c r="P1500" s="32">
        <v>5.9</v>
      </c>
      <c r="Q1500" s="31"/>
      <c r="R1500" s="36">
        <v>0</v>
      </c>
      <c r="S1500" s="33">
        <v>0</v>
      </c>
      <c r="T1500" s="33">
        <v>0</v>
      </c>
      <c r="U1500" s="33">
        <v>0</v>
      </c>
      <c r="V1500" s="34"/>
      <c r="W1500" s="34"/>
      <c r="X1500" s="34"/>
      <c r="Y1500" s="32">
        <v>0</v>
      </c>
      <c r="Z1500" s="32">
        <v>0</v>
      </c>
      <c r="AA1500" s="34"/>
      <c r="AB1500" s="34"/>
      <c r="AC1500" s="34"/>
      <c r="AD1500" s="34"/>
      <c r="AE1500" s="34"/>
      <c r="AF1500" s="34"/>
      <c r="AG1500" s="34"/>
      <c r="AH1500" s="34"/>
      <c r="AI1500" s="34"/>
      <c r="AJ1500" s="34"/>
      <c r="AK1500" s="34"/>
      <c r="AL1500" s="34"/>
      <c r="AM1500" s="32">
        <v>0</v>
      </c>
      <c r="AN1500" s="34"/>
      <c r="AO1500" s="34"/>
      <c r="AP1500" s="34"/>
      <c r="AQ1500" s="34"/>
      <c r="AR1500" s="32">
        <v>0</v>
      </c>
      <c r="AS1500" s="34"/>
      <c r="AT1500" s="32">
        <v>0</v>
      </c>
      <c r="AU1500" s="33">
        <v>0</v>
      </c>
      <c r="AV1500" s="36">
        <v>0</v>
      </c>
      <c r="AW1500" s="33">
        <v>0</v>
      </c>
      <c r="AX1500" s="33">
        <v>0</v>
      </c>
      <c r="AY1500" s="33">
        <v>0</v>
      </c>
      <c r="AZ1500" s="36">
        <v>0</v>
      </c>
      <c r="BA1500" s="33">
        <v>0</v>
      </c>
      <c r="BB1500" s="34"/>
      <c r="BC1500" s="34"/>
      <c r="BD1500" s="34"/>
      <c r="BE1500" s="33"/>
      <c r="BF1500" s="34"/>
      <c r="BG1500" s="33"/>
      <c r="BH1500" s="34"/>
      <c r="BI1500" s="34"/>
      <c r="BJ1500" s="34"/>
      <c r="BK1500" s="34"/>
      <c r="BL1500" s="33"/>
      <c r="BM1500" s="33"/>
      <c r="BN1500" s="33"/>
      <c r="BO1500" s="34"/>
      <c r="BP1500" s="33"/>
      <c r="BQ1500" s="33"/>
      <c r="BR1500" s="33"/>
      <c r="BS1500" s="34"/>
      <c r="BT1500" s="34"/>
      <c r="BU1500" s="34"/>
      <c r="BV1500" s="33"/>
      <c r="BW1500" s="34"/>
      <c r="BX1500" s="34"/>
      <c r="BY1500" s="34"/>
      <c r="BZ1500" s="34"/>
      <c r="CA1500" s="34"/>
      <c r="CB1500" s="33"/>
      <c r="CC1500" s="32"/>
    </row>
    <row r="1501" spans="1:81" x14ac:dyDescent="0.35">
      <c r="A1501" s="37" t="s">
        <v>306</v>
      </c>
      <c r="B1501" s="34">
        <v>24703</v>
      </c>
      <c r="C1501" s="37" t="s">
        <v>305</v>
      </c>
      <c r="D1501" s="32">
        <v>2.2000000000000002</v>
      </c>
      <c r="E1501" s="32">
        <v>0.4</v>
      </c>
      <c r="F1501" s="32">
        <v>0</v>
      </c>
      <c r="G1501" s="32">
        <v>1.3</v>
      </c>
      <c r="H1501" s="35">
        <v>87</v>
      </c>
      <c r="I1501" s="35">
        <v>75</v>
      </c>
      <c r="J1501" s="35">
        <v>17.925000000000001</v>
      </c>
      <c r="K1501" s="32">
        <v>1.4</v>
      </c>
      <c r="L1501" s="32">
        <v>0</v>
      </c>
      <c r="M1501" s="32">
        <v>0</v>
      </c>
      <c r="N1501" s="32">
        <v>0</v>
      </c>
      <c r="O1501" s="31"/>
      <c r="P1501" s="32">
        <v>0</v>
      </c>
      <c r="Q1501" s="31"/>
      <c r="R1501" s="36">
        <v>0</v>
      </c>
      <c r="S1501" s="33">
        <v>2.14</v>
      </c>
      <c r="T1501" s="33">
        <v>24.6</v>
      </c>
      <c r="U1501" s="33">
        <v>3.5</v>
      </c>
      <c r="V1501" s="34"/>
      <c r="W1501" s="34"/>
      <c r="X1501" s="34"/>
      <c r="Y1501" s="32">
        <v>70.099999999999994</v>
      </c>
      <c r="Z1501" s="32">
        <v>0</v>
      </c>
      <c r="AA1501" s="34"/>
      <c r="AB1501" s="32">
        <v>0</v>
      </c>
      <c r="AC1501" s="34"/>
      <c r="AD1501" s="34"/>
      <c r="AE1501" s="34"/>
      <c r="AF1501" s="32">
        <v>0.3</v>
      </c>
      <c r="AG1501" s="34"/>
      <c r="AH1501" s="34"/>
      <c r="AI1501" s="32">
        <v>0</v>
      </c>
      <c r="AJ1501" s="32">
        <v>0</v>
      </c>
      <c r="AK1501" s="34"/>
      <c r="AL1501" s="32">
        <v>0</v>
      </c>
      <c r="AM1501" s="32">
        <v>0</v>
      </c>
      <c r="AN1501" s="34"/>
      <c r="AO1501" s="34"/>
      <c r="AP1501" s="32">
        <v>0</v>
      </c>
      <c r="AQ1501" s="32">
        <v>0</v>
      </c>
      <c r="AR1501" s="32">
        <v>0</v>
      </c>
      <c r="AS1501" s="34"/>
      <c r="AT1501" s="32">
        <v>0</v>
      </c>
      <c r="AU1501" s="33">
        <v>70.400000000000006</v>
      </c>
      <c r="AV1501" s="36">
        <v>0</v>
      </c>
      <c r="AW1501" s="33">
        <v>0.08</v>
      </c>
      <c r="AX1501" s="33">
        <v>0.01</v>
      </c>
      <c r="AY1501" s="33">
        <v>0.22</v>
      </c>
      <c r="AZ1501" s="36">
        <v>0</v>
      </c>
      <c r="BA1501" s="33">
        <v>3.52</v>
      </c>
      <c r="BB1501" s="34"/>
      <c r="BC1501" s="34"/>
      <c r="BD1501" s="33"/>
      <c r="BE1501" s="33"/>
      <c r="BF1501" s="34"/>
      <c r="BG1501" s="33"/>
      <c r="BH1501" s="33"/>
      <c r="BI1501" s="34"/>
      <c r="BJ1501" s="34"/>
      <c r="BK1501" s="34"/>
      <c r="BL1501" s="33"/>
      <c r="BM1501" s="33"/>
      <c r="BN1501" s="33"/>
      <c r="BO1501" s="33"/>
      <c r="BP1501" s="33"/>
      <c r="BQ1501" s="33"/>
      <c r="BR1501" s="33"/>
      <c r="BS1501" s="34"/>
      <c r="BT1501" s="34"/>
      <c r="BU1501" s="33"/>
      <c r="BV1501" s="33"/>
      <c r="BW1501" s="33"/>
      <c r="BX1501" s="34"/>
      <c r="BY1501" s="34"/>
      <c r="BZ1501" s="34"/>
      <c r="CA1501" s="33"/>
      <c r="CB1501" s="33"/>
      <c r="CC1501" s="32"/>
    </row>
    <row r="1502" spans="1:81" ht="25" x14ac:dyDescent="0.35">
      <c r="A1502" s="37" t="s">
        <v>304</v>
      </c>
      <c r="B1502" s="34">
        <v>24703</v>
      </c>
      <c r="C1502" s="37" t="s">
        <v>303</v>
      </c>
      <c r="D1502" s="32">
        <v>4</v>
      </c>
      <c r="E1502" s="32">
        <v>0.7</v>
      </c>
      <c r="F1502" s="32">
        <v>0</v>
      </c>
      <c r="G1502" s="32">
        <v>2.2999999999999998</v>
      </c>
      <c r="H1502" s="35">
        <v>156</v>
      </c>
      <c r="I1502" s="35">
        <v>133</v>
      </c>
      <c r="J1502" s="35">
        <v>31.786999999999999</v>
      </c>
      <c r="K1502" s="32">
        <v>2.5</v>
      </c>
      <c r="L1502" s="32">
        <v>0</v>
      </c>
      <c r="M1502" s="32">
        <v>0</v>
      </c>
      <c r="N1502" s="32">
        <v>0</v>
      </c>
      <c r="O1502" s="31"/>
      <c r="P1502" s="32">
        <v>0</v>
      </c>
      <c r="Q1502" s="31"/>
      <c r="R1502" s="36">
        <v>0</v>
      </c>
      <c r="S1502" s="33">
        <v>3.43</v>
      </c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  <c r="AH1502" s="34"/>
      <c r="AI1502" s="34"/>
      <c r="AJ1502" s="34"/>
      <c r="AK1502" s="34"/>
      <c r="AL1502" s="34"/>
      <c r="AM1502" s="34"/>
      <c r="AN1502" s="34"/>
      <c r="AO1502" s="34"/>
      <c r="AP1502" s="34"/>
      <c r="AQ1502" s="34"/>
      <c r="AR1502" s="34"/>
      <c r="AS1502" s="34"/>
      <c r="AT1502" s="34"/>
      <c r="AU1502" s="34"/>
      <c r="AV1502" s="34"/>
      <c r="AW1502" s="33">
        <v>0.14000000000000001</v>
      </c>
      <c r="AX1502" s="33">
        <v>0.02</v>
      </c>
      <c r="AY1502" s="33">
        <v>0.4</v>
      </c>
      <c r="AZ1502" s="36">
        <v>0</v>
      </c>
      <c r="BA1502" s="33">
        <v>6.28</v>
      </c>
      <c r="BB1502" s="34"/>
      <c r="BC1502" s="34"/>
      <c r="BD1502" s="34"/>
      <c r="BE1502" s="33"/>
      <c r="BF1502" s="34"/>
      <c r="BG1502" s="33"/>
      <c r="BH1502" s="34"/>
      <c r="BI1502" s="34"/>
      <c r="BJ1502" s="34"/>
      <c r="BK1502" s="34"/>
      <c r="BL1502" s="33"/>
      <c r="BM1502" s="33"/>
      <c r="BN1502" s="33"/>
      <c r="BO1502" s="34"/>
      <c r="BP1502" s="33"/>
      <c r="BQ1502" s="33"/>
      <c r="BR1502" s="33"/>
      <c r="BS1502" s="34"/>
      <c r="BT1502" s="34"/>
      <c r="BU1502" s="34"/>
      <c r="BV1502" s="33"/>
      <c r="BW1502" s="34"/>
      <c r="BX1502" s="34"/>
      <c r="BY1502" s="34"/>
      <c r="BZ1502" s="34"/>
      <c r="CA1502" s="34"/>
      <c r="CB1502" s="33"/>
      <c r="CC1502" s="32"/>
    </row>
    <row r="1503" spans="1:81" ht="25" x14ac:dyDescent="0.35">
      <c r="A1503" s="37" t="s">
        <v>302</v>
      </c>
      <c r="B1503" s="34">
        <v>24703</v>
      </c>
      <c r="C1503" s="37" t="s">
        <v>301</v>
      </c>
      <c r="D1503" s="32">
        <v>2.2000000000000002</v>
      </c>
      <c r="E1503" s="32">
        <v>0.4</v>
      </c>
      <c r="F1503" s="32">
        <v>0</v>
      </c>
      <c r="G1503" s="32">
        <v>1.3</v>
      </c>
      <c r="H1503" s="35">
        <v>87</v>
      </c>
      <c r="I1503" s="35">
        <v>75</v>
      </c>
      <c r="J1503" s="35">
        <v>17.925000000000001</v>
      </c>
      <c r="K1503" s="32">
        <v>1.4</v>
      </c>
      <c r="L1503" s="32">
        <v>0</v>
      </c>
      <c r="M1503" s="32">
        <v>0</v>
      </c>
      <c r="N1503" s="32">
        <v>0</v>
      </c>
      <c r="O1503" s="31"/>
      <c r="P1503" s="32">
        <v>0</v>
      </c>
      <c r="Q1503" s="31"/>
      <c r="R1503" s="36">
        <v>0</v>
      </c>
      <c r="S1503" s="33">
        <v>24.18</v>
      </c>
      <c r="T1503" s="33">
        <v>24.6</v>
      </c>
      <c r="U1503" s="33">
        <v>3.5</v>
      </c>
      <c r="V1503" s="34"/>
      <c r="W1503" s="34"/>
      <c r="X1503" s="34"/>
      <c r="Y1503" s="32">
        <v>70.099999999999994</v>
      </c>
      <c r="Z1503" s="32">
        <v>0</v>
      </c>
      <c r="AA1503" s="34"/>
      <c r="AB1503" s="32">
        <v>0</v>
      </c>
      <c r="AC1503" s="34"/>
      <c r="AD1503" s="34"/>
      <c r="AE1503" s="34"/>
      <c r="AF1503" s="32">
        <v>0.3</v>
      </c>
      <c r="AG1503" s="34"/>
      <c r="AH1503" s="34"/>
      <c r="AI1503" s="32">
        <v>0</v>
      </c>
      <c r="AJ1503" s="32">
        <v>0</v>
      </c>
      <c r="AK1503" s="34"/>
      <c r="AL1503" s="32">
        <v>0</v>
      </c>
      <c r="AM1503" s="32">
        <v>0</v>
      </c>
      <c r="AN1503" s="34"/>
      <c r="AO1503" s="34"/>
      <c r="AP1503" s="32">
        <v>0</v>
      </c>
      <c r="AQ1503" s="32">
        <v>0</v>
      </c>
      <c r="AR1503" s="32">
        <v>0</v>
      </c>
      <c r="AS1503" s="34"/>
      <c r="AT1503" s="32">
        <v>0</v>
      </c>
      <c r="AU1503" s="33">
        <v>70.400000000000006</v>
      </c>
      <c r="AV1503" s="36">
        <v>0</v>
      </c>
      <c r="AW1503" s="33">
        <v>0.08</v>
      </c>
      <c r="AX1503" s="33">
        <v>0.01</v>
      </c>
      <c r="AY1503" s="33">
        <v>0.22</v>
      </c>
      <c r="AZ1503" s="36">
        <v>0</v>
      </c>
      <c r="BA1503" s="33">
        <v>3.52</v>
      </c>
      <c r="BB1503" s="34"/>
      <c r="BC1503" s="34"/>
      <c r="BD1503" s="34"/>
      <c r="BE1503" s="33"/>
      <c r="BF1503" s="34"/>
      <c r="BG1503" s="33"/>
      <c r="BH1503" s="34"/>
      <c r="BI1503" s="34"/>
      <c r="BJ1503" s="34"/>
      <c r="BK1503" s="34"/>
      <c r="BL1503" s="33"/>
      <c r="BM1503" s="33"/>
      <c r="BN1503" s="33"/>
      <c r="BO1503" s="34"/>
      <c r="BP1503" s="33"/>
      <c r="BQ1503" s="33"/>
      <c r="BR1503" s="33"/>
      <c r="BS1503" s="34"/>
      <c r="BT1503" s="34"/>
      <c r="BU1503" s="34"/>
      <c r="BV1503" s="33"/>
      <c r="BW1503" s="34"/>
      <c r="BX1503" s="34"/>
      <c r="BY1503" s="34"/>
      <c r="BZ1503" s="34"/>
      <c r="CA1503" s="34"/>
      <c r="CB1503" s="33"/>
      <c r="CC1503" s="32"/>
    </row>
    <row r="1504" spans="1:81" ht="25" x14ac:dyDescent="0.35">
      <c r="A1504" s="37" t="s">
        <v>300</v>
      </c>
      <c r="B1504" s="34">
        <v>24703</v>
      </c>
      <c r="C1504" s="37" t="s">
        <v>299</v>
      </c>
      <c r="D1504" s="32">
        <v>4</v>
      </c>
      <c r="E1504" s="32">
        <v>0.7</v>
      </c>
      <c r="F1504" s="32">
        <v>0</v>
      </c>
      <c r="G1504" s="32">
        <v>2.2999999999999998</v>
      </c>
      <c r="H1504" s="35">
        <v>156</v>
      </c>
      <c r="I1504" s="35">
        <v>133</v>
      </c>
      <c r="J1504" s="35">
        <v>31.786999999999999</v>
      </c>
      <c r="K1504" s="32">
        <v>2.5</v>
      </c>
      <c r="L1504" s="32">
        <v>0</v>
      </c>
      <c r="M1504" s="32">
        <v>0</v>
      </c>
      <c r="N1504" s="32">
        <v>0</v>
      </c>
      <c r="O1504" s="31"/>
      <c r="P1504" s="32">
        <v>0</v>
      </c>
      <c r="Q1504" s="31"/>
      <c r="R1504" s="36">
        <v>0</v>
      </c>
      <c r="S1504" s="33">
        <v>38.86</v>
      </c>
      <c r="T1504" s="34"/>
      <c r="U1504" s="34"/>
      <c r="V1504" s="34"/>
      <c r="W1504" s="34"/>
      <c r="X1504" s="34"/>
      <c r="Y1504" s="34"/>
      <c r="Z1504" s="34"/>
      <c r="AA1504" s="34"/>
      <c r="AB1504" s="34"/>
      <c r="AC1504" s="34"/>
      <c r="AD1504" s="34"/>
      <c r="AE1504" s="34"/>
      <c r="AF1504" s="34"/>
      <c r="AG1504" s="34"/>
      <c r="AH1504" s="34"/>
      <c r="AI1504" s="34"/>
      <c r="AJ1504" s="34"/>
      <c r="AK1504" s="34"/>
      <c r="AL1504" s="34"/>
      <c r="AM1504" s="34"/>
      <c r="AN1504" s="34"/>
      <c r="AO1504" s="34"/>
      <c r="AP1504" s="34"/>
      <c r="AQ1504" s="34"/>
      <c r="AR1504" s="34"/>
      <c r="AS1504" s="34"/>
      <c r="AT1504" s="34"/>
      <c r="AU1504" s="34"/>
      <c r="AV1504" s="34"/>
      <c r="AW1504" s="33">
        <v>0.14000000000000001</v>
      </c>
      <c r="AX1504" s="33">
        <v>0.02</v>
      </c>
      <c r="AY1504" s="33">
        <v>0.4</v>
      </c>
      <c r="AZ1504" s="36">
        <v>0</v>
      </c>
      <c r="BA1504" s="33">
        <v>6.28</v>
      </c>
      <c r="BB1504" s="34"/>
      <c r="BC1504" s="34"/>
      <c r="BD1504" s="34"/>
      <c r="BE1504" s="33"/>
      <c r="BF1504" s="34"/>
      <c r="BG1504" s="33"/>
      <c r="BH1504" s="34"/>
      <c r="BI1504" s="34"/>
      <c r="BJ1504" s="34"/>
      <c r="BK1504" s="34"/>
      <c r="BL1504" s="33"/>
      <c r="BM1504" s="33"/>
      <c r="BN1504" s="33"/>
      <c r="BO1504" s="34"/>
      <c r="BP1504" s="33"/>
      <c r="BQ1504" s="33"/>
      <c r="BR1504" s="33"/>
      <c r="BS1504" s="34"/>
      <c r="BT1504" s="34"/>
      <c r="BU1504" s="34"/>
      <c r="BV1504" s="33"/>
      <c r="BW1504" s="34"/>
      <c r="BX1504" s="34"/>
      <c r="BY1504" s="34"/>
      <c r="BZ1504" s="34"/>
      <c r="CA1504" s="34"/>
      <c r="CB1504" s="33"/>
      <c r="CC1504" s="32"/>
    </row>
    <row r="1505" spans="1:81" x14ac:dyDescent="0.35">
      <c r="A1505" s="37" t="s">
        <v>298</v>
      </c>
      <c r="B1505" s="34">
        <v>24705</v>
      </c>
      <c r="C1505" s="37" t="s">
        <v>297</v>
      </c>
      <c r="D1505" s="32">
        <v>3.1</v>
      </c>
      <c r="E1505" s="32">
        <v>0.2</v>
      </c>
      <c r="F1505" s="32">
        <v>1.4</v>
      </c>
      <c r="G1505" s="32">
        <v>1.4</v>
      </c>
      <c r="H1505" s="35">
        <v>112</v>
      </c>
      <c r="I1505" s="35">
        <v>82</v>
      </c>
      <c r="J1505" s="35">
        <v>19.597999999999999</v>
      </c>
      <c r="K1505" s="32">
        <v>3.7</v>
      </c>
      <c r="L1505" s="34"/>
      <c r="M1505" s="34"/>
      <c r="N1505" s="34"/>
      <c r="O1505" s="31"/>
      <c r="P1505" s="32">
        <v>1.4</v>
      </c>
      <c r="Q1505" s="31"/>
      <c r="R1505" s="36">
        <v>0.13</v>
      </c>
      <c r="S1505" s="33">
        <v>0</v>
      </c>
      <c r="T1505" s="33">
        <v>37.14</v>
      </c>
      <c r="U1505" s="33">
        <v>24.29</v>
      </c>
      <c r="V1505" s="34"/>
      <c r="W1505" s="34"/>
      <c r="X1505" s="34"/>
      <c r="Y1505" s="32">
        <v>37.1</v>
      </c>
      <c r="Z1505" s="32">
        <v>1.4</v>
      </c>
      <c r="AA1505" s="34"/>
      <c r="AB1505" s="34"/>
      <c r="AC1505" s="34"/>
      <c r="AD1505" s="34"/>
      <c r="AE1505" s="34"/>
      <c r="AF1505" s="34"/>
      <c r="AG1505" s="34"/>
      <c r="AH1505" s="34"/>
      <c r="AI1505" s="34"/>
      <c r="AJ1505" s="34"/>
      <c r="AK1505" s="34"/>
      <c r="AL1505" s="34"/>
      <c r="AM1505" s="32">
        <v>0</v>
      </c>
      <c r="AN1505" s="34"/>
      <c r="AO1505" s="34"/>
      <c r="AP1505" s="34"/>
      <c r="AQ1505" s="34"/>
      <c r="AR1505" s="32">
        <v>0</v>
      </c>
      <c r="AS1505" s="34"/>
      <c r="AT1505" s="32">
        <v>0</v>
      </c>
      <c r="AU1505" s="33">
        <v>38.57</v>
      </c>
      <c r="AV1505" s="36">
        <v>0</v>
      </c>
      <c r="AW1505" s="33">
        <v>0.06</v>
      </c>
      <c r="AX1505" s="33">
        <v>0.04</v>
      </c>
      <c r="AY1505" s="33">
        <v>0.06</v>
      </c>
      <c r="AZ1505" s="36">
        <v>0</v>
      </c>
      <c r="BA1505" s="33">
        <v>0</v>
      </c>
      <c r="BB1505" s="34"/>
      <c r="BC1505" s="34"/>
      <c r="BD1505" s="34"/>
      <c r="BE1505" s="33"/>
      <c r="BF1505" s="34"/>
      <c r="BG1505" s="33"/>
      <c r="BH1505" s="34"/>
      <c r="BI1505" s="34"/>
      <c r="BJ1505" s="34"/>
      <c r="BK1505" s="34"/>
      <c r="BL1505" s="33"/>
      <c r="BM1505" s="33"/>
      <c r="BN1505" s="33"/>
      <c r="BO1505" s="34"/>
      <c r="BP1505" s="33"/>
      <c r="BQ1505" s="33"/>
      <c r="BR1505" s="33"/>
      <c r="BS1505" s="34"/>
      <c r="BT1505" s="34"/>
      <c r="BU1505" s="34"/>
      <c r="BV1505" s="33"/>
      <c r="BW1505" s="34"/>
      <c r="BX1505" s="34"/>
      <c r="BY1505" s="34"/>
      <c r="BZ1505" s="34"/>
      <c r="CA1505" s="34"/>
      <c r="CB1505" s="33"/>
      <c r="CC1505" s="32"/>
    </row>
    <row r="1506" spans="1:81" x14ac:dyDescent="0.35">
      <c r="A1506" s="37" t="s">
        <v>296</v>
      </c>
      <c r="B1506" s="34">
        <v>24705</v>
      </c>
      <c r="C1506" s="37" t="s">
        <v>295</v>
      </c>
      <c r="D1506" s="32">
        <v>3.3</v>
      </c>
      <c r="E1506" s="32">
        <v>0.2</v>
      </c>
      <c r="F1506" s="32">
        <v>1.5</v>
      </c>
      <c r="G1506" s="32">
        <v>1.5</v>
      </c>
      <c r="H1506" s="35">
        <v>120</v>
      </c>
      <c r="I1506" s="35">
        <v>89</v>
      </c>
      <c r="J1506" s="35">
        <v>21.271000000000001</v>
      </c>
      <c r="K1506" s="32">
        <v>4</v>
      </c>
      <c r="L1506" s="34"/>
      <c r="M1506" s="34"/>
      <c r="N1506" s="34"/>
      <c r="O1506" s="31"/>
      <c r="P1506" s="32">
        <v>1.5</v>
      </c>
      <c r="Q1506" s="31"/>
      <c r="R1506" s="36">
        <v>0.126</v>
      </c>
      <c r="S1506" s="33">
        <v>0</v>
      </c>
      <c r="T1506" s="34"/>
      <c r="U1506" s="34"/>
      <c r="V1506" s="34"/>
      <c r="W1506" s="34"/>
      <c r="X1506" s="34"/>
      <c r="Y1506" s="34"/>
      <c r="Z1506" s="34"/>
      <c r="AA1506" s="34"/>
      <c r="AB1506" s="34"/>
      <c r="AC1506" s="34"/>
      <c r="AD1506" s="34"/>
      <c r="AE1506" s="34"/>
      <c r="AF1506" s="34"/>
      <c r="AG1506" s="34"/>
      <c r="AH1506" s="34"/>
      <c r="AI1506" s="34"/>
      <c r="AJ1506" s="34"/>
      <c r="AK1506" s="34"/>
      <c r="AL1506" s="34"/>
      <c r="AM1506" s="34"/>
      <c r="AN1506" s="34"/>
      <c r="AO1506" s="34"/>
      <c r="AP1506" s="34"/>
      <c r="AQ1506" s="34"/>
      <c r="AR1506" s="34"/>
      <c r="AS1506" s="34"/>
      <c r="AT1506" s="34"/>
      <c r="AU1506" s="34"/>
      <c r="AV1506" s="34"/>
      <c r="AW1506" s="33">
        <v>0.06</v>
      </c>
      <c r="AX1506" s="33">
        <v>0.04</v>
      </c>
      <c r="AY1506" s="33">
        <v>7.0000000000000007E-2</v>
      </c>
      <c r="AZ1506" s="36">
        <v>0</v>
      </c>
      <c r="BA1506" s="33">
        <v>0</v>
      </c>
      <c r="BB1506" s="34"/>
      <c r="BC1506" s="33"/>
      <c r="BD1506" s="33"/>
      <c r="BE1506" s="34"/>
      <c r="BF1506" s="34"/>
      <c r="BG1506" s="34"/>
      <c r="BH1506" s="33"/>
      <c r="BI1506" s="33"/>
      <c r="BJ1506" s="34"/>
      <c r="BK1506" s="34"/>
      <c r="BL1506" s="34"/>
      <c r="BM1506" s="33"/>
      <c r="BN1506" s="33"/>
      <c r="BO1506" s="33"/>
      <c r="BP1506" s="33"/>
      <c r="BQ1506" s="33"/>
      <c r="BR1506" s="33"/>
      <c r="BS1506" s="33"/>
      <c r="BT1506" s="34"/>
      <c r="BU1506" s="33"/>
      <c r="BV1506" s="34"/>
      <c r="BW1506" s="33"/>
      <c r="BX1506" s="33"/>
      <c r="BY1506" s="34"/>
      <c r="BZ1506" s="34"/>
      <c r="CA1506" s="33"/>
      <c r="CB1506" s="33"/>
      <c r="CC1506" s="32"/>
    </row>
    <row r="1507" spans="1:81" x14ac:dyDescent="0.35">
      <c r="A1507" s="37" t="s">
        <v>294</v>
      </c>
      <c r="B1507" s="34">
        <v>23202</v>
      </c>
      <c r="C1507" s="37" t="s">
        <v>293</v>
      </c>
      <c r="D1507" s="32">
        <v>2.4</v>
      </c>
      <c r="E1507" s="32">
        <v>20.5</v>
      </c>
      <c r="F1507" s="32">
        <v>0</v>
      </c>
      <c r="G1507" s="32">
        <v>1.8</v>
      </c>
      <c r="H1507" s="35">
        <v>862</v>
      </c>
      <c r="I1507" s="35">
        <v>844</v>
      </c>
      <c r="J1507" s="35">
        <v>201.71599999999998</v>
      </c>
      <c r="K1507" s="32">
        <v>2.2999999999999998</v>
      </c>
      <c r="L1507" s="32">
        <v>0</v>
      </c>
      <c r="M1507" s="32">
        <v>0</v>
      </c>
      <c r="N1507" s="32">
        <v>0</v>
      </c>
      <c r="O1507" s="31"/>
      <c r="P1507" s="32">
        <v>1.8</v>
      </c>
      <c r="Q1507" s="31"/>
      <c r="R1507" s="36">
        <v>0</v>
      </c>
      <c r="S1507" s="33">
        <v>0</v>
      </c>
      <c r="T1507" s="33">
        <v>13.2</v>
      </c>
      <c r="U1507" s="33">
        <v>76.069999999999993</v>
      </c>
      <c r="V1507" s="34"/>
      <c r="W1507" s="34"/>
      <c r="X1507" s="34"/>
      <c r="Y1507" s="32">
        <v>9.9</v>
      </c>
      <c r="Z1507" s="32">
        <v>0.7</v>
      </c>
      <c r="AA1507" s="34"/>
      <c r="AB1507" s="32">
        <v>0</v>
      </c>
      <c r="AC1507" s="34"/>
      <c r="AD1507" s="34"/>
      <c r="AE1507" s="34"/>
      <c r="AF1507" s="32">
        <v>0</v>
      </c>
      <c r="AG1507" s="34"/>
      <c r="AH1507" s="34"/>
      <c r="AI1507" s="32">
        <v>0</v>
      </c>
      <c r="AJ1507" s="32">
        <v>0</v>
      </c>
      <c r="AK1507" s="34"/>
      <c r="AL1507" s="32">
        <v>0</v>
      </c>
      <c r="AM1507" s="32">
        <v>0</v>
      </c>
      <c r="AN1507" s="34"/>
      <c r="AO1507" s="34"/>
      <c r="AP1507" s="34"/>
      <c r="AQ1507" s="32">
        <v>0</v>
      </c>
      <c r="AR1507" s="32">
        <v>0</v>
      </c>
      <c r="AS1507" s="34"/>
      <c r="AT1507" s="32">
        <v>0</v>
      </c>
      <c r="AU1507" s="33">
        <v>10.6</v>
      </c>
      <c r="AV1507" s="36">
        <v>0</v>
      </c>
      <c r="AW1507" s="33">
        <v>2.59</v>
      </c>
      <c r="AX1507" s="33">
        <v>14.93</v>
      </c>
      <c r="AY1507" s="33">
        <v>2.08</v>
      </c>
      <c r="AZ1507" s="36">
        <v>0</v>
      </c>
      <c r="BA1507" s="33">
        <v>0</v>
      </c>
      <c r="BB1507" s="34"/>
      <c r="BC1507" s="34"/>
      <c r="BD1507" s="34"/>
      <c r="BE1507" s="33"/>
      <c r="BF1507" s="34"/>
      <c r="BG1507" s="33"/>
      <c r="BH1507" s="34"/>
      <c r="BI1507" s="34"/>
      <c r="BJ1507" s="34"/>
      <c r="BK1507" s="34"/>
      <c r="BL1507" s="33"/>
      <c r="BM1507" s="33"/>
      <c r="BN1507" s="33"/>
      <c r="BO1507" s="34"/>
      <c r="BP1507" s="33"/>
      <c r="BQ1507" s="33"/>
      <c r="BR1507" s="33"/>
      <c r="BS1507" s="34"/>
      <c r="BT1507" s="34"/>
      <c r="BU1507" s="34"/>
      <c r="BV1507" s="33"/>
      <c r="BW1507" s="34"/>
      <c r="BX1507" s="34"/>
      <c r="BY1507" s="34"/>
      <c r="BZ1507" s="34"/>
      <c r="CA1507" s="34"/>
      <c r="CB1507" s="33"/>
      <c r="CC1507" s="32"/>
    </row>
    <row r="1508" spans="1:81" ht="25" x14ac:dyDescent="0.35">
      <c r="A1508" s="37" t="s">
        <v>292</v>
      </c>
      <c r="B1508" s="34">
        <v>24802</v>
      </c>
      <c r="C1508" s="37" t="s">
        <v>291</v>
      </c>
      <c r="D1508" s="32">
        <v>1.3</v>
      </c>
      <c r="E1508" s="32">
        <v>0</v>
      </c>
      <c r="F1508" s="32">
        <v>5.8</v>
      </c>
      <c r="G1508" s="32">
        <v>5.8</v>
      </c>
      <c r="H1508" s="35">
        <v>139</v>
      </c>
      <c r="I1508" s="35">
        <v>117</v>
      </c>
      <c r="J1508" s="35">
        <v>27.962999999999997</v>
      </c>
      <c r="K1508" s="32">
        <v>2.7</v>
      </c>
      <c r="L1508" s="32">
        <v>1.7</v>
      </c>
      <c r="M1508" s="32">
        <v>2.2000000000000002</v>
      </c>
      <c r="N1508" s="32">
        <v>1.9</v>
      </c>
      <c r="O1508" s="31"/>
      <c r="P1508" s="32">
        <v>5.8</v>
      </c>
      <c r="Q1508" s="31"/>
      <c r="R1508" s="36">
        <v>0</v>
      </c>
      <c r="S1508" s="33">
        <v>0</v>
      </c>
      <c r="T1508" s="33">
        <v>0</v>
      </c>
      <c r="U1508" s="33">
        <v>0</v>
      </c>
      <c r="V1508" s="34"/>
      <c r="W1508" s="34"/>
      <c r="X1508" s="34"/>
      <c r="Y1508" s="32">
        <v>0</v>
      </c>
      <c r="Z1508" s="32">
        <v>0</v>
      </c>
      <c r="AA1508" s="34"/>
      <c r="AB1508" s="34"/>
      <c r="AC1508" s="34"/>
      <c r="AD1508" s="34"/>
      <c r="AE1508" s="34"/>
      <c r="AF1508" s="34"/>
      <c r="AG1508" s="34"/>
      <c r="AH1508" s="34"/>
      <c r="AI1508" s="34"/>
      <c r="AJ1508" s="34"/>
      <c r="AK1508" s="34"/>
      <c r="AL1508" s="34"/>
      <c r="AM1508" s="32">
        <v>0</v>
      </c>
      <c r="AN1508" s="34"/>
      <c r="AO1508" s="34"/>
      <c r="AP1508" s="34"/>
      <c r="AQ1508" s="34"/>
      <c r="AR1508" s="32">
        <v>0</v>
      </c>
      <c r="AS1508" s="34"/>
      <c r="AT1508" s="32">
        <v>0</v>
      </c>
      <c r="AU1508" s="33">
        <v>0</v>
      </c>
      <c r="AV1508" s="36">
        <v>0</v>
      </c>
      <c r="AW1508" s="33">
        <v>0</v>
      </c>
      <c r="AX1508" s="33">
        <v>0</v>
      </c>
      <c r="AY1508" s="33">
        <v>0</v>
      </c>
      <c r="AZ1508" s="36">
        <v>0</v>
      </c>
      <c r="BA1508" s="33">
        <v>0</v>
      </c>
      <c r="BB1508" s="34"/>
      <c r="BC1508" s="34"/>
      <c r="BD1508" s="33"/>
      <c r="BE1508" s="33"/>
      <c r="BF1508" s="34"/>
      <c r="BG1508" s="33"/>
      <c r="BH1508" s="33"/>
      <c r="BI1508" s="34"/>
      <c r="BJ1508" s="34"/>
      <c r="BK1508" s="34"/>
      <c r="BL1508" s="33"/>
      <c r="BM1508" s="33"/>
      <c r="BN1508" s="33"/>
      <c r="BO1508" s="33"/>
      <c r="BP1508" s="33"/>
      <c r="BQ1508" s="33"/>
      <c r="BR1508" s="33"/>
      <c r="BS1508" s="34"/>
      <c r="BT1508" s="34"/>
      <c r="BU1508" s="33"/>
      <c r="BV1508" s="33"/>
      <c r="BW1508" s="33"/>
      <c r="BX1508" s="34"/>
      <c r="BY1508" s="34"/>
      <c r="BZ1508" s="34"/>
      <c r="CA1508" s="33"/>
      <c r="CB1508" s="33"/>
      <c r="CC1508" s="32"/>
    </row>
    <row r="1509" spans="1:81" ht="25" x14ac:dyDescent="0.35">
      <c r="A1509" s="37" t="s">
        <v>290</v>
      </c>
      <c r="B1509" s="34">
        <v>24802</v>
      </c>
      <c r="C1509" s="37" t="s">
        <v>289</v>
      </c>
      <c r="D1509" s="32">
        <v>2.1</v>
      </c>
      <c r="E1509" s="32">
        <v>0</v>
      </c>
      <c r="F1509" s="32">
        <v>9.4</v>
      </c>
      <c r="G1509" s="32">
        <v>9.4</v>
      </c>
      <c r="H1509" s="35">
        <v>224</v>
      </c>
      <c r="I1509" s="35">
        <v>189</v>
      </c>
      <c r="J1509" s="35">
        <v>45.170999999999999</v>
      </c>
      <c r="K1509" s="32">
        <v>4.4000000000000004</v>
      </c>
      <c r="L1509" s="32">
        <v>2.7</v>
      </c>
      <c r="M1509" s="32">
        <v>3.5</v>
      </c>
      <c r="N1509" s="32">
        <v>3.1</v>
      </c>
      <c r="O1509" s="31"/>
      <c r="P1509" s="32">
        <v>9.4</v>
      </c>
      <c r="Q1509" s="31"/>
      <c r="R1509" s="36">
        <v>0</v>
      </c>
      <c r="S1509" s="33">
        <v>0</v>
      </c>
      <c r="T1509" s="34"/>
      <c r="U1509" s="34"/>
      <c r="V1509" s="34"/>
      <c r="W1509" s="34"/>
      <c r="X1509" s="34"/>
      <c r="Y1509" s="34"/>
      <c r="Z1509" s="34"/>
      <c r="AA1509" s="34"/>
      <c r="AB1509" s="34"/>
      <c r="AC1509" s="34"/>
      <c r="AD1509" s="34"/>
      <c r="AE1509" s="34"/>
      <c r="AF1509" s="34"/>
      <c r="AG1509" s="34"/>
      <c r="AH1509" s="34"/>
      <c r="AI1509" s="34"/>
      <c r="AJ1509" s="34"/>
      <c r="AK1509" s="34"/>
      <c r="AL1509" s="34"/>
      <c r="AM1509" s="34"/>
      <c r="AN1509" s="34"/>
      <c r="AO1509" s="34"/>
      <c r="AP1509" s="34"/>
      <c r="AQ1509" s="34"/>
      <c r="AR1509" s="34"/>
      <c r="AS1509" s="34"/>
      <c r="AT1509" s="34"/>
      <c r="AU1509" s="34"/>
      <c r="AV1509" s="34"/>
      <c r="AW1509" s="33">
        <v>0</v>
      </c>
      <c r="AX1509" s="33">
        <v>0</v>
      </c>
      <c r="AY1509" s="33">
        <v>0</v>
      </c>
      <c r="AZ1509" s="36">
        <v>0</v>
      </c>
      <c r="BA1509" s="33">
        <v>0</v>
      </c>
      <c r="BB1509" s="34"/>
      <c r="BC1509" s="34"/>
      <c r="BD1509" s="34"/>
      <c r="BE1509" s="33"/>
      <c r="BF1509" s="34"/>
      <c r="BG1509" s="33"/>
      <c r="BH1509" s="34"/>
      <c r="BI1509" s="34"/>
      <c r="BJ1509" s="34"/>
      <c r="BK1509" s="34"/>
      <c r="BL1509" s="33"/>
      <c r="BM1509" s="33"/>
      <c r="BN1509" s="33"/>
      <c r="BO1509" s="34"/>
      <c r="BP1509" s="33"/>
      <c r="BQ1509" s="33"/>
      <c r="BR1509" s="33"/>
      <c r="BS1509" s="34"/>
      <c r="BT1509" s="34"/>
      <c r="BU1509" s="34"/>
      <c r="BV1509" s="33"/>
      <c r="BW1509" s="34"/>
      <c r="BX1509" s="34"/>
      <c r="BY1509" s="34"/>
      <c r="BZ1509" s="34"/>
      <c r="CA1509" s="34"/>
      <c r="CB1509" s="33"/>
      <c r="CC1509" s="32"/>
    </row>
    <row r="1510" spans="1:81" ht="25" x14ac:dyDescent="0.35">
      <c r="A1510" s="37" t="s">
        <v>288</v>
      </c>
      <c r="B1510" s="34">
        <v>24802</v>
      </c>
      <c r="C1510" s="37" t="s">
        <v>287</v>
      </c>
      <c r="D1510" s="32">
        <v>1.7</v>
      </c>
      <c r="E1510" s="32">
        <v>0.1</v>
      </c>
      <c r="F1510" s="32">
        <v>4.7</v>
      </c>
      <c r="G1510" s="32">
        <v>4.7</v>
      </c>
      <c r="H1510" s="35">
        <v>128</v>
      </c>
      <c r="I1510" s="35">
        <v>111</v>
      </c>
      <c r="J1510" s="35">
        <v>26.529</v>
      </c>
      <c r="K1510" s="32">
        <v>2.1</v>
      </c>
      <c r="L1510" s="32">
        <v>1.4</v>
      </c>
      <c r="M1510" s="32">
        <v>2.1</v>
      </c>
      <c r="N1510" s="32">
        <v>1.2</v>
      </c>
      <c r="O1510" s="31"/>
      <c r="P1510" s="32">
        <v>4.7</v>
      </c>
      <c r="Q1510" s="31"/>
      <c r="R1510" s="36">
        <v>0.02</v>
      </c>
      <c r="S1510" s="33">
        <v>0</v>
      </c>
      <c r="T1510" s="33">
        <v>0</v>
      </c>
      <c r="U1510" s="33">
        <v>0</v>
      </c>
      <c r="V1510" s="34"/>
      <c r="W1510" s="34"/>
      <c r="X1510" s="34"/>
      <c r="Y1510" s="32">
        <v>0</v>
      </c>
      <c r="Z1510" s="32">
        <v>0</v>
      </c>
      <c r="AA1510" s="34"/>
      <c r="AB1510" s="34"/>
      <c r="AC1510" s="34"/>
      <c r="AD1510" s="34"/>
      <c r="AE1510" s="34"/>
      <c r="AF1510" s="34"/>
      <c r="AG1510" s="34"/>
      <c r="AH1510" s="34"/>
      <c r="AI1510" s="34"/>
      <c r="AJ1510" s="34"/>
      <c r="AK1510" s="34"/>
      <c r="AL1510" s="34"/>
      <c r="AM1510" s="32">
        <v>0</v>
      </c>
      <c r="AN1510" s="34"/>
      <c r="AO1510" s="34"/>
      <c r="AP1510" s="34"/>
      <c r="AQ1510" s="34"/>
      <c r="AR1510" s="32">
        <v>0</v>
      </c>
      <c r="AS1510" s="34"/>
      <c r="AT1510" s="32">
        <v>0</v>
      </c>
      <c r="AU1510" s="33">
        <v>0</v>
      </c>
      <c r="AV1510" s="36">
        <v>0</v>
      </c>
      <c r="AW1510" s="33">
        <v>0</v>
      </c>
      <c r="AX1510" s="33">
        <v>0</v>
      </c>
      <c r="AY1510" s="33">
        <v>0</v>
      </c>
      <c r="AZ1510" s="36">
        <v>0</v>
      </c>
      <c r="BA1510" s="33">
        <v>0</v>
      </c>
      <c r="BB1510" s="34"/>
      <c r="BC1510" s="34"/>
      <c r="BD1510" s="34"/>
      <c r="BE1510" s="33"/>
      <c r="BF1510" s="34"/>
      <c r="BG1510" s="33"/>
      <c r="BH1510" s="34"/>
      <c r="BI1510" s="34"/>
      <c r="BJ1510" s="34"/>
      <c r="BK1510" s="36"/>
      <c r="BL1510" s="33"/>
      <c r="BM1510" s="33"/>
      <c r="BN1510" s="33"/>
      <c r="BO1510" s="34"/>
      <c r="BP1510" s="33"/>
      <c r="BQ1510" s="33"/>
      <c r="BR1510" s="33"/>
      <c r="BS1510" s="34"/>
      <c r="BT1510" s="34"/>
      <c r="BU1510" s="34"/>
      <c r="BV1510" s="33"/>
      <c r="BW1510" s="34"/>
      <c r="BX1510" s="34"/>
      <c r="BY1510" s="34"/>
      <c r="BZ1510" s="36"/>
      <c r="CA1510" s="34"/>
      <c r="CB1510" s="33"/>
      <c r="CC1510" s="32"/>
    </row>
    <row r="1511" spans="1:81" ht="25" x14ac:dyDescent="0.35">
      <c r="A1511" s="37" t="s">
        <v>286</v>
      </c>
      <c r="B1511" s="34">
        <v>24802</v>
      </c>
      <c r="C1511" s="37" t="s">
        <v>285</v>
      </c>
      <c r="D1511" s="32">
        <v>2.7</v>
      </c>
      <c r="E1511" s="32">
        <v>0.2</v>
      </c>
      <c r="F1511" s="32">
        <v>7.5</v>
      </c>
      <c r="G1511" s="32">
        <v>7.5</v>
      </c>
      <c r="H1511" s="35">
        <v>203</v>
      </c>
      <c r="I1511" s="35">
        <v>177</v>
      </c>
      <c r="J1511" s="35">
        <v>42.302999999999997</v>
      </c>
      <c r="K1511" s="32">
        <v>3.3</v>
      </c>
      <c r="L1511" s="32">
        <v>2.2000000000000002</v>
      </c>
      <c r="M1511" s="32">
        <v>3.3</v>
      </c>
      <c r="N1511" s="32">
        <v>1.9</v>
      </c>
      <c r="O1511" s="31"/>
      <c r="P1511" s="32">
        <v>7.5</v>
      </c>
      <c r="Q1511" s="31"/>
      <c r="R1511" s="36">
        <v>0.03</v>
      </c>
      <c r="S1511" s="33">
        <v>0</v>
      </c>
      <c r="T1511" s="34"/>
      <c r="U1511" s="34"/>
      <c r="V1511" s="34"/>
      <c r="W1511" s="34"/>
      <c r="X1511" s="34"/>
      <c r="Y1511" s="34"/>
      <c r="Z1511" s="34"/>
      <c r="AA1511" s="34"/>
      <c r="AB1511" s="34"/>
      <c r="AC1511" s="34"/>
      <c r="AD1511" s="34"/>
      <c r="AE1511" s="34"/>
      <c r="AF1511" s="34"/>
      <c r="AG1511" s="34"/>
      <c r="AH1511" s="34"/>
      <c r="AI1511" s="34"/>
      <c r="AJ1511" s="34"/>
      <c r="AK1511" s="34"/>
      <c r="AL1511" s="34"/>
      <c r="AM1511" s="34"/>
      <c r="AN1511" s="34"/>
      <c r="AO1511" s="34"/>
      <c r="AP1511" s="34"/>
      <c r="AQ1511" s="34"/>
      <c r="AR1511" s="34"/>
      <c r="AS1511" s="34"/>
      <c r="AT1511" s="34"/>
      <c r="AU1511" s="34"/>
      <c r="AV1511" s="34"/>
      <c r="AW1511" s="33">
        <v>0</v>
      </c>
      <c r="AX1511" s="33">
        <v>0</v>
      </c>
      <c r="AY1511" s="33">
        <v>0</v>
      </c>
      <c r="AZ1511" s="36">
        <v>0</v>
      </c>
      <c r="BA1511" s="33">
        <v>0</v>
      </c>
      <c r="BB1511" s="34"/>
      <c r="BC1511" s="33"/>
      <c r="BD1511" s="34"/>
      <c r="BE1511" s="33"/>
      <c r="BF1511" s="34"/>
      <c r="BG1511" s="33"/>
      <c r="BH1511" s="34"/>
      <c r="BI1511" s="34"/>
      <c r="BJ1511" s="33"/>
      <c r="BK1511" s="34"/>
      <c r="BL1511" s="33"/>
      <c r="BM1511" s="33"/>
      <c r="BN1511" s="33"/>
      <c r="BO1511" s="34"/>
      <c r="BP1511" s="33"/>
      <c r="BQ1511" s="33"/>
      <c r="BR1511" s="33"/>
      <c r="BS1511" s="33"/>
      <c r="BT1511" s="34"/>
      <c r="BU1511" s="34"/>
      <c r="BV1511" s="33"/>
      <c r="BW1511" s="34"/>
      <c r="BX1511" s="34"/>
      <c r="BY1511" s="38"/>
      <c r="BZ1511" s="34"/>
      <c r="CA1511" s="34"/>
      <c r="CB1511" s="33"/>
      <c r="CC1511" s="32"/>
    </row>
    <row r="1512" spans="1:81" x14ac:dyDescent="0.35">
      <c r="A1512" s="37" t="s">
        <v>284</v>
      </c>
      <c r="B1512" s="34" t="s">
        <v>283</v>
      </c>
      <c r="C1512" s="37" t="s">
        <v>282</v>
      </c>
      <c r="D1512" s="32">
        <v>0.8</v>
      </c>
      <c r="E1512" s="32">
        <v>0</v>
      </c>
      <c r="F1512" s="32">
        <v>5.5</v>
      </c>
      <c r="G1512" s="32">
        <v>5.5</v>
      </c>
      <c r="H1512" s="35">
        <v>113</v>
      </c>
      <c r="I1512" s="35">
        <v>102</v>
      </c>
      <c r="J1512" s="35">
        <v>24.378</v>
      </c>
      <c r="K1512" s="32">
        <v>1.4</v>
      </c>
      <c r="L1512" s="32">
        <v>2</v>
      </c>
      <c r="M1512" s="32">
        <v>2.4</v>
      </c>
      <c r="N1512" s="32">
        <v>1.1000000000000001</v>
      </c>
      <c r="O1512" s="31"/>
      <c r="P1512" s="32">
        <v>5.5</v>
      </c>
      <c r="Q1512" s="31"/>
      <c r="R1512" s="36">
        <v>0.03</v>
      </c>
      <c r="S1512" s="33">
        <v>0</v>
      </c>
      <c r="T1512" s="33">
        <v>0</v>
      </c>
      <c r="U1512" s="33">
        <v>0</v>
      </c>
      <c r="V1512" s="34"/>
      <c r="W1512" s="34"/>
      <c r="X1512" s="34"/>
      <c r="Y1512" s="32">
        <v>0</v>
      </c>
      <c r="Z1512" s="32">
        <v>0</v>
      </c>
      <c r="AA1512" s="34"/>
      <c r="AB1512" s="34"/>
      <c r="AC1512" s="34"/>
      <c r="AD1512" s="34"/>
      <c r="AE1512" s="34"/>
      <c r="AF1512" s="34"/>
      <c r="AG1512" s="34"/>
      <c r="AH1512" s="34"/>
      <c r="AI1512" s="34"/>
      <c r="AJ1512" s="34"/>
      <c r="AK1512" s="34"/>
      <c r="AL1512" s="34"/>
      <c r="AM1512" s="32">
        <v>0</v>
      </c>
      <c r="AN1512" s="34"/>
      <c r="AO1512" s="34"/>
      <c r="AP1512" s="34"/>
      <c r="AQ1512" s="34"/>
      <c r="AR1512" s="32">
        <v>0</v>
      </c>
      <c r="AS1512" s="34"/>
      <c r="AT1512" s="32">
        <v>0</v>
      </c>
      <c r="AU1512" s="33">
        <v>0</v>
      </c>
      <c r="AV1512" s="36">
        <v>0</v>
      </c>
      <c r="AW1512" s="33">
        <v>0</v>
      </c>
      <c r="AX1512" s="33">
        <v>0</v>
      </c>
      <c r="AY1512" s="33">
        <v>0</v>
      </c>
      <c r="AZ1512" s="36">
        <v>0</v>
      </c>
      <c r="BA1512" s="33">
        <v>0</v>
      </c>
      <c r="BB1512" s="34"/>
      <c r="BC1512" s="34"/>
      <c r="BD1512" s="34"/>
      <c r="BE1512" s="33"/>
      <c r="BF1512" s="32"/>
      <c r="BG1512" s="33"/>
      <c r="BH1512" s="34"/>
      <c r="BI1512" s="34"/>
      <c r="BJ1512" s="34"/>
      <c r="BK1512" s="34"/>
      <c r="BL1512" s="33"/>
      <c r="BM1512" s="33"/>
      <c r="BN1512" s="33"/>
      <c r="BO1512" s="34"/>
      <c r="BP1512" s="33"/>
      <c r="BQ1512" s="33"/>
      <c r="BR1512" s="33"/>
      <c r="BS1512" s="34"/>
      <c r="BT1512" s="32"/>
      <c r="BU1512" s="34"/>
      <c r="BV1512" s="33"/>
      <c r="BW1512" s="34"/>
      <c r="BX1512" s="34"/>
      <c r="BY1512" s="34"/>
      <c r="BZ1512" s="34"/>
      <c r="CA1512" s="34"/>
      <c r="CB1512" s="33"/>
      <c r="CC1512" s="32"/>
    </row>
    <row r="1513" spans="1:81" ht="25" x14ac:dyDescent="0.35">
      <c r="A1513" s="37" t="s">
        <v>281</v>
      </c>
      <c r="B1513" s="34" t="s">
        <v>280</v>
      </c>
      <c r="C1513" s="37" t="s">
        <v>279</v>
      </c>
      <c r="D1513" s="32">
        <v>1.2</v>
      </c>
      <c r="E1513" s="32">
        <v>0</v>
      </c>
      <c r="F1513" s="32">
        <v>8.9</v>
      </c>
      <c r="G1513" s="32">
        <v>8.9</v>
      </c>
      <c r="H1513" s="35">
        <v>183</v>
      </c>
      <c r="I1513" s="35">
        <v>165</v>
      </c>
      <c r="J1513" s="35">
        <v>39.434999999999995</v>
      </c>
      <c r="K1513" s="32">
        <v>2.2000000000000002</v>
      </c>
      <c r="L1513" s="32">
        <v>3.2</v>
      </c>
      <c r="M1513" s="32">
        <v>3.9</v>
      </c>
      <c r="N1513" s="32">
        <v>1.8</v>
      </c>
      <c r="O1513" s="31"/>
      <c r="P1513" s="32">
        <v>8.9</v>
      </c>
      <c r="Q1513" s="31"/>
      <c r="R1513" s="36">
        <v>4.5999999999999999E-2</v>
      </c>
      <c r="S1513" s="33">
        <v>0</v>
      </c>
      <c r="T1513" s="34"/>
      <c r="U1513" s="34"/>
      <c r="V1513" s="34"/>
      <c r="W1513" s="34"/>
      <c r="X1513" s="34"/>
      <c r="Y1513" s="34"/>
      <c r="Z1513" s="34"/>
      <c r="AA1513" s="34"/>
      <c r="AB1513" s="34"/>
      <c r="AC1513" s="34"/>
      <c r="AD1513" s="34"/>
      <c r="AE1513" s="34"/>
      <c r="AF1513" s="34"/>
      <c r="AG1513" s="34"/>
      <c r="AH1513" s="34"/>
      <c r="AI1513" s="34"/>
      <c r="AJ1513" s="34"/>
      <c r="AK1513" s="34"/>
      <c r="AL1513" s="34"/>
      <c r="AM1513" s="34"/>
      <c r="AN1513" s="34"/>
      <c r="AO1513" s="34"/>
      <c r="AP1513" s="34"/>
      <c r="AQ1513" s="34"/>
      <c r="AR1513" s="34"/>
      <c r="AS1513" s="34"/>
      <c r="AT1513" s="34"/>
      <c r="AU1513" s="34"/>
      <c r="AV1513" s="34"/>
      <c r="AW1513" s="33">
        <v>0</v>
      </c>
      <c r="AX1513" s="33">
        <v>0</v>
      </c>
      <c r="AY1513" s="33">
        <v>0</v>
      </c>
      <c r="AZ1513" s="36">
        <v>0</v>
      </c>
      <c r="BA1513" s="33">
        <v>0</v>
      </c>
      <c r="BB1513" s="34"/>
      <c r="BC1513" s="34"/>
      <c r="BD1513" s="34"/>
      <c r="BE1513" s="33"/>
      <c r="BF1513" s="34"/>
      <c r="BG1513" s="33"/>
      <c r="BH1513" s="34"/>
      <c r="BI1513" s="34"/>
      <c r="BJ1513" s="34"/>
      <c r="BK1513" s="34"/>
      <c r="BL1513" s="33"/>
      <c r="BM1513" s="33"/>
      <c r="BN1513" s="33"/>
      <c r="BO1513" s="34"/>
      <c r="BP1513" s="33"/>
      <c r="BQ1513" s="33"/>
      <c r="BR1513" s="33"/>
      <c r="BS1513" s="34"/>
      <c r="BT1513" s="34"/>
      <c r="BU1513" s="34"/>
      <c r="BV1513" s="33"/>
      <c r="BW1513" s="34"/>
      <c r="BX1513" s="34"/>
      <c r="BY1513" s="34"/>
      <c r="BZ1513" s="34"/>
      <c r="CA1513" s="34"/>
      <c r="CB1513" s="33"/>
      <c r="CC1513" s="32"/>
    </row>
    <row r="1514" spans="1:81" x14ac:dyDescent="0.35">
      <c r="A1514" s="37" t="s">
        <v>278</v>
      </c>
      <c r="B1514" s="34">
        <v>24802</v>
      </c>
      <c r="C1514" s="37" t="s">
        <v>277</v>
      </c>
      <c r="D1514" s="32">
        <v>1.7</v>
      </c>
      <c r="E1514" s="32">
        <v>0.2</v>
      </c>
      <c r="F1514" s="32">
        <v>4.5</v>
      </c>
      <c r="G1514" s="32">
        <v>4.5999999999999996</v>
      </c>
      <c r="H1514" s="35">
        <v>127</v>
      </c>
      <c r="I1514" s="35">
        <v>112</v>
      </c>
      <c r="J1514" s="35">
        <v>26.768000000000001</v>
      </c>
      <c r="K1514" s="32">
        <v>1.9</v>
      </c>
      <c r="L1514" s="32">
        <v>2.2999999999999998</v>
      </c>
      <c r="M1514" s="32">
        <v>1.9</v>
      </c>
      <c r="N1514" s="32">
        <v>0.3</v>
      </c>
      <c r="O1514" s="31"/>
      <c r="P1514" s="32">
        <v>4.5999999999999996</v>
      </c>
      <c r="Q1514" s="31"/>
      <c r="R1514" s="36">
        <v>0.06</v>
      </c>
      <c r="S1514" s="33">
        <v>0</v>
      </c>
      <c r="T1514" s="33">
        <v>0</v>
      </c>
      <c r="U1514" s="33">
        <v>0</v>
      </c>
      <c r="V1514" s="34"/>
      <c r="W1514" s="34"/>
      <c r="X1514" s="34"/>
      <c r="Y1514" s="32">
        <v>0</v>
      </c>
      <c r="Z1514" s="32">
        <v>0</v>
      </c>
      <c r="AA1514" s="34"/>
      <c r="AB1514" s="34"/>
      <c r="AC1514" s="34"/>
      <c r="AD1514" s="34"/>
      <c r="AE1514" s="34"/>
      <c r="AF1514" s="34"/>
      <c r="AG1514" s="34"/>
      <c r="AH1514" s="34"/>
      <c r="AI1514" s="34"/>
      <c r="AJ1514" s="34"/>
      <c r="AK1514" s="34"/>
      <c r="AL1514" s="34"/>
      <c r="AM1514" s="32">
        <v>0</v>
      </c>
      <c r="AN1514" s="34"/>
      <c r="AO1514" s="34"/>
      <c r="AP1514" s="34"/>
      <c r="AQ1514" s="34"/>
      <c r="AR1514" s="32">
        <v>0</v>
      </c>
      <c r="AS1514" s="34"/>
      <c r="AT1514" s="32">
        <v>0</v>
      </c>
      <c r="AU1514" s="33">
        <v>0</v>
      </c>
      <c r="AV1514" s="36">
        <v>0</v>
      </c>
      <c r="AW1514" s="33">
        <v>0</v>
      </c>
      <c r="AX1514" s="33">
        <v>0</v>
      </c>
      <c r="AY1514" s="33">
        <v>0</v>
      </c>
      <c r="AZ1514" s="36">
        <v>0</v>
      </c>
      <c r="BA1514" s="33">
        <v>0</v>
      </c>
      <c r="BB1514" s="34"/>
      <c r="BC1514" s="34"/>
      <c r="BD1514" s="34"/>
      <c r="BE1514" s="34"/>
      <c r="BF1514" s="34"/>
      <c r="BG1514" s="34"/>
      <c r="BH1514" s="34"/>
      <c r="BI1514" s="34"/>
      <c r="BJ1514" s="34"/>
      <c r="BK1514" s="34"/>
      <c r="BL1514" s="34"/>
      <c r="BM1514" s="34"/>
      <c r="BN1514" s="34"/>
      <c r="BO1514" s="34"/>
      <c r="BP1514" s="34"/>
      <c r="BQ1514" s="34"/>
      <c r="BR1514" s="34"/>
      <c r="BS1514" s="34"/>
      <c r="BT1514" s="34"/>
      <c r="BU1514" s="34"/>
      <c r="BV1514" s="33"/>
      <c r="BW1514" s="34"/>
      <c r="BX1514" s="34"/>
      <c r="BY1514" s="34"/>
      <c r="BZ1514" s="34"/>
      <c r="CA1514" s="34"/>
      <c r="CB1514" s="33"/>
      <c r="CC1514" s="32"/>
    </row>
    <row r="1515" spans="1:81" x14ac:dyDescent="0.35">
      <c r="A1515" s="37" t="s">
        <v>276</v>
      </c>
      <c r="B1515" s="34">
        <v>24802</v>
      </c>
      <c r="C1515" s="37" t="s">
        <v>275</v>
      </c>
      <c r="D1515" s="32">
        <v>2.7</v>
      </c>
      <c r="E1515" s="32">
        <v>0.3</v>
      </c>
      <c r="F1515" s="32">
        <v>7.2</v>
      </c>
      <c r="G1515" s="32">
        <v>7.4</v>
      </c>
      <c r="H1515" s="35">
        <v>204</v>
      </c>
      <c r="I1515" s="35">
        <v>180</v>
      </c>
      <c r="J1515" s="35">
        <v>43.019999999999996</v>
      </c>
      <c r="K1515" s="32">
        <v>3.1</v>
      </c>
      <c r="L1515" s="32">
        <v>3.7</v>
      </c>
      <c r="M1515" s="32">
        <v>3.1</v>
      </c>
      <c r="N1515" s="32">
        <v>0.5</v>
      </c>
      <c r="O1515" s="31"/>
      <c r="P1515" s="32">
        <v>7.4</v>
      </c>
      <c r="Q1515" s="31"/>
      <c r="R1515" s="36">
        <v>9.1999999999999998E-2</v>
      </c>
      <c r="S1515" s="33">
        <v>0</v>
      </c>
      <c r="T1515" s="34"/>
      <c r="U1515" s="34"/>
      <c r="V1515" s="34"/>
      <c r="W1515" s="34"/>
      <c r="X1515" s="34"/>
      <c r="Y1515" s="34"/>
      <c r="Z1515" s="34"/>
      <c r="AA1515" s="34"/>
      <c r="AB1515" s="34"/>
      <c r="AC1515" s="34"/>
      <c r="AD1515" s="34"/>
      <c r="AE1515" s="34"/>
      <c r="AF1515" s="34"/>
      <c r="AG1515" s="34"/>
      <c r="AH1515" s="34"/>
      <c r="AI1515" s="34"/>
      <c r="AJ1515" s="34"/>
      <c r="AK1515" s="34"/>
      <c r="AL1515" s="34"/>
      <c r="AM1515" s="34"/>
      <c r="AN1515" s="34"/>
      <c r="AO1515" s="34"/>
      <c r="AP1515" s="34"/>
      <c r="AQ1515" s="34"/>
      <c r="AR1515" s="34"/>
      <c r="AS1515" s="34"/>
      <c r="AT1515" s="34"/>
      <c r="AU1515" s="34"/>
      <c r="AV1515" s="34"/>
      <c r="AW1515" s="33">
        <v>0</v>
      </c>
      <c r="AX1515" s="33">
        <v>0</v>
      </c>
      <c r="AY1515" s="33">
        <v>0</v>
      </c>
      <c r="AZ1515" s="36">
        <v>0</v>
      </c>
      <c r="BA1515" s="33">
        <v>0</v>
      </c>
      <c r="BB1515" s="34"/>
      <c r="BC1515" s="34"/>
      <c r="BD1515" s="34"/>
      <c r="BE1515" s="33"/>
      <c r="BF1515" s="34"/>
      <c r="BG1515" s="33"/>
      <c r="BH1515" s="34"/>
      <c r="BI1515" s="34"/>
      <c r="BJ1515" s="34"/>
      <c r="BK1515" s="34"/>
      <c r="BL1515" s="33"/>
      <c r="BM1515" s="33"/>
      <c r="BN1515" s="33"/>
      <c r="BO1515" s="34"/>
      <c r="BP1515" s="33"/>
      <c r="BQ1515" s="33"/>
      <c r="BR1515" s="33"/>
      <c r="BS1515" s="34"/>
      <c r="BT1515" s="34"/>
      <c r="BU1515" s="34"/>
      <c r="BV1515" s="33"/>
      <c r="BW1515" s="34"/>
      <c r="BX1515" s="34"/>
      <c r="BY1515" s="34"/>
      <c r="BZ1515" s="34"/>
      <c r="CA1515" s="34"/>
      <c r="CB1515" s="33"/>
      <c r="CC1515" s="32"/>
    </row>
    <row r="1516" spans="1:81" x14ac:dyDescent="0.35">
      <c r="A1516" s="37" t="s">
        <v>274</v>
      </c>
      <c r="B1516" s="34">
        <v>24403</v>
      </c>
      <c r="C1516" s="37" t="s">
        <v>273</v>
      </c>
      <c r="D1516" s="32">
        <v>3.9</v>
      </c>
      <c r="E1516" s="32">
        <v>0.7</v>
      </c>
      <c r="F1516" s="32">
        <v>1</v>
      </c>
      <c r="G1516" s="32">
        <v>1.1000000000000001</v>
      </c>
      <c r="H1516" s="35">
        <v>150</v>
      </c>
      <c r="I1516" s="35">
        <v>110</v>
      </c>
      <c r="J1516" s="35">
        <v>26.29</v>
      </c>
      <c r="K1516" s="32">
        <v>5</v>
      </c>
      <c r="L1516" s="32">
        <v>0.3</v>
      </c>
      <c r="M1516" s="32">
        <v>0.7</v>
      </c>
      <c r="N1516" s="32">
        <v>0</v>
      </c>
      <c r="O1516" s="31"/>
      <c r="P1516" s="32">
        <v>1.1000000000000001</v>
      </c>
      <c r="Q1516" s="31"/>
      <c r="R1516" s="36">
        <v>0.18</v>
      </c>
      <c r="S1516" s="33">
        <v>0</v>
      </c>
      <c r="T1516" s="33">
        <v>0</v>
      </c>
      <c r="U1516" s="33">
        <v>0</v>
      </c>
      <c r="V1516" s="34"/>
      <c r="W1516" s="34"/>
      <c r="X1516" s="34"/>
      <c r="Y1516" s="32">
        <v>0</v>
      </c>
      <c r="Z1516" s="32">
        <v>0</v>
      </c>
      <c r="AA1516" s="34"/>
      <c r="AB1516" s="34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2">
        <v>0</v>
      </c>
      <c r="AN1516" s="34"/>
      <c r="AO1516" s="34"/>
      <c r="AP1516" s="34"/>
      <c r="AQ1516" s="34"/>
      <c r="AR1516" s="32">
        <v>0</v>
      </c>
      <c r="AS1516" s="34"/>
      <c r="AT1516" s="32">
        <v>0</v>
      </c>
      <c r="AU1516" s="33">
        <v>0</v>
      </c>
      <c r="AV1516" s="36">
        <v>0</v>
      </c>
      <c r="AW1516" s="33">
        <v>0</v>
      </c>
      <c r="AX1516" s="33">
        <v>0</v>
      </c>
      <c r="AY1516" s="33">
        <v>0</v>
      </c>
      <c r="AZ1516" s="36">
        <v>0</v>
      </c>
      <c r="BA1516" s="33">
        <v>0</v>
      </c>
      <c r="BB1516" s="34"/>
      <c r="BC1516" s="34"/>
      <c r="BD1516" s="34"/>
      <c r="BE1516" s="33"/>
      <c r="BF1516" s="34"/>
      <c r="BG1516" s="33"/>
      <c r="BH1516" s="34"/>
      <c r="BI1516" s="34"/>
      <c r="BJ1516" s="34"/>
      <c r="BK1516" s="34"/>
      <c r="BL1516" s="33"/>
      <c r="BM1516" s="33"/>
      <c r="BN1516" s="33"/>
      <c r="BO1516" s="34"/>
      <c r="BP1516" s="33"/>
      <c r="BQ1516" s="33"/>
      <c r="BR1516" s="33"/>
      <c r="BS1516" s="34"/>
      <c r="BT1516" s="34"/>
      <c r="BU1516" s="34"/>
      <c r="BV1516" s="33"/>
      <c r="BW1516" s="34"/>
      <c r="BX1516" s="34"/>
      <c r="BY1516" s="34"/>
      <c r="BZ1516" s="34"/>
      <c r="CA1516" s="34"/>
      <c r="CB1516" s="33"/>
      <c r="CC1516" s="32"/>
    </row>
    <row r="1517" spans="1:81" x14ac:dyDescent="0.35">
      <c r="A1517" s="37" t="s">
        <v>272</v>
      </c>
      <c r="B1517" s="34">
        <v>24403</v>
      </c>
      <c r="C1517" s="37" t="s">
        <v>271</v>
      </c>
      <c r="D1517" s="32">
        <v>1.9</v>
      </c>
      <c r="E1517" s="32">
        <v>0.2</v>
      </c>
      <c r="F1517" s="32">
        <v>0.4</v>
      </c>
      <c r="G1517" s="32">
        <v>0.4</v>
      </c>
      <c r="H1517" s="35">
        <v>96</v>
      </c>
      <c r="I1517" s="35">
        <v>50</v>
      </c>
      <c r="J1517" s="35">
        <v>11.95</v>
      </c>
      <c r="K1517" s="32">
        <v>5.8</v>
      </c>
      <c r="L1517" s="32">
        <v>0.1</v>
      </c>
      <c r="M1517" s="32">
        <v>0.2</v>
      </c>
      <c r="N1517" s="32">
        <v>0.1</v>
      </c>
      <c r="O1517" s="31"/>
      <c r="P1517" s="32">
        <v>0.4</v>
      </c>
      <c r="Q1517" s="31"/>
      <c r="R1517" s="36">
        <v>0.28000000000000003</v>
      </c>
      <c r="S1517" s="33">
        <v>0</v>
      </c>
      <c r="T1517" s="33">
        <v>0</v>
      </c>
      <c r="U1517" s="33">
        <v>0</v>
      </c>
      <c r="V1517" s="34"/>
      <c r="W1517" s="34"/>
      <c r="X1517" s="34"/>
      <c r="Y1517" s="32">
        <v>0</v>
      </c>
      <c r="Z1517" s="32">
        <v>0</v>
      </c>
      <c r="AA1517" s="34"/>
      <c r="AB1517" s="34"/>
      <c r="AC1517" s="34"/>
      <c r="AD1517" s="34"/>
      <c r="AE1517" s="34"/>
      <c r="AF1517" s="34"/>
      <c r="AG1517" s="34"/>
      <c r="AH1517" s="34"/>
      <c r="AI1517" s="34"/>
      <c r="AJ1517" s="34"/>
      <c r="AK1517" s="34"/>
      <c r="AL1517" s="34"/>
      <c r="AM1517" s="32">
        <v>0</v>
      </c>
      <c r="AN1517" s="34"/>
      <c r="AO1517" s="34"/>
      <c r="AP1517" s="34"/>
      <c r="AQ1517" s="34"/>
      <c r="AR1517" s="32">
        <v>0</v>
      </c>
      <c r="AS1517" s="34"/>
      <c r="AT1517" s="32">
        <v>0</v>
      </c>
      <c r="AU1517" s="33">
        <v>0</v>
      </c>
      <c r="AV1517" s="36">
        <v>0</v>
      </c>
      <c r="AW1517" s="33">
        <v>0</v>
      </c>
      <c r="AX1517" s="33">
        <v>0</v>
      </c>
      <c r="AY1517" s="33">
        <v>0</v>
      </c>
      <c r="AZ1517" s="36">
        <v>0</v>
      </c>
      <c r="BA1517" s="33">
        <v>0</v>
      </c>
      <c r="BB1517" s="34"/>
      <c r="BC1517" s="34"/>
      <c r="BD1517" s="34"/>
      <c r="BE1517" s="33"/>
      <c r="BF1517" s="34"/>
      <c r="BG1517" s="33"/>
      <c r="BH1517" s="34"/>
      <c r="BI1517" s="34"/>
      <c r="BJ1517" s="34"/>
      <c r="BK1517" s="34"/>
      <c r="BL1517" s="33"/>
      <c r="BM1517" s="33"/>
      <c r="BN1517" s="33"/>
      <c r="BO1517" s="34"/>
      <c r="BP1517" s="33"/>
      <c r="BQ1517" s="33"/>
      <c r="BR1517" s="33"/>
      <c r="BS1517" s="34"/>
      <c r="BT1517" s="34"/>
      <c r="BU1517" s="34"/>
      <c r="BV1517" s="33"/>
      <c r="BW1517" s="34"/>
      <c r="BX1517" s="34"/>
      <c r="BY1517" s="34"/>
      <c r="BZ1517" s="34"/>
      <c r="CA1517" s="34"/>
      <c r="CB1517" s="33"/>
      <c r="CC1517" s="32"/>
    </row>
    <row r="1518" spans="1:81" x14ac:dyDescent="0.35">
      <c r="A1518" s="37" t="s">
        <v>270</v>
      </c>
      <c r="B1518" s="34">
        <v>24302</v>
      </c>
      <c r="C1518" s="37" t="s">
        <v>269</v>
      </c>
      <c r="D1518" s="32">
        <v>1.8</v>
      </c>
      <c r="E1518" s="32">
        <v>0.2</v>
      </c>
      <c r="F1518" s="32">
        <v>4.8</v>
      </c>
      <c r="G1518" s="32">
        <v>10</v>
      </c>
      <c r="H1518" s="35">
        <v>237</v>
      </c>
      <c r="I1518" s="35">
        <v>208</v>
      </c>
      <c r="J1518" s="35">
        <v>49.711999999999996</v>
      </c>
      <c r="K1518" s="32">
        <v>3.6</v>
      </c>
      <c r="L1518" s="32">
        <v>0.8</v>
      </c>
      <c r="M1518" s="32">
        <v>0.8</v>
      </c>
      <c r="N1518" s="32">
        <v>3.2</v>
      </c>
      <c r="O1518" s="31"/>
      <c r="P1518" s="32">
        <v>10</v>
      </c>
      <c r="Q1518" s="31"/>
      <c r="R1518" s="36">
        <v>0.1</v>
      </c>
      <c r="S1518" s="33">
        <v>0</v>
      </c>
      <c r="T1518" s="33">
        <v>0</v>
      </c>
      <c r="U1518" s="33">
        <v>0</v>
      </c>
      <c r="V1518" s="34"/>
      <c r="W1518" s="34"/>
      <c r="X1518" s="34"/>
      <c r="Y1518" s="32">
        <v>0</v>
      </c>
      <c r="Z1518" s="32">
        <v>0</v>
      </c>
      <c r="AA1518" s="34"/>
      <c r="AB1518" s="34"/>
      <c r="AC1518" s="34"/>
      <c r="AD1518" s="34"/>
      <c r="AE1518" s="34"/>
      <c r="AF1518" s="34"/>
      <c r="AG1518" s="34"/>
      <c r="AH1518" s="34"/>
      <c r="AI1518" s="34"/>
      <c r="AJ1518" s="34"/>
      <c r="AK1518" s="34"/>
      <c r="AL1518" s="34"/>
      <c r="AM1518" s="32">
        <v>0</v>
      </c>
      <c r="AN1518" s="34"/>
      <c r="AO1518" s="34"/>
      <c r="AP1518" s="34"/>
      <c r="AQ1518" s="34"/>
      <c r="AR1518" s="32">
        <v>0</v>
      </c>
      <c r="AS1518" s="34"/>
      <c r="AT1518" s="32">
        <v>0</v>
      </c>
      <c r="AU1518" s="33">
        <v>0</v>
      </c>
      <c r="AV1518" s="36">
        <v>0</v>
      </c>
      <c r="AW1518" s="33">
        <v>0</v>
      </c>
      <c r="AX1518" s="33">
        <v>0</v>
      </c>
      <c r="AY1518" s="33">
        <v>0</v>
      </c>
      <c r="AZ1518" s="36">
        <v>0</v>
      </c>
      <c r="BA1518" s="33">
        <v>0</v>
      </c>
      <c r="BB1518" s="34"/>
      <c r="BC1518" s="34"/>
      <c r="BD1518" s="34"/>
      <c r="BE1518" s="33"/>
      <c r="BF1518" s="34"/>
      <c r="BG1518" s="33"/>
      <c r="BH1518" s="34"/>
      <c r="BI1518" s="34"/>
      <c r="BJ1518" s="34"/>
      <c r="BK1518" s="34"/>
      <c r="BL1518" s="33"/>
      <c r="BM1518" s="33"/>
      <c r="BN1518" s="33"/>
      <c r="BO1518" s="34"/>
      <c r="BP1518" s="33"/>
      <c r="BQ1518" s="33"/>
      <c r="BR1518" s="33"/>
      <c r="BS1518" s="34"/>
      <c r="BT1518" s="34"/>
      <c r="BU1518" s="34"/>
      <c r="BV1518" s="33"/>
      <c r="BW1518" s="34"/>
      <c r="BX1518" s="34"/>
      <c r="BY1518" s="34"/>
      <c r="BZ1518" s="34"/>
      <c r="CA1518" s="34"/>
      <c r="CB1518" s="33"/>
      <c r="CC1518" s="32"/>
    </row>
    <row r="1519" spans="1:81" ht="25" x14ac:dyDescent="0.35">
      <c r="A1519" s="37" t="s">
        <v>268</v>
      </c>
      <c r="B1519" s="34">
        <v>24302</v>
      </c>
      <c r="C1519" s="37" t="s">
        <v>267</v>
      </c>
      <c r="D1519" s="32">
        <v>2.2000000000000002</v>
      </c>
      <c r="E1519" s="32">
        <v>0.2</v>
      </c>
      <c r="F1519" s="32">
        <v>5.8</v>
      </c>
      <c r="G1519" s="32">
        <v>12.2</v>
      </c>
      <c r="H1519" s="35">
        <v>289</v>
      </c>
      <c r="I1519" s="35">
        <v>254</v>
      </c>
      <c r="J1519" s="35">
        <v>60.705999999999996</v>
      </c>
      <c r="K1519" s="32">
        <v>4.4000000000000004</v>
      </c>
      <c r="L1519" s="32">
        <v>1</v>
      </c>
      <c r="M1519" s="32">
        <v>1</v>
      </c>
      <c r="N1519" s="32">
        <v>3.9</v>
      </c>
      <c r="O1519" s="31"/>
      <c r="P1519" s="32">
        <v>12.2</v>
      </c>
      <c r="Q1519" s="31"/>
      <c r="R1519" s="36">
        <v>0.11600000000000001</v>
      </c>
      <c r="S1519" s="33">
        <v>0</v>
      </c>
      <c r="T1519" s="34"/>
      <c r="U1519" s="34"/>
      <c r="V1519" s="34"/>
      <c r="W1519" s="34"/>
      <c r="X1519" s="34"/>
      <c r="Y1519" s="34"/>
      <c r="Z1519" s="34"/>
      <c r="AA1519" s="34"/>
      <c r="AB1519" s="34"/>
      <c r="AC1519" s="34"/>
      <c r="AD1519" s="34"/>
      <c r="AE1519" s="34"/>
      <c r="AF1519" s="34"/>
      <c r="AG1519" s="34"/>
      <c r="AH1519" s="34"/>
      <c r="AI1519" s="34"/>
      <c r="AJ1519" s="34"/>
      <c r="AK1519" s="34"/>
      <c r="AL1519" s="34"/>
      <c r="AM1519" s="34"/>
      <c r="AN1519" s="34"/>
      <c r="AO1519" s="34"/>
      <c r="AP1519" s="34"/>
      <c r="AQ1519" s="34"/>
      <c r="AR1519" s="34"/>
      <c r="AS1519" s="34"/>
      <c r="AT1519" s="34"/>
      <c r="AU1519" s="34"/>
      <c r="AV1519" s="34"/>
      <c r="AW1519" s="33">
        <v>0</v>
      </c>
      <c r="AX1519" s="33">
        <v>0</v>
      </c>
      <c r="AY1519" s="33">
        <v>0</v>
      </c>
      <c r="AZ1519" s="36">
        <v>0</v>
      </c>
      <c r="BA1519" s="33">
        <v>0</v>
      </c>
      <c r="BB1519" s="34"/>
      <c r="BC1519" s="34"/>
      <c r="BD1519" s="34"/>
      <c r="BE1519" s="33"/>
      <c r="BF1519" s="34"/>
      <c r="BG1519" s="33"/>
      <c r="BH1519" s="34"/>
      <c r="BI1519" s="34"/>
      <c r="BJ1519" s="34"/>
      <c r="BK1519" s="34"/>
      <c r="BL1519" s="33"/>
      <c r="BM1519" s="33"/>
      <c r="BN1519" s="33"/>
      <c r="BO1519" s="34"/>
      <c r="BP1519" s="33"/>
      <c r="BQ1519" s="33"/>
      <c r="BR1519" s="33"/>
      <c r="BS1519" s="34"/>
      <c r="BT1519" s="34"/>
      <c r="BU1519" s="34"/>
      <c r="BV1519" s="33"/>
      <c r="BW1519" s="34"/>
      <c r="BX1519" s="34"/>
      <c r="BY1519" s="34"/>
      <c r="BZ1519" s="34"/>
      <c r="CA1519" s="34"/>
      <c r="CB1519" s="33"/>
      <c r="CC1519" s="32"/>
    </row>
    <row r="1520" spans="1:81" x14ac:dyDescent="0.35">
      <c r="A1520" s="37" t="s">
        <v>266</v>
      </c>
      <c r="B1520" s="34">
        <v>24302</v>
      </c>
      <c r="C1520" s="37" t="s">
        <v>265</v>
      </c>
      <c r="D1520" s="32">
        <v>1.9</v>
      </c>
      <c r="E1520" s="32">
        <v>0.2</v>
      </c>
      <c r="F1520" s="32">
        <v>5.2</v>
      </c>
      <c r="G1520" s="32">
        <v>10.8</v>
      </c>
      <c r="H1520" s="35">
        <v>255</v>
      </c>
      <c r="I1520" s="35">
        <v>224</v>
      </c>
      <c r="J1520" s="35">
        <v>53.536000000000001</v>
      </c>
      <c r="K1520" s="32">
        <v>3.9</v>
      </c>
      <c r="L1520" s="32">
        <v>0.9</v>
      </c>
      <c r="M1520" s="32">
        <v>0.9</v>
      </c>
      <c r="N1520" s="32">
        <v>3.4</v>
      </c>
      <c r="O1520" s="31"/>
      <c r="P1520" s="32">
        <v>10.8</v>
      </c>
      <c r="Q1520" s="31"/>
      <c r="R1520" s="36">
        <v>9.7000000000000003E-2</v>
      </c>
      <c r="S1520" s="33">
        <v>0</v>
      </c>
      <c r="T1520" s="34"/>
      <c r="U1520" s="34"/>
      <c r="V1520" s="34"/>
      <c r="W1520" s="34"/>
      <c r="X1520" s="34"/>
      <c r="Y1520" s="34"/>
      <c r="Z1520" s="34"/>
      <c r="AA1520" s="34"/>
      <c r="AB1520" s="34"/>
      <c r="AC1520" s="34"/>
      <c r="AD1520" s="34"/>
      <c r="AE1520" s="34"/>
      <c r="AF1520" s="34"/>
      <c r="AG1520" s="34"/>
      <c r="AH1520" s="34"/>
      <c r="AI1520" s="34"/>
      <c r="AJ1520" s="34"/>
      <c r="AK1520" s="34"/>
      <c r="AL1520" s="34"/>
      <c r="AM1520" s="34"/>
      <c r="AN1520" s="34"/>
      <c r="AO1520" s="34"/>
      <c r="AP1520" s="34"/>
      <c r="AQ1520" s="34"/>
      <c r="AR1520" s="34"/>
      <c r="AS1520" s="34"/>
      <c r="AT1520" s="34"/>
      <c r="AU1520" s="34"/>
      <c r="AV1520" s="34"/>
      <c r="AW1520" s="33">
        <v>0</v>
      </c>
      <c r="AX1520" s="33">
        <v>0</v>
      </c>
      <c r="AY1520" s="33">
        <v>0</v>
      </c>
      <c r="AZ1520" s="36">
        <v>0</v>
      </c>
      <c r="BA1520" s="33">
        <v>0</v>
      </c>
      <c r="BB1520" s="34"/>
      <c r="BC1520" s="34"/>
      <c r="BD1520" s="34"/>
      <c r="BE1520" s="33"/>
      <c r="BF1520" s="34"/>
      <c r="BG1520" s="33"/>
      <c r="BH1520" s="34"/>
      <c r="BI1520" s="34"/>
      <c r="BJ1520" s="34"/>
      <c r="BK1520" s="34"/>
      <c r="BL1520" s="33"/>
      <c r="BM1520" s="33"/>
      <c r="BN1520" s="33"/>
      <c r="BO1520" s="34"/>
      <c r="BP1520" s="33"/>
      <c r="BQ1520" s="33"/>
      <c r="BR1520" s="33"/>
      <c r="BS1520" s="34"/>
      <c r="BT1520" s="34"/>
      <c r="BU1520" s="34"/>
      <c r="BV1520" s="33"/>
      <c r="BW1520" s="34"/>
      <c r="BX1520" s="34"/>
      <c r="BY1520" s="34"/>
      <c r="BZ1520" s="34"/>
      <c r="CA1520" s="34"/>
      <c r="CB1520" s="33"/>
      <c r="CC1520" s="32"/>
    </row>
    <row r="1521" spans="1:81" x14ac:dyDescent="0.35">
      <c r="A1521" s="37" t="s">
        <v>264</v>
      </c>
      <c r="B1521" s="34" t="s">
        <v>263</v>
      </c>
      <c r="C1521" s="37" t="s">
        <v>262</v>
      </c>
      <c r="D1521" s="32">
        <v>5.8</v>
      </c>
      <c r="E1521" s="32">
        <v>0.4</v>
      </c>
      <c r="F1521" s="32">
        <v>4</v>
      </c>
      <c r="G1521" s="32">
        <v>8.1</v>
      </c>
      <c r="H1521" s="35">
        <v>294</v>
      </c>
      <c r="I1521" s="35">
        <v>249</v>
      </c>
      <c r="J1521" s="35">
        <v>59.510999999999996</v>
      </c>
      <c r="K1521" s="32">
        <v>5.6</v>
      </c>
      <c r="L1521" s="32">
        <v>0.3</v>
      </c>
      <c r="M1521" s="32">
        <v>0.2</v>
      </c>
      <c r="N1521" s="32">
        <v>3.5</v>
      </c>
      <c r="O1521" s="31"/>
      <c r="P1521" s="32">
        <v>8.1</v>
      </c>
      <c r="Q1521" s="31"/>
      <c r="R1521" s="36">
        <v>0.14000000000000001</v>
      </c>
      <c r="S1521" s="33">
        <v>0</v>
      </c>
      <c r="T1521" s="33">
        <v>0</v>
      </c>
      <c r="U1521" s="33">
        <v>0</v>
      </c>
      <c r="V1521" s="34"/>
      <c r="W1521" s="34"/>
      <c r="X1521" s="34"/>
      <c r="Y1521" s="32">
        <v>0</v>
      </c>
      <c r="Z1521" s="32">
        <v>0</v>
      </c>
      <c r="AA1521" s="34"/>
      <c r="AB1521" s="34"/>
      <c r="AC1521" s="34"/>
      <c r="AD1521" s="34"/>
      <c r="AE1521" s="34"/>
      <c r="AF1521" s="34"/>
      <c r="AG1521" s="34"/>
      <c r="AH1521" s="34"/>
      <c r="AI1521" s="34"/>
      <c r="AJ1521" s="34"/>
      <c r="AK1521" s="34"/>
      <c r="AL1521" s="34"/>
      <c r="AM1521" s="32">
        <v>0</v>
      </c>
      <c r="AN1521" s="34"/>
      <c r="AO1521" s="34"/>
      <c r="AP1521" s="34"/>
      <c r="AQ1521" s="34"/>
      <c r="AR1521" s="32">
        <v>0</v>
      </c>
      <c r="AS1521" s="34"/>
      <c r="AT1521" s="32">
        <v>0</v>
      </c>
      <c r="AU1521" s="33">
        <v>0</v>
      </c>
      <c r="AV1521" s="36">
        <v>0</v>
      </c>
      <c r="AW1521" s="33">
        <v>0</v>
      </c>
      <c r="AX1521" s="33">
        <v>0</v>
      </c>
      <c r="AY1521" s="33">
        <v>0</v>
      </c>
      <c r="AZ1521" s="36">
        <v>0</v>
      </c>
      <c r="BA1521" s="33">
        <v>0</v>
      </c>
      <c r="BB1521" s="34"/>
      <c r="BC1521" s="34"/>
      <c r="BD1521" s="34"/>
      <c r="BE1521" s="34"/>
      <c r="BF1521" s="34"/>
      <c r="BG1521" s="34"/>
      <c r="BH1521" s="34"/>
      <c r="BI1521" s="34"/>
      <c r="BJ1521" s="34"/>
      <c r="BK1521" s="34"/>
      <c r="BL1521" s="34"/>
      <c r="BM1521" s="34"/>
      <c r="BN1521" s="34"/>
      <c r="BO1521" s="34"/>
      <c r="BP1521" s="34"/>
      <c r="BQ1521" s="34"/>
      <c r="BR1521" s="34"/>
      <c r="BS1521" s="34"/>
      <c r="BT1521" s="34"/>
      <c r="BU1521" s="34"/>
      <c r="BV1521" s="34"/>
      <c r="BW1521" s="34"/>
      <c r="BX1521" s="34"/>
      <c r="BY1521" s="34"/>
      <c r="BZ1521" s="34"/>
      <c r="CA1521" s="34"/>
      <c r="CB1521" s="34"/>
      <c r="CC1521" s="34"/>
    </row>
    <row r="1522" spans="1:81" x14ac:dyDescent="0.35">
      <c r="A1522" s="37" t="s">
        <v>261</v>
      </c>
      <c r="B1522" s="34">
        <v>24501</v>
      </c>
      <c r="C1522" s="37" t="s">
        <v>260</v>
      </c>
      <c r="D1522" s="32">
        <v>4.8</v>
      </c>
      <c r="E1522" s="32">
        <v>0.4</v>
      </c>
      <c r="F1522" s="32">
        <v>2.7</v>
      </c>
      <c r="G1522" s="32">
        <v>6.4</v>
      </c>
      <c r="H1522" s="35">
        <v>251</v>
      </c>
      <c r="I1522" s="35">
        <v>202</v>
      </c>
      <c r="J1522" s="35">
        <v>48.277999999999999</v>
      </c>
      <c r="K1522" s="32">
        <v>5.2</v>
      </c>
      <c r="L1522" s="32">
        <v>0</v>
      </c>
      <c r="M1522" s="32">
        <v>0</v>
      </c>
      <c r="N1522" s="32">
        <v>2.7</v>
      </c>
      <c r="O1522" s="31"/>
      <c r="P1522" s="32">
        <v>6.4</v>
      </c>
      <c r="Q1522" s="31"/>
      <c r="R1522" s="36">
        <v>0.1</v>
      </c>
      <c r="S1522" s="33">
        <v>0</v>
      </c>
      <c r="T1522" s="33">
        <v>0</v>
      </c>
      <c r="U1522" s="33">
        <v>0</v>
      </c>
      <c r="V1522" s="34"/>
      <c r="W1522" s="34"/>
      <c r="X1522" s="34"/>
      <c r="Y1522" s="32">
        <v>0</v>
      </c>
      <c r="Z1522" s="32">
        <v>0</v>
      </c>
      <c r="AA1522" s="34"/>
      <c r="AB1522" s="34"/>
      <c r="AC1522" s="34"/>
      <c r="AD1522" s="34"/>
      <c r="AE1522" s="34"/>
      <c r="AF1522" s="34"/>
      <c r="AG1522" s="34"/>
      <c r="AH1522" s="34"/>
      <c r="AI1522" s="34"/>
      <c r="AJ1522" s="34"/>
      <c r="AK1522" s="34"/>
      <c r="AL1522" s="34"/>
      <c r="AM1522" s="32">
        <v>0</v>
      </c>
      <c r="AN1522" s="34"/>
      <c r="AO1522" s="34"/>
      <c r="AP1522" s="34"/>
      <c r="AQ1522" s="34"/>
      <c r="AR1522" s="32">
        <v>0</v>
      </c>
      <c r="AS1522" s="34"/>
      <c r="AT1522" s="32">
        <v>0</v>
      </c>
      <c r="AU1522" s="33">
        <v>0</v>
      </c>
      <c r="AV1522" s="36">
        <v>0</v>
      </c>
      <c r="AW1522" s="33">
        <v>0</v>
      </c>
      <c r="AX1522" s="33">
        <v>0</v>
      </c>
      <c r="AY1522" s="33">
        <v>0</v>
      </c>
      <c r="AZ1522" s="36">
        <v>0</v>
      </c>
      <c r="BA1522" s="33">
        <v>0</v>
      </c>
      <c r="BB1522" s="34"/>
      <c r="BC1522" s="34"/>
      <c r="BD1522" s="34"/>
      <c r="BE1522" s="33"/>
      <c r="BF1522" s="34"/>
      <c r="BG1522" s="33"/>
      <c r="BH1522" s="34"/>
      <c r="BI1522" s="34"/>
      <c r="BJ1522" s="34"/>
      <c r="BK1522" s="34"/>
      <c r="BL1522" s="33"/>
      <c r="BM1522" s="33"/>
      <c r="BN1522" s="33"/>
      <c r="BO1522" s="34"/>
      <c r="BP1522" s="33"/>
      <c r="BQ1522" s="33"/>
      <c r="BR1522" s="33"/>
      <c r="BS1522" s="34"/>
      <c r="BT1522" s="34"/>
      <c r="BU1522" s="34"/>
      <c r="BV1522" s="33"/>
      <c r="BW1522" s="34"/>
      <c r="BX1522" s="34"/>
      <c r="BY1522" s="34"/>
      <c r="BZ1522" s="34"/>
      <c r="CA1522" s="34"/>
      <c r="CB1522" s="33"/>
      <c r="CC1522" s="32"/>
    </row>
    <row r="1523" spans="1:81" x14ac:dyDescent="0.35">
      <c r="A1523" s="37" t="s">
        <v>259</v>
      </c>
      <c r="B1523" s="34">
        <v>24501</v>
      </c>
      <c r="C1523" s="37" t="s">
        <v>258</v>
      </c>
      <c r="D1523" s="32">
        <v>5.2</v>
      </c>
      <c r="E1523" s="32">
        <v>0.3</v>
      </c>
      <c r="F1523" s="32">
        <v>2.5</v>
      </c>
      <c r="G1523" s="32">
        <v>6.4</v>
      </c>
      <c r="H1523" s="35">
        <v>261</v>
      </c>
      <c r="I1523" s="35">
        <v>206</v>
      </c>
      <c r="J1523" s="35">
        <v>49.233999999999995</v>
      </c>
      <c r="K1523" s="32">
        <v>6.1</v>
      </c>
      <c r="L1523" s="32">
        <v>0.1</v>
      </c>
      <c r="M1523" s="32">
        <v>0.6</v>
      </c>
      <c r="N1523" s="32">
        <v>1.8</v>
      </c>
      <c r="O1523" s="31"/>
      <c r="P1523" s="32">
        <v>6.4</v>
      </c>
      <c r="Q1523" s="31"/>
      <c r="R1523" s="36">
        <v>0.05</v>
      </c>
      <c r="S1523" s="33">
        <v>0</v>
      </c>
      <c r="T1523" s="33">
        <v>0</v>
      </c>
      <c r="U1523" s="33">
        <v>0</v>
      </c>
      <c r="V1523" s="34"/>
      <c r="W1523" s="34"/>
      <c r="X1523" s="34"/>
      <c r="Y1523" s="32">
        <v>0</v>
      </c>
      <c r="Z1523" s="32">
        <v>0</v>
      </c>
      <c r="AA1523" s="34"/>
      <c r="AB1523" s="34"/>
      <c r="AC1523" s="34"/>
      <c r="AD1523" s="34"/>
      <c r="AE1523" s="34"/>
      <c r="AF1523" s="34"/>
      <c r="AG1523" s="34"/>
      <c r="AH1523" s="34"/>
      <c r="AI1523" s="34"/>
      <c r="AJ1523" s="34"/>
      <c r="AK1523" s="34"/>
      <c r="AL1523" s="34"/>
      <c r="AM1523" s="32">
        <v>0</v>
      </c>
      <c r="AN1523" s="34"/>
      <c r="AO1523" s="34"/>
      <c r="AP1523" s="34"/>
      <c r="AQ1523" s="34"/>
      <c r="AR1523" s="32">
        <v>0</v>
      </c>
      <c r="AS1523" s="34"/>
      <c r="AT1523" s="32">
        <v>0</v>
      </c>
      <c r="AU1523" s="33">
        <v>0</v>
      </c>
      <c r="AV1523" s="36">
        <v>0</v>
      </c>
      <c r="AW1523" s="33">
        <v>0</v>
      </c>
      <c r="AX1523" s="33">
        <v>0</v>
      </c>
      <c r="AY1523" s="33">
        <v>0</v>
      </c>
      <c r="AZ1523" s="36">
        <v>0</v>
      </c>
      <c r="BA1523" s="33">
        <v>0</v>
      </c>
      <c r="BB1523" s="34"/>
      <c r="BC1523" s="34"/>
      <c r="BD1523" s="34"/>
      <c r="BE1523" s="34"/>
      <c r="BF1523" s="34"/>
      <c r="BG1523" s="34"/>
      <c r="BH1523" s="34"/>
      <c r="BI1523" s="34"/>
      <c r="BJ1523" s="34"/>
      <c r="BK1523" s="34"/>
      <c r="BL1523" s="34"/>
      <c r="BM1523" s="34"/>
      <c r="BN1523" s="34"/>
      <c r="BO1523" s="34"/>
      <c r="BP1523" s="34"/>
      <c r="BQ1523" s="34"/>
      <c r="BR1523" s="34"/>
      <c r="BS1523" s="34"/>
      <c r="BT1523" s="34"/>
      <c r="BU1523" s="34"/>
      <c r="BV1523" s="34"/>
      <c r="BW1523" s="34"/>
      <c r="BX1523" s="34"/>
      <c r="BY1523" s="34"/>
      <c r="BZ1523" s="34"/>
      <c r="CA1523" s="34"/>
      <c r="CB1523" s="34"/>
      <c r="CC1523" s="34"/>
    </row>
    <row r="1524" spans="1:81" ht="25" x14ac:dyDescent="0.35">
      <c r="A1524" s="37" t="s">
        <v>257</v>
      </c>
      <c r="B1524" s="34">
        <v>24102</v>
      </c>
      <c r="C1524" s="37" t="s">
        <v>256</v>
      </c>
      <c r="D1524" s="32">
        <v>3.8</v>
      </c>
      <c r="E1524" s="32">
        <v>10.1</v>
      </c>
      <c r="F1524" s="32">
        <v>0</v>
      </c>
      <c r="G1524" s="32">
        <v>28.2</v>
      </c>
      <c r="H1524" s="35">
        <v>944</v>
      </c>
      <c r="I1524" s="35">
        <v>919</v>
      </c>
      <c r="J1524" s="35">
        <v>219.64099999999999</v>
      </c>
      <c r="K1524" s="32">
        <v>3</v>
      </c>
      <c r="L1524" s="32">
        <v>0</v>
      </c>
      <c r="M1524" s="32">
        <v>0</v>
      </c>
      <c r="N1524" s="32">
        <v>0</v>
      </c>
      <c r="O1524" s="31"/>
      <c r="P1524" s="32">
        <v>28.2</v>
      </c>
      <c r="Q1524" s="31"/>
      <c r="R1524" s="36">
        <v>7.0000000000000007E-2</v>
      </c>
      <c r="S1524" s="33">
        <v>0</v>
      </c>
      <c r="T1524" s="33">
        <v>45.74</v>
      </c>
      <c r="U1524" s="33">
        <v>40.04</v>
      </c>
      <c r="V1524" s="34"/>
      <c r="W1524" s="34"/>
      <c r="X1524" s="34"/>
      <c r="Y1524" s="32">
        <v>12.4</v>
      </c>
      <c r="Z1524" s="32">
        <v>0.9</v>
      </c>
      <c r="AA1524" s="34"/>
      <c r="AB1524" s="32">
        <v>0</v>
      </c>
      <c r="AC1524" s="34"/>
      <c r="AD1524" s="32">
        <v>0</v>
      </c>
      <c r="AE1524" s="34"/>
      <c r="AF1524" s="32">
        <v>0</v>
      </c>
      <c r="AG1524" s="34"/>
      <c r="AH1524" s="34"/>
      <c r="AI1524" s="32">
        <v>0</v>
      </c>
      <c r="AJ1524" s="32">
        <v>0</v>
      </c>
      <c r="AK1524" s="34"/>
      <c r="AL1524" s="32">
        <v>0</v>
      </c>
      <c r="AM1524" s="32">
        <v>0</v>
      </c>
      <c r="AN1524" s="34"/>
      <c r="AO1524" s="34"/>
      <c r="AP1524" s="32">
        <v>0</v>
      </c>
      <c r="AQ1524" s="32">
        <v>0</v>
      </c>
      <c r="AR1524" s="32">
        <v>0</v>
      </c>
      <c r="AS1524" s="34"/>
      <c r="AT1524" s="32">
        <v>0</v>
      </c>
      <c r="AU1524" s="33">
        <v>13.23</v>
      </c>
      <c r="AV1524" s="36">
        <v>0</v>
      </c>
      <c r="AW1524" s="33">
        <v>4.4400000000000004</v>
      </c>
      <c r="AX1524" s="33">
        <v>3.88</v>
      </c>
      <c r="AY1524" s="33">
        <v>1.28</v>
      </c>
      <c r="AZ1524" s="36">
        <v>0</v>
      </c>
      <c r="BA1524" s="33">
        <v>86.3</v>
      </c>
      <c r="BB1524" s="34"/>
      <c r="BC1524" s="34"/>
      <c r="BD1524" s="34"/>
      <c r="BE1524" s="34"/>
      <c r="BF1524" s="34"/>
      <c r="BG1524" s="34"/>
      <c r="BH1524" s="34"/>
      <c r="BI1524" s="34"/>
      <c r="BJ1524" s="34"/>
      <c r="BK1524" s="34"/>
      <c r="BL1524" s="34"/>
      <c r="BM1524" s="34"/>
      <c r="BN1524" s="34"/>
      <c r="BO1524" s="34"/>
      <c r="BP1524" s="34"/>
      <c r="BQ1524" s="34"/>
      <c r="BR1524" s="34"/>
      <c r="BS1524" s="34"/>
      <c r="BT1524" s="34"/>
      <c r="BU1524" s="34"/>
      <c r="BV1524" s="34"/>
      <c r="BW1524" s="34"/>
      <c r="BX1524" s="34"/>
      <c r="BY1524" s="34"/>
      <c r="BZ1524" s="34"/>
      <c r="CA1524" s="34"/>
      <c r="CB1524" s="34"/>
      <c r="CC1524" s="34"/>
    </row>
    <row r="1525" spans="1:81" ht="25" x14ac:dyDescent="0.35">
      <c r="A1525" s="37" t="s">
        <v>255</v>
      </c>
      <c r="B1525" s="34">
        <v>24102</v>
      </c>
      <c r="C1525" s="37" t="s">
        <v>254</v>
      </c>
      <c r="D1525" s="32">
        <v>3.8</v>
      </c>
      <c r="E1525" s="32">
        <v>12.2</v>
      </c>
      <c r="F1525" s="32">
        <v>0</v>
      </c>
      <c r="G1525" s="32">
        <v>28.2</v>
      </c>
      <c r="H1525" s="35">
        <v>1020</v>
      </c>
      <c r="I1525" s="35">
        <v>996</v>
      </c>
      <c r="J1525" s="35">
        <v>238.04399999999998</v>
      </c>
      <c r="K1525" s="32">
        <v>3</v>
      </c>
      <c r="L1525" s="32">
        <v>0</v>
      </c>
      <c r="M1525" s="32">
        <v>0</v>
      </c>
      <c r="N1525" s="32">
        <v>0</v>
      </c>
      <c r="O1525" s="31"/>
      <c r="P1525" s="32">
        <v>28.2</v>
      </c>
      <c r="Q1525" s="31"/>
      <c r="R1525" s="36">
        <v>7.0000000000000007E-2</v>
      </c>
      <c r="S1525" s="33">
        <v>0</v>
      </c>
      <c r="T1525" s="33">
        <v>14.14</v>
      </c>
      <c r="U1525" s="33">
        <v>56.66</v>
      </c>
      <c r="V1525" s="34"/>
      <c r="W1525" s="34"/>
      <c r="X1525" s="34"/>
      <c r="Y1525" s="32">
        <v>22.8</v>
      </c>
      <c r="Z1525" s="32">
        <v>4.7</v>
      </c>
      <c r="AA1525" s="34"/>
      <c r="AB1525" s="32">
        <v>0</v>
      </c>
      <c r="AC1525" s="34"/>
      <c r="AD1525" s="32">
        <v>0</v>
      </c>
      <c r="AE1525" s="34"/>
      <c r="AF1525" s="32">
        <v>0</v>
      </c>
      <c r="AG1525" s="34"/>
      <c r="AH1525" s="34"/>
      <c r="AI1525" s="32">
        <v>0</v>
      </c>
      <c r="AJ1525" s="32">
        <v>0</v>
      </c>
      <c r="AK1525" s="34"/>
      <c r="AL1525" s="32">
        <v>0</v>
      </c>
      <c r="AM1525" s="32">
        <v>0</v>
      </c>
      <c r="AN1525" s="34"/>
      <c r="AO1525" s="34"/>
      <c r="AP1525" s="32">
        <v>0</v>
      </c>
      <c r="AQ1525" s="32">
        <v>0</v>
      </c>
      <c r="AR1525" s="32">
        <v>0</v>
      </c>
      <c r="AS1525" s="34"/>
      <c r="AT1525" s="32">
        <v>0</v>
      </c>
      <c r="AU1525" s="33">
        <v>27.63</v>
      </c>
      <c r="AV1525" s="36">
        <v>0</v>
      </c>
      <c r="AW1525" s="33">
        <v>1.65</v>
      </c>
      <c r="AX1525" s="33">
        <v>6.62</v>
      </c>
      <c r="AY1525" s="33">
        <v>3.23</v>
      </c>
      <c r="AZ1525" s="36">
        <v>0</v>
      </c>
      <c r="BA1525" s="33">
        <v>204.42</v>
      </c>
      <c r="BB1525" s="34"/>
      <c r="BC1525" s="34"/>
      <c r="BD1525" s="34"/>
      <c r="BE1525" s="34"/>
      <c r="BF1525" s="34"/>
      <c r="BG1525" s="34"/>
      <c r="BH1525" s="34"/>
      <c r="BI1525" s="34"/>
      <c r="BJ1525" s="34"/>
      <c r="BK1525" s="34"/>
      <c r="BL1525" s="34"/>
      <c r="BM1525" s="34"/>
      <c r="BN1525" s="34"/>
      <c r="BO1525" s="34"/>
      <c r="BP1525" s="34"/>
      <c r="BQ1525" s="34"/>
      <c r="BR1525" s="34"/>
      <c r="BS1525" s="34"/>
      <c r="BT1525" s="34"/>
      <c r="BU1525" s="34"/>
      <c r="BV1525" s="33"/>
      <c r="BW1525" s="34"/>
      <c r="BX1525" s="34"/>
      <c r="BY1525" s="34"/>
      <c r="BZ1525" s="34"/>
      <c r="CA1525" s="34"/>
      <c r="CB1525" s="33"/>
      <c r="CC1525" s="32"/>
    </row>
    <row r="1526" spans="1:81" ht="37.5" x14ac:dyDescent="0.35">
      <c r="A1526" s="37" t="s">
        <v>253</v>
      </c>
      <c r="B1526" s="34">
        <v>24102</v>
      </c>
      <c r="C1526" s="37" t="s">
        <v>252</v>
      </c>
      <c r="D1526" s="32">
        <v>3.8</v>
      </c>
      <c r="E1526" s="32">
        <v>11.6</v>
      </c>
      <c r="F1526" s="32">
        <v>0</v>
      </c>
      <c r="G1526" s="32">
        <v>28.2</v>
      </c>
      <c r="H1526" s="35">
        <v>997</v>
      </c>
      <c r="I1526" s="35">
        <v>973</v>
      </c>
      <c r="J1526" s="35">
        <v>232.547</v>
      </c>
      <c r="K1526" s="32">
        <v>3</v>
      </c>
      <c r="L1526" s="32">
        <v>0</v>
      </c>
      <c r="M1526" s="32">
        <v>0</v>
      </c>
      <c r="N1526" s="32">
        <v>0</v>
      </c>
      <c r="O1526" s="31"/>
      <c r="P1526" s="32">
        <v>28.2</v>
      </c>
      <c r="Q1526" s="31"/>
      <c r="R1526" s="36">
        <v>7.0000000000000007E-2</v>
      </c>
      <c r="S1526" s="33">
        <v>0</v>
      </c>
      <c r="T1526" s="33">
        <v>27.22</v>
      </c>
      <c r="U1526" s="33">
        <v>42.32</v>
      </c>
      <c r="V1526" s="34"/>
      <c r="W1526" s="34"/>
      <c r="X1526" s="34"/>
      <c r="Y1526" s="32">
        <v>27.3</v>
      </c>
      <c r="Z1526" s="32">
        <v>0.9</v>
      </c>
      <c r="AA1526" s="34"/>
      <c r="AB1526" s="32">
        <v>0</v>
      </c>
      <c r="AC1526" s="34"/>
      <c r="AD1526" s="32">
        <v>0.1</v>
      </c>
      <c r="AE1526" s="34"/>
      <c r="AF1526" s="32">
        <v>0</v>
      </c>
      <c r="AG1526" s="34"/>
      <c r="AH1526" s="34"/>
      <c r="AI1526" s="32">
        <v>0.1</v>
      </c>
      <c r="AJ1526" s="32">
        <v>0</v>
      </c>
      <c r="AK1526" s="34"/>
      <c r="AL1526" s="32">
        <v>0</v>
      </c>
      <c r="AM1526" s="32">
        <v>0</v>
      </c>
      <c r="AN1526" s="34"/>
      <c r="AO1526" s="34"/>
      <c r="AP1526" s="32">
        <v>0</v>
      </c>
      <c r="AQ1526" s="32">
        <v>0</v>
      </c>
      <c r="AR1526" s="32">
        <v>0</v>
      </c>
      <c r="AS1526" s="34"/>
      <c r="AT1526" s="32">
        <v>0</v>
      </c>
      <c r="AU1526" s="33">
        <v>28.4</v>
      </c>
      <c r="AV1526" s="36">
        <v>1.6E-2</v>
      </c>
      <c r="AW1526" s="33">
        <v>3.01</v>
      </c>
      <c r="AX1526" s="33">
        <v>4.6900000000000004</v>
      </c>
      <c r="AY1526" s="33">
        <v>3.14</v>
      </c>
      <c r="AZ1526" s="36">
        <v>1.74</v>
      </c>
      <c r="BA1526" s="33">
        <v>98.55</v>
      </c>
      <c r="BB1526" s="34"/>
      <c r="BC1526" s="34"/>
      <c r="BD1526" s="34"/>
      <c r="BE1526" s="33"/>
      <c r="BF1526" s="34"/>
      <c r="BG1526" s="33"/>
      <c r="BH1526" s="34"/>
      <c r="BI1526" s="34"/>
      <c r="BJ1526" s="34"/>
      <c r="BK1526" s="34"/>
      <c r="BL1526" s="33"/>
      <c r="BM1526" s="33"/>
      <c r="BN1526" s="33"/>
      <c r="BO1526" s="34"/>
      <c r="BP1526" s="33"/>
      <c r="BQ1526" s="33"/>
      <c r="BR1526" s="33"/>
      <c r="BS1526" s="34"/>
      <c r="BT1526" s="34"/>
      <c r="BU1526" s="34"/>
      <c r="BV1526" s="33"/>
      <c r="BW1526" s="34"/>
      <c r="BX1526" s="34"/>
      <c r="BY1526" s="34"/>
      <c r="BZ1526" s="34"/>
      <c r="CA1526" s="34"/>
      <c r="CB1526" s="33"/>
      <c r="CC1526" s="32"/>
    </row>
    <row r="1527" spans="1:81" ht="25" x14ac:dyDescent="0.35">
      <c r="A1527" s="37" t="s">
        <v>251</v>
      </c>
      <c r="B1527" s="34">
        <v>24102</v>
      </c>
      <c r="C1527" s="37" t="s">
        <v>250</v>
      </c>
      <c r="D1527" s="32">
        <v>4.8</v>
      </c>
      <c r="E1527" s="32">
        <v>5.4</v>
      </c>
      <c r="F1527" s="32">
        <v>0.2</v>
      </c>
      <c r="G1527" s="32">
        <v>44.5</v>
      </c>
      <c r="H1527" s="35">
        <v>1087</v>
      </c>
      <c r="I1527" s="35">
        <v>1050</v>
      </c>
      <c r="J1527" s="35">
        <v>250.95</v>
      </c>
      <c r="K1527" s="32">
        <v>4.5999999999999996</v>
      </c>
      <c r="L1527" s="32">
        <v>0</v>
      </c>
      <c r="M1527" s="32">
        <v>0</v>
      </c>
      <c r="N1527" s="32">
        <v>0.2</v>
      </c>
      <c r="O1527" s="31"/>
      <c r="P1527" s="32">
        <v>44.5</v>
      </c>
      <c r="Q1527" s="31"/>
      <c r="R1527" s="36">
        <v>0</v>
      </c>
      <c r="S1527" s="33">
        <v>0</v>
      </c>
      <c r="T1527" s="33">
        <v>13.42</v>
      </c>
      <c r="U1527" s="33">
        <v>48.59</v>
      </c>
      <c r="V1527" s="34"/>
      <c r="W1527" s="34"/>
      <c r="X1527" s="34"/>
      <c r="Y1527" s="32">
        <v>32.1</v>
      </c>
      <c r="Z1527" s="32">
        <v>3.9</v>
      </c>
      <c r="AA1527" s="34"/>
      <c r="AB1527" s="32">
        <v>0</v>
      </c>
      <c r="AC1527" s="34"/>
      <c r="AD1527" s="34"/>
      <c r="AE1527" s="34"/>
      <c r="AF1527" s="32">
        <v>0</v>
      </c>
      <c r="AG1527" s="34"/>
      <c r="AH1527" s="34"/>
      <c r="AI1527" s="32">
        <v>0</v>
      </c>
      <c r="AJ1527" s="32">
        <v>0</v>
      </c>
      <c r="AK1527" s="34"/>
      <c r="AL1527" s="32">
        <v>0</v>
      </c>
      <c r="AM1527" s="32">
        <v>0</v>
      </c>
      <c r="AN1527" s="34"/>
      <c r="AO1527" s="34"/>
      <c r="AP1527" s="32">
        <v>0</v>
      </c>
      <c r="AQ1527" s="32">
        <v>0</v>
      </c>
      <c r="AR1527" s="32">
        <v>0</v>
      </c>
      <c r="AS1527" s="34"/>
      <c r="AT1527" s="32">
        <v>0</v>
      </c>
      <c r="AU1527" s="33">
        <v>36.020000000000003</v>
      </c>
      <c r="AV1527" s="36">
        <v>0</v>
      </c>
      <c r="AW1527" s="33">
        <v>0.69</v>
      </c>
      <c r="AX1527" s="33">
        <v>2.5</v>
      </c>
      <c r="AY1527" s="33">
        <v>1.85</v>
      </c>
      <c r="AZ1527" s="36">
        <v>0</v>
      </c>
      <c r="BA1527" s="33">
        <v>36.979999999999997</v>
      </c>
      <c r="BB1527" s="34"/>
      <c r="BC1527" s="34"/>
      <c r="BD1527" s="34"/>
      <c r="BE1527" s="33"/>
      <c r="BF1527" s="34"/>
      <c r="BG1527" s="33"/>
      <c r="BH1527" s="34"/>
      <c r="BI1527" s="34"/>
      <c r="BJ1527" s="34"/>
      <c r="BK1527" s="34"/>
      <c r="BL1527" s="33"/>
      <c r="BM1527" s="33"/>
      <c r="BN1527" s="33"/>
      <c r="BO1527" s="34"/>
      <c r="BP1527" s="33"/>
      <c r="BQ1527" s="33"/>
      <c r="BR1527" s="33"/>
      <c r="BS1527" s="34"/>
      <c r="BT1527" s="34"/>
      <c r="BU1527" s="34"/>
      <c r="BV1527" s="33"/>
      <c r="BW1527" s="34"/>
      <c r="BX1527" s="34"/>
      <c r="BY1527" s="34"/>
      <c r="BZ1527" s="34"/>
      <c r="CA1527" s="34"/>
      <c r="CB1527" s="33"/>
      <c r="CC1527" s="32"/>
    </row>
    <row r="1528" spans="1:81" x14ac:dyDescent="0.35">
      <c r="A1528" s="37" t="s">
        <v>249</v>
      </c>
      <c r="B1528" s="34">
        <v>24101</v>
      </c>
      <c r="C1528" s="37" t="s">
        <v>248</v>
      </c>
      <c r="D1528" s="32">
        <v>2</v>
      </c>
      <c r="E1528" s="32">
        <v>0</v>
      </c>
      <c r="F1528" s="32">
        <v>1</v>
      </c>
      <c r="G1528" s="32">
        <v>11.5</v>
      </c>
      <c r="H1528" s="35">
        <v>242</v>
      </c>
      <c r="I1528" s="35">
        <v>234</v>
      </c>
      <c r="J1528" s="35">
        <v>55.925999999999995</v>
      </c>
      <c r="K1528" s="32">
        <v>1.1000000000000001</v>
      </c>
      <c r="L1528" s="32">
        <v>0.3</v>
      </c>
      <c r="M1528" s="32">
        <v>0.5</v>
      </c>
      <c r="N1528" s="32">
        <v>0.2</v>
      </c>
      <c r="O1528" s="31"/>
      <c r="P1528" s="32">
        <v>11.5</v>
      </c>
      <c r="Q1528" s="31"/>
      <c r="R1528" s="36">
        <v>0.02</v>
      </c>
      <c r="S1528" s="33">
        <v>0</v>
      </c>
      <c r="T1528" s="33">
        <v>0</v>
      </c>
      <c r="U1528" s="33">
        <v>0</v>
      </c>
      <c r="V1528" s="34"/>
      <c r="W1528" s="34"/>
      <c r="X1528" s="34"/>
      <c r="Y1528" s="32">
        <v>0</v>
      </c>
      <c r="Z1528" s="32">
        <v>0</v>
      </c>
      <c r="AA1528" s="34"/>
      <c r="AB1528" s="34"/>
      <c r="AC1528" s="34"/>
      <c r="AD1528" s="34"/>
      <c r="AE1528" s="34"/>
      <c r="AF1528" s="34"/>
      <c r="AG1528" s="34"/>
      <c r="AH1528" s="34"/>
      <c r="AI1528" s="34"/>
      <c r="AJ1528" s="34"/>
      <c r="AK1528" s="34"/>
      <c r="AL1528" s="34"/>
      <c r="AM1528" s="32">
        <v>0</v>
      </c>
      <c r="AN1528" s="34"/>
      <c r="AO1528" s="34"/>
      <c r="AP1528" s="34"/>
      <c r="AQ1528" s="34"/>
      <c r="AR1528" s="32">
        <v>0</v>
      </c>
      <c r="AS1528" s="34"/>
      <c r="AT1528" s="32">
        <v>0</v>
      </c>
      <c r="AU1528" s="33">
        <v>0</v>
      </c>
      <c r="AV1528" s="36">
        <v>0</v>
      </c>
      <c r="AW1528" s="33">
        <v>0</v>
      </c>
      <c r="AX1528" s="33">
        <v>0</v>
      </c>
      <c r="AY1528" s="33">
        <v>0</v>
      </c>
      <c r="AZ1528" s="36">
        <v>0</v>
      </c>
      <c r="BA1528" s="33">
        <v>0</v>
      </c>
      <c r="BB1528" s="34"/>
      <c r="BC1528" s="34"/>
      <c r="BD1528" s="34"/>
      <c r="BE1528" s="34"/>
      <c r="BF1528" s="34"/>
      <c r="BG1528" s="34"/>
      <c r="BH1528" s="34"/>
      <c r="BI1528" s="34"/>
      <c r="BJ1528" s="34"/>
      <c r="BK1528" s="34"/>
      <c r="BL1528" s="34"/>
      <c r="BM1528" s="34"/>
      <c r="BN1528" s="34"/>
      <c r="BO1528" s="34"/>
      <c r="BP1528" s="34"/>
      <c r="BQ1528" s="34"/>
      <c r="BR1528" s="34"/>
      <c r="BS1528" s="34"/>
      <c r="BT1528" s="34"/>
      <c r="BU1528" s="34"/>
      <c r="BV1528" s="34"/>
      <c r="BW1528" s="34"/>
      <c r="BX1528" s="34"/>
      <c r="BY1528" s="34"/>
      <c r="BZ1528" s="34"/>
      <c r="CA1528" s="34"/>
      <c r="CB1528" s="34"/>
      <c r="CC1528" s="34"/>
    </row>
    <row r="1529" spans="1:81" ht="25" x14ac:dyDescent="0.35">
      <c r="A1529" s="37" t="s">
        <v>247</v>
      </c>
      <c r="B1529" s="34">
        <v>24101</v>
      </c>
      <c r="C1529" s="37" t="s">
        <v>246</v>
      </c>
      <c r="D1529" s="32">
        <v>3</v>
      </c>
      <c r="E1529" s="32">
        <v>0</v>
      </c>
      <c r="F1529" s="32">
        <v>1.5</v>
      </c>
      <c r="G1529" s="32">
        <v>17.399999999999999</v>
      </c>
      <c r="H1529" s="35">
        <v>368</v>
      </c>
      <c r="I1529" s="35">
        <v>354</v>
      </c>
      <c r="J1529" s="35">
        <v>84.605999999999995</v>
      </c>
      <c r="K1529" s="32">
        <v>1.7</v>
      </c>
      <c r="L1529" s="32">
        <v>0.4</v>
      </c>
      <c r="M1529" s="32">
        <v>0.8</v>
      </c>
      <c r="N1529" s="32">
        <v>0.3</v>
      </c>
      <c r="O1529" s="31"/>
      <c r="P1529" s="32">
        <v>17.399999999999999</v>
      </c>
      <c r="Q1529" s="31"/>
      <c r="R1529" s="36">
        <v>2.9000000000000001E-2</v>
      </c>
      <c r="S1529" s="33">
        <v>0</v>
      </c>
      <c r="T1529" s="34"/>
      <c r="U1529" s="34"/>
      <c r="V1529" s="34"/>
      <c r="W1529" s="34"/>
      <c r="X1529" s="34"/>
      <c r="Y1529" s="34"/>
      <c r="Z1529" s="34"/>
      <c r="AA1529" s="34"/>
      <c r="AB1529" s="34"/>
      <c r="AC1529" s="34"/>
      <c r="AD1529" s="34"/>
      <c r="AE1529" s="34"/>
      <c r="AF1529" s="34"/>
      <c r="AG1529" s="34"/>
      <c r="AH1529" s="34"/>
      <c r="AI1529" s="34"/>
      <c r="AJ1529" s="34"/>
      <c r="AK1529" s="34"/>
      <c r="AL1529" s="34"/>
      <c r="AM1529" s="34"/>
      <c r="AN1529" s="34"/>
      <c r="AO1529" s="34"/>
      <c r="AP1529" s="34"/>
      <c r="AQ1529" s="34"/>
      <c r="AR1529" s="34"/>
      <c r="AS1529" s="34"/>
      <c r="AT1529" s="34"/>
      <c r="AU1529" s="34"/>
      <c r="AV1529" s="34"/>
      <c r="AW1529" s="33">
        <v>0</v>
      </c>
      <c r="AX1529" s="33">
        <v>0</v>
      </c>
      <c r="AY1529" s="33">
        <v>0</v>
      </c>
      <c r="AZ1529" s="36">
        <v>0</v>
      </c>
      <c r="BA1529" s="33">
        <v>0</v>
      </c>
      <c r="BB1529" s="34"/>
      <c r="BC1529" s="34"/>
      <c r="BD1529" s="34"/>
      <c r="BE1529" s="34"/>
      <c r="BF1529" s="34"/>
      <c r="BG1529" s="34"/>
      <c r="BH1529" s="34"/>
      <c r="BI1529" s="34"/>
      <c r="BJ1529" s="34"/>
      <c r="BK1529" s="34"/>
      <c r="BL1529" s="34"/>
      <c r="BM1529" s="34"/>
      <c r="BN1529" s="34"/>
      <c r="BO1529" s="34"/>
      <c r="BP1529" s="34"/>
      <c r="BQ1529" s="34"/>
      <c r="BR1529" s="34"/>
      <c r="BS1529" s="34"/>
      <c r="BT1529" s="34"/>
      <c r="BU1529" s="34"/>
      <c r="BV1529" s="33"/>
      <c r="BW1529" s="34"/>
      <c r="BX1529" s="34"/>
      <c r="BY1529" s="34"/>
      <c r="BZ1529" s="34"/>
      <c r="CA1529" s="34"/>
      <c r="CB1529" s="33"/>
      <c r="CC1529" s="32"/>
    </row>
    <row r="1530" spans="1:81" x14ac:dyDescent="0.35">
      <c r="A1530" s="37" t="s">
        <v>245</v>
      </c>
      <c r="B1530" s="34">
        <v>24101</v>
      </c>
      <c r="C1530" s="37" t="s">
        <v>244</v>
      </c>
      <c r="D1530" s="32">
        <v>1</v>
      </c>
      <c r="E1530" s="32">
        <v>0</v>
      </c>
      <c r="F1530" s="32">
        <v>0</v>
      </c>
      <c r="G1530" s="32">
        <v>11.6</v>
      </c>
      <c r="H1530" s="35">
        <v>234</v>
      </c>
      <c r="I1530" s="35">
        <v>218</v>
      </c>
      <c r="J1530" s="35">
        <v>52.101999999999997</v>
      </c>
      <c r="K1530" s="32">
        <v>2</v>
      </c>
      <c r="L1530" s="32">
        <v>0</v>
      </c>
      <c r="M1530" s="32">
        <v>0</v>
      </c>
      <c r="N1530" s="32">
        <v>0</v>
      </c>
      <c r="O1530" s="31"/>
      <c r="P1530" s="32">
        <v>11.6</v>
      </c>
      <c r="Q1530" s="31"/>
      <c r="R1530" s="36">
        <v>0.03</v>
      </c>
      <c r="S1530" s="33">
        <v>0</v>
      </c>
      <c r="T1530" s="33">
        <v>0</v>
      </c>
      <c r="U1530" s="33">
        <v>0</v>
      </c>
      <c r="V1530" s="34"/>
      <c r="W1530" s="34"/>
      <c r="X1530" s="34"/>
      <c r="Y1530" s="32">
        <v>0</v>
      </c>
      <c r="Z1530" s="32">
        <v>0</v>
      </c>
      <c r="AA1530" s="34"/>
      <c r="AB1530" s="34"/>
      <c r="AC1530" s="34"/>
      <c r="AD1530" s="34"/>
      <c r="AE1530" s="34"/>
      <c r="AF1530" s="34"/>
      <c r="AG1530" s="34"/>
      <c r="AH1530" s="34"/>
      <c r="AI1530" s="34"/>
      <c r="AJ1530" s="34"/>
      <c r="AK1530" s="34"/>
      <c r="AL1530" s="34"/>
      <c r="AM1530" s="32">
        <v>0</v>
      </c>
      <c r="AN1530" s="34"/>
      <c r="AO1530" s="34"/>
      <c r="AP1530" s="34"/>
      <c r="AQ1530" s="34"/>
      <c r="AR1530" s="32">
        <v>0</v>
      </c>
      <c r="AS1530" s="34"/>
      <c r="AT1530" s="32">
        <v>0</v>
      </c>
      <c r="AU1530" s="33">
        <v>0</v>
      </c>
      <c r="AV1530" s="36">
        <v>0</v>
      </c>
      <c r="AW1530" s="33">
        <v>0</v>
      </c>
      <c r="AX1530" s="33">
        <v>0</v>
      </c>
      <c r="AY1530" s="33">
        <v>0</v>
      </c>
      <c r="AZ1530" s="36">
        <v>0</v>
      </c>
      <c r="BA1530" s="33">
        <v>0</v>
      </c>
      <c r="BB1530" s="34"/>
      <c r="BC1530" s="34"/>
      <c r="BD1530" s="34"/>
      <c r="BE1530" s="33"/>
      <c r="BF1530" s="34"/>
      <c r="BG1530" s="33"/>
      <c r="BH1530" s="34"/>
      <c r="BI1530" s="34"/>
      <c r="BJ1530" s="34"/>
      <c r="BK1530" s="34"/>
      <c r="BL1530" s="33"/>
      <c r="BM1530" s="33"/>
      <c r="BN1530" s="33"/>
      <c r="BO1530" s="34"/>
      <c r="BP1530" s="33"/>
      <c r="BQ1530" s="33"/>
      <c r="BR1530" s="33"/>
      <c r="BS1530" s="34"/>
      <c r="BT1530" s="34"/>
      <c r="BU1530" s="34"/>
      <c r="BV1530" s="33"/>
      <c r="BW1530" s="34"/>
      <c r="BX1530" s="34"/>
      <c r="BY1530" s="34"/>
      <c r="BZ1530" s="34"/>
      <c r="CA1530" s="34"/>
      <c r="CB1530" s="33"/>
      <c r="CC1530" s="32"/>
    </row>
    <row r="1531" spans="1:81" x14ac:dyDescent="0.35">
      <c r="A1531" s="37" t="s">
        <v>243</v>
      </c>
      <c r="B1531" s="34">
        <v>24101</v>
      </c>
      <c r="C1531" s="37" t="s">
        <v>242</v>
      </c>
      <c r="D1531" s="32">
        <v>2.2999999999999998</v>
      </c>
      <c r="E1531" s="32">
        <v>0</v>
      </c>
      <c r="F1531" s="32">
        <v>1.7</v>
      </c>
      <c r="G1531" s="32">
        <v>10.7</v>
      </c>
      <c r="H1531" s="35">
        <v>240</v>
      </c>
      <c r="I1531" s="35">
        <v>227</v>
      </c>
      <c r="J1531" s="35">
        <v>54.253</v>
      </c>
      <c r="K1531" s="32">
        <v>1.7</v>
      </c>
      <c r="L1531" s="32">
        <v>0.8</v>
      </c>
      <c r="M1531" s="32">
        <v>0.9</v>
      </c>
      <c r="N1531" s="32">
        <v>0</v>
      </c>
      <c r="O1531" s="31"/>
      <c r="P1531" s="32">
        <v>10.7</v>
      </c>
      <c r="Q1531" s="31"/>
      <c r="R1531" s="36">
        <v>0.04</v>
      </c>
      <c r="S1531" s="33">
        <v>0</v>
      </c>
      <c r="T1531" s="33">
        <v>0</v>
      </c>
      <c r="U1531" s="33">
        <v>0</v>
      </c>
      <c r="V1531" s="34"/>
      <c r="W1531" s="34"/>
      <c r="X1531" s="34"/>
      <c r="Y1531" s="32">
        <v>0</v>
      </c>
      <c r="Z1531" s="32">
        <v>0</v>
      </c>
      <c r="AA1531" s="34"/>
      <c r="AB1531" s="34"/>
      <c r="AC1531" s="34"/>
      <c r="AD1531" s="34"/>
      <c r="AE1531" s="34"/>
      <c r="AF1531" s="34"/>
      <c r="AG1531" s="34"/>
      <c r="AH1531" s="34"/>
      <c r="AI1531" s="34"/>
      <c r="AJ1531" s="34"/>
      <c r="AK1531" s="34"/>
      <c r="AL1531" s="34"/>
      <c r="AM1531" s="32">
        <v>0</v>
      </c>
      <c r="AN1531" s="34"/>
      <c r="AO1531" s="34"/>
      <c r="AP1531" s="34"/>
      <c r="AQ1531" s="34"/>
      <c r="AR1531" s="32">
        <v>0</v>
      </c>
      <c r="AS1531" s="34"/>
      <c r="AT1531" s="32">
        <v>0</v>
      </c>
      <c r="AU1531" s="33">
        <v>0</v>
      </c>
      <c r="AV1531" s="36">
        <v>0</v>
      </c>
      <c r="AW1531" s="33">
        <v>0</v>
      </c>
      <c r="AX1531" s="33">
        <v>0</v>
      </c>
      <c r="AY1531" s="33">
        <v>0</v>
      </c>
      <c r="AZ1531" s="36">
        <v>0</v>
      </c>
      <c r="BA1531" s="33">
        <v>0</v>
      </c>
      <c r="BB1531" s="34"/>
      <c r="BC1531" s="34"/>
      <c r="BD1531" s="34"/>
      <c r="BE1531" s="34"/>
      <c r="BF1531" s="34"/>
      <c r="BG1531" s="34"/>
      <c r="BH1531" s="34"/>
      <c r="BI1531" s="34"/>
      <c r="BJ1531" s="34"/>
      <c r="BK1531" s="34"/>
      <c r="BL1531" s="34"/>
      <c r="BM1531" s="34"/>
      <c r="BN1531" s="34"/>
      <c r="BO1531" s="34"/>
      <c r="BP1531" s="34"/>
      <c r="BQ1531" s="34"/>
      <c r="BR1531" s="34"/>
      <c r="BS1531" s="34"/>
      <c r="BT1531" s="34"/>
      <c r="BU1531" s="34"/>
      <c r="BV1531" s="34"/>
      <c r="BW1531" s="34"/>
      <c r="BX1531" s="34"/>
      <c r="BY1531" s="34"/>
      <c r="BZ1531" s="34"/>
      <c r="CA1531" s="34"/>
      <c r="CB1531" s="34"/>
      <c r="CC1531" s="34"/>
    </row>
    <row r="1532" spans="1:81" ht="25" x14ac:dyDescent="0.35">
      <c r="A1532" s="37" t="s">
        <v>241</v>
      </c>
      <c r="B1532" s="34">
        <v>24101</v>
      </c>
      <c r="C1532" s="37" t="s">
        <v>240</v>
      </c>
      <c r="D1532" s="32">
        <v>3.5</v>
      </c>
      <c r="E1532" s="32">
        <v>0</v>
      </c>
      <c r="F1532" s="32">
        <v>2.6</v>
      </c>
      <c r="G1532" s="32">
        <v>16.2</v>
      </c>
      <c r="H1532" s="35">
        <v>364</v>
      </c>
      <c r="I1532" s="35">
        <v>343</v>
      </c>
      <c r="J1532" s="35">
        <v>81.97699999999999</v>
      </c>
      <c r="K1532" s="32">
        <v>2.6</v>
      </c>
      <c r="L1532" s="32">
        <v>1.2</v>
      </c>
      <c r="M1532" s="32">
        <v>1.4</v>
      </c>
      <c r="N1532" s="32">
        <v>0</v>
      </c>
      <c r="O1532" s="31"/>
      <c r="P1532" s="32">
        <v>16.2</v>
      </c>
      <c r="Q1532" s="31"/>
      <c r="R1532" s="36">
        <v>5.8000000000000003E-2</v>
      </c>
      <c r="S1532" s="33">
        <v>0</v>
      </c>
      <c r="T1532" s="34"/>
      <c r="U1532" s="34"/>
      <c r="V1532" s="34"/>
      <c r="W1532" s="34"/>
      <c r="X1532" s="34"/>
      <c r="Y1532" s="34"/>
      <c r="Z1532" s="34"/>
      <c r="AA1532" s="34"/>
      <c r="AB1532" s="34"/>
      <c r="AC1532" s="34"/>
      <c r="AD1532" s="34"/>
      <c r="AE1532" s="34"/>
      <c r="AF1532" s="34"/>
      <c r="AG1532" s="34"/>
      <c r="AH1532" s="34"/>
      <c r="AI1532" s="34"/>
      <c r="AJ1532" s="34"/>
      <c r="AK1532" s="34"/>
      <c r="AL1532" s="34"/>
      <c r="AM1532" s="34"/>
      <c r="AN1532" s="34"/>
      <c r="AO1532" s="34"/>
      <c r="AP1532" s="34"/>
      <c r="AQ1532" s="34"/>
      <c r="AR1532" s="34"/>
      <c r="AS1532" s="34"/>
      <c r="AT1532" s="34"/>
      <c r="AU1532" s="34"/>
      <c r="AV1532" s="34"/>
      <c r="AW1532" s="33">
        <v>0</v>
      </c>
      <c r="AX1532" s="33">
        <v>0</v>
      </c>
      <c r="AY1532" s="33">
        <v>0</v>
      </c>
      <c r="AZ1532" s="36">
        <v>0</v>
      </c>
      <c r="BA1532" s="33">
        <v>0</v>
      </c>
      <c r="BB1532" s="34"/>
      <c r="BC1532" s="34"/>
      <c r="BD1532" s="34"/>
      <c r="BE1532" s="33"/>
      <c r="BF1532" s="34"/>
      <c r="BG1532" s="33"/>
      <c r="BH1532" s="34"/>
      <c r="BI1532" s="34"/>
      <c r="BJ1532" s="34"/>
      <c r="BK1532" s="34"/>
      <c r="BL1532" s="33"/>
      <c r="BM1532" s="33"/>
      <c r="BN1532" s="33"/>
      <c r="BO1532" s="34"/>
      <c r="BP1532" s="33"/>
      <c r="BQ1532" s="33"/>
      <c r="BR1532" s="33"/>
      <c r="BS1532" s="34"/>
      <c r="BT1532" s="34"/>
      <c r="BU1532" s="34"/>
      <c r="BV1532" s="33"/>
      <c r="BW1532" s="34"/>
      <c r="BX1532" s="34"/>
      <c r="BY1532" s="34"/>
      <c r="BZ1532" s="34"/>
      <c r="CA1532" s="34"/>
      <c r="CB1532" s="33"/>
      <c r="CC1532" s="32"/>
    </row>
    <row r="1533" spans="1:81" x14ac:dyDescent="0.35">
      <c r="A1533" s="37" t="s">
        <v>239</v>
      </c>
      <c r="B1533" s="34">
        <v>24101</v>
      </c>
      <c r="C1533" s="37" t="s">
        <v>238</v>
      </c>
      <c r="D1533" s="32">
        <v>2.2999999999999998</v>
      </c>
      <c r="E1533" s="32">
        <v>0</v>
      </c>
      <c r="F1533" s="32">
        <v>1.7</v>
      </c>
      <c r="G1533" s="32">
        <v>10.9</v>
      </c>
      <c r="H1533" s="35">
        <v>245</v>
      </c>
      <c r="I1533" s="35">
        <v>231</v>
      </c>
      <c r="J1533" s="35">
        <v>55.208999999999996</v>
      </c>
      <c r="K1533" s="32">
        <v>1.7</v>
      </c>
      <c r="L1533" s="32">
        <v>0.8</v>
      </c>
      <c r="M1533" s="32">
        <v>0.9</v>
      </c>
      <c r="N1533" s="32">
        <v>0</v>
      </c>
      <c r="O1533" s="31"/>
      <c r="P1533" s="32">
        <v>10.9</v>
      </c>
      <c r="Q1533" s="31"/>
      <c r="R1533" s="36">
        <v>3.9E-2</v>
      </c>
      <c r="S1533" s="33">
        <v>0</v>
      </c>
      <c r="T1533" s="34"/>
      <c r="U1533" s="34"/>
      <c r="V1533" s="34"/>
      <c r="W1533" s="34"/>
      <c r="X1533" s="34"/>
      <c r="Y1533" s="34"/>
      <c r="Z1533" s="34"/>
      <c r="AA1533" s="34"/>
      <c r="AB1533" s="34"/>
      <c r="AC1533" s="34"/>
      <c r="AD1533" s="34"/>
      <c r="AE1533" s="34"/>
      <c r="AF1533" s="34"/>
      <c r="AG1533" s="34"/>
      <c r="AH1533" s="34"/>
      <c r="AI1533" s="34"/>
      <c r="AJ1533" s="34"/>
      <c r="AK1533" s="34"/>
      <c r="AL1533" s="34"/>
      <c r="AM1533" s="34"/>
      <c r="AN1533" s="34"/>
      <c r="AO1533" s="34"/>
      <c r="AP1533" s="34"/>
      <c r="AQ1533" s="34"/>
      <c r="AR1533" s="34"/>
      <c r="AS1533" s="34"/>
      <c r="AT1533" s="34"/>
      <c r="AU1533" s="34"/>
      <c r="AV1533" s="34"/>
      <c r="AW1533" s="33">
        <v>0</v>
      </c>
      <c r="AX1533" s="33">
        <v>0</v>
      </c>
      <c r="AY1533" s="33">
        <v>0</v>
      </c>
      <c r="AZ1533" s="36">
        <v>0</v>
      </c>
      <c r="BA1533" s="33">
        <v>0</v>
      </c>
      <c r="BB1533" s="34"/>
      <c r="BC1533" s="34"/>
      <c r="BD1533" s="34"/>
      <c r="BE1533" s="34"/>
      <c r="BF1533" s="34"/>
      <c r="BG1533" s="34"/>
      <c r="BH1533" s="34"/>
      <c r="BI1533" s="34"/>
      <c r="BJ1533" s="34"/>
      <c r="BK1533" s="34"/>
      <c r="BL1533" s="34"/>
      <c r="BM1533" s="34"/>
      <c r="BN1533" s="34"/>
      <c r="BO1533" s="34"/>
      <c r="BP1533" s="34"/>
      <c r="BQ1533" s="34"/>
      <c r="BR1533" s="34"/>
      <c r="BS1533" s="34"/>
      <c r="BT1533" s="34"/>
      <c r="BU1533" s="34"/>
      <c r="BV1533" s="34"/>
      <c r="BW1533" s="34"/>
      <c r="BX1533" s="34"/>
      <c r="BY1533" s="34"/>
      <c r="BZ1533" s="34"/>
      <c r="CA1533" s="34"/>
      <c r="CB1533" s="34"/>
      <c r="CC1533" s="34"/>
    </row>
    <row r="1534" spans="1:81" x14ac:dyDescent="0.35">
      <c r="A1534" s="37" t="s">
        <v>237</v>
      </c>
      <c r="B1534" s="34">
        <v>24101</v>
      </c>
      <c r="C1534" s="37" t="s">
        <v>236</v>
      </c>
      <c r="D1534" s="32">
        <v>2.2999999999999998</v>
      </c>
      <c r="E1534" s="32">
        <v>0.1</v>
      </c>
      <c r="F1534" s="32">
        <v>0.6</v>
      </c>
      <c r="G1534" s="32">
        <v>12.8</v>
      </c>
      <c r="H1534" s="35">
        <v>272</v>
      </c>
      <c r="I1534" s="35">
        <v>264</v>
      </c>
      <c r="J1534" s="35">
        <v>63.095999999999997</v>
      </c>
      <c r="K1534" s="32">
        <v>1.1000000000000001</v>
      </c>
      <c r="L1534" s="32">
        <v>0</v>
      </c>
      <c r="M1534" s="32">
        <v>0.3</v>
      </c>
      <c r="N1534" s="32">
        <v>0.2</v>
      </c>
      <c r="O1534" s="31"/>
      <c r="P1534" s="32">
        <v>12.8</v>
      </c>
      <c r="Q1534" s="31"/>
      <c r="R1534" s="36">
        <v>0.03</v>
      </c>
      <c r="S1534" s="33">
        <v>0</v>
      </c>
      <c r="T1534" s="33">
        <v>0</v>
      </c>
      <c r="U1534" s="33">
        <v>0</v>
      </c>
      <c r="V1534" s="34"/>
      <c r="W1534" s="34"/>
      <c r="X1534" s="34"/>
      <c r="Y1534" s="32">
        <v>0</v>
      </c>
      <c r="Z1534" s="32">
        <v>0</v>
      </c>
      <c r="AA1534" s="34"/>
      <c r="AB1534" s="34"/>
      <c r="AC1534" s="34"/>
      <c r="AD1534" s="34"/>
      <c r="AE1534" s="34"/>
      <c r="AF1534" s="34"/>
      <c r="AG1534" s="34"/>
      <c r="AH1534" s="34"/>
      <c r="AI1534" s="34"/>
      <c r="AJ1534" s="34"/>
      <c r="AK1534" s="34"/>
      <c r="AL1534" s="34"/>
      <c r="AM1534" s="32">
        <v>0</v>
      </c>
      <c r="AN1534" s="34"/>
      <c r="AO1534" s="34"/>
      <c r="AP1534" s="34"/>
      <c r="AQ1534" s="34"/>
      <c r="AR1534" s="32">
        <v>0</v>
      </c>
      <c r="AS1534" s="34"/>
      <c r="AT1534" s="32">
        <v>0</v>
      </c>
      <c r="AU1534" s="33">
        <v>0</v>
      </c>
      <c r="AV1534" s="36">
        <v>0</v>
      </c>
      <c r="AW1534" s="33">
        <v>0</v>
      </c>
      <c r="AX1534" s="33">
        <v>0</v>
      </c>
      <c r="AY1534" s="33">
        <v>0</v>
      </c>
      <c r="AZ1534" s="36">
        <v>0</v>
      </c>
      <c r="BA1534" s="33">
        <v>0</v>
      </c>
      <c r="BB1534" s="34"/>
      <c r="BC1534" s="34"/>
      <c r="BD1534" s="34"/>
      <c r="BE1534" s="33"/>
      <c r="BF1534" s="34"/>
      <c r="BG1534" s="33"/>
      <c r="BH1534" s="34"/>
      <c r="BI1534" s="34"/>
      <c r="BJ1534" s="34"/>
      <c r="BK1534" s="34"/>
      <c r="BL1534" s="33"/>
      <c r="BM1534" s="33"/>
      <c r="BN1534" s="33"/>
      <c r="BO1534" s="34"/>
      <c r="BP1534" s="33"/>
      <c r="BQ1534" s="33"/>
      <c r="BR1534" s="33"/>
      <c r="BS1534" s="34"/>
      <c r="BT1534" s="34"/>
      <c r="BU1534" s="34"/>
      <c r="BV1534" s="33"/>
      <c r="BW1534" s="34"/>
      <c r="BX1534" s="34"/>
      <c r="BY1534" s="34"/>
      <c r="BZ1534" s="34"/>
      <c r="CA1534" s="34"/>
      <c r="CB1534" s="33"/>
      <c r="CC1534" s="32"/>
    </row>
    <row r="1535" spans="1:81" ht="25" x14ac:dyDescent="0.35">
      <c r="A1535" s="37" t="s">
        <v>235</v>
      </c>
      <c r="B1535" s="34">
        <v>24101</v>
      </c>
      <c r="C1535" s="37" t="s">
        <v>234</v>
      </c>
      <c r="D1535" s="32">
        <v>3.5</v>
      </c>
      <c r="E1535" s="32">
        <v>0.2</v>
      </c>
      <c r="F1535" s="32">
        <v>0.8</v>
      </c>
      <c r="G1535" s="32">
        <v>19.399999999999999</v>
      </c>
      <c r="H1535" s="35">
        <v>413</v>
      </c>
      <c r="I1535" s="35">
        <v>399</v>
      </c>
      <c r="J1535" s="35">
        <v>95.36099999999999</v>
      </c>
      <c r="K1535" s="32">
        <v>1.7</v>
      </c>
      <c r="L1535" s="32">
        <v>0.1</v>
      </c>
      <c r="M1535" s="32">
        <v>0.4</v>
      </c>
      <c r="N1535" s="32">
        <v>0.3</v>
      </c>
      <c r="O1535" s="31"/>
      <c r="P1535" s="32">
        <v>19.399999999999999</v>
      </c>
      <c r="Q1535" s="31"/>
      <c r="R1535" s="36">
        <v>4.2999999999999997E-2</v>
      </c>
      <c r="S1535" s="33">
        <v>0</v>
      </c>
      <c r="T1535" s="34"/>
      <c r="U1535" s="34"/>
      <c r="V1535" s="34"/>
      <c r="W1535" s="34"/>
      <c r="X1535" s="34"/>
      <c r="Y1535" s="34"/>
      <c r="Z1535" s="34"/>
      <c r="AA1535" s="34"/>
      <c r="AB1535" s="34"/>
      <c r="AC1535" s="34"/>
      <c r="AD1535" s="34"/>
      <c r="AE1535" s="34"/>
      <c r="AF1535" s="34"/>
      <c r="AG1535" s="34"/>
      <c r="AH1535" s="34"/>
      <c r="AI1535" s="34"/>
      <c r="AJ1535" s="34"/>
      <c r="AK1535" s="34"/>
      <c r="AL1535" s="34"/>
      <c r="AM1535" s="34"/>
      <c r="AN1535" s="34"/>
      <c r="AO1535" s="34"/>
      <c r="AP1535" s="34"/>
      <c r="AQ1535" s="34"/>
      <c r="AR1535" s="34"/>
      <c r="AS1535" s="34"/>
      <c r="AT1535" s="34"/>
      <c r="AU1535" s="34"/>
      <c r="AV1535" s="34"/>
      <c r="AW1535" s="33">
        <v>0</v>
      </c>
      <c r="AX1535" s="33">
        <v>0</v>
      </c>
      <c r="AY1535" s="33">
        <v>0</v>
      </c>
      <c r="AZ1535" s="36">
        <v>0</v>
      </c>
      <c r="BA1535" s="33">
        <v>0</v>
      </c>
      <c r="BB1535" s="34"/>
      <c r="BC1535" s="34"/>
      <c r="BD1535" s="34"/>
      <c r="BE1535" s="33"/>
      <c r="BF1535" s="34"/>
      <c r="BG1535" s="33"/>
      <c r="BH1535" s="34"/>
      <c r="BI1535" s="34"/>
      <c r="BJ1535" s="34"/>
      <c r="BK1535" s="34"/>
      <c r="BL1535" s="33"/>
      <c r="BM1535" s="33"/>
      <c r="BN1535" s="33"/>
      <c r="BO1535" s="34"/>
      <c r="BP1535" s="33"/>
      <c r="BQ1535" s="33"/>
      <c r="BR1535" s="33"/>
      <c r="BS1535" s="34"/>
      <c r="BT1535" s="34"/>
      <c r="BU1535" s="34"/>
      <c r="BV1535" s="33"/>
      <c r="BW1535" s="34"/>
      <c r="BX1535" s="34"/>
      <c r="BY1535" s="34"/>
      <c r="BZ1535" s="34"/>
      <c r="CA1535" s="34"/>
      <c r="CB1535" s="33"/>
      <c r="CC1535" s="32"/>
    </row>
    <row r="1536" spans="1:81" x14ac:dyDescent="0.35">
      <c r="A1536" s="37" t="s">
        <v>233</v>
      </c>
      <c r="B1536" s="34">
        <v>24101</v>
      </c>
      <c r="C1536" s="37" t="s">
        <v>232</v>
      </c>
      <c r="D1536" s="32">
        <v>2.5</v>
      </c>
      <c r="E1536" s="32">
        <v>0.1</v>
      </c>
      <c r="F1536" s="32">
        <v>0.4</v>
      </c>
      <c r="G1536" s="32">
        <v>12.8</v>
      </c>
      <c r="H1536" s="35">
        <v>282</v>
      </c>
      <c r="I1536" s="35">
        <v>263</v>
      </c>
      <c r="J1536" s="35">
        <v>62.856999999999999</v>
      </c>
      <c r="K1536" s="32">
        <v>2.2999999999999998</v>
      </c>
      <c r="L1536" s="32">
        <v>0</v>
      </c>
      <c r="M1536" s="32">
        <v>0.3</v>
      </c>
      <c r="N1536" s="32">
        <v>0.1</v>
      </c>
      <c r="O1536" s="31"/>
      <c r="P1536" s="32">
        <v>12.8</v>
      </c>
      <c r="Q1536" s="31"/>
      <c r="R1536" s="36">
        <v>0.02</v>
      </c>
      <c r="S1536" s="33">
        <v>0</v>
      </c>
      <c r="T1536" s="33">
        <v>0</v>
      </c>
      <c r="U1536" s="33">
        <v>0</v>
      </c>
      <c r="V1536" s="34"/>
      <c r="W1536" s="34"/>
      <c r="X1536" s="34"/>
      <c r="Y1536" s="32">
        <v>0</v>
      </c>
      <c r="Z1536" s="32">
        <v>0</v>
      </c>
      <c r="AA1536" s="34"/>
      <c r="AB1536" s="34"/>
      <c r="AC1536" s="34"/>
      <c r="AD1536" s="34"/>
      <c r="AE1536" s="34"/>
      <c r="AF1536" s="34"/>
      <c r="AG1536" s="34"/>
      <c r="AH1536" s="34"/>
      <c r="AI1536" s="34"/>
      <c r="AJ1536" s="34"/>
      <c r="AK1536" s="34"/>
      <c r="AL1536" s="34"/>
      <c r="AM1536" s="32">
        <v>0</v>
      </c>
      <c r="AN1536" s="34"/>
      <c r="AO1536" s="34"/>
      <c r="AP1536" s="34"/>
      <c r="AQ1536" s="34"/>
      <c r="AR1536" s="32">
        <v>0</v>
      </c>
      <c r="AS1536" s="34"/>
      <c r="AT1536" s="32">
        <v>0</v>
      </c>
      <c r="AU1536" s="33">
        <v>0</v>
      </c>
      <c r="AV1536" s="36">
        <v>0</v>
      </c>
      <c r="AW1536" s="33">
        <v>0</v>
      </c>
      <c r="AX1536" s="33">
        <v>0</v>
      </c>
      <c r="AY1536" s="33">
        <v>0</v>
      </c>
      <c r="AZ1536" s="36">
        <v>0</v>
      </c>
      <c r="BA1536" s="33">
        <v>0</v>
      </c>
      <c r="BB1536" s="34"/>
      <c r="BC1536" s="34"/>
      <c r="BD1536" s="34"/>
      <c r="BE1536" s="33"/>
      <c r="BF1536" s="34"/>
      <c r="BG1536" s="33"/>
      <c r="BH1536" s="34"/>
      <c r="BI1536" s="34"/>
      <c r="BJ1536" s="34"/>
      <c r="BK1536" s="34"/>
      <c r="BL1536" s="33"/>
      <c r="BM1536" s="33"/>
      <c r="BN1536" s="33"/>
      <c r="BO1536" s="34"/>
      <c r="BP1536" s="33"/>
      <c r="BQ1536" s="33"/>
      <c r="BR1536" s="33"/>
      <c r="BS1536" s="34"/>
      <c r="BT1536" s="34"/>
      <c r="BU1536" s="34"/>
      <c r="BV1536" s="33"/>
      <c r="BW1536" s="34"/>
      <c r="BX1536" s="34"/>
      <c r="BY1536" s="34"/>
      <c r="BZ1536" s="34"/>
      <c r="CA1536" s="34"/>
      <c r="CB1536" s="33"/>
      <c r="CC1536" s="32"/>
    </row>
    <row r="1537" spans="1:81" x14ac:dyDescent="0.35">
      <c r="A1537" s="37" t="s">
        <v>231</v>
      </c>
      <c r="B1537" s="34">
        <v>24101</v>
      </c>
      <c r="C1537" s="37" t="s">
        <v>230</v>
      </c>
      <c r="D1537" s="32">
        <v>2</v>
      </c>
      <c r="E1537" s="32">
        <v>0</v>
      </c>
      <c r="F1537" s="32">
        <v>1</v>
      </c>
      <c r="G1537" s="32">
        <v>11.5</v>
      </c>
      <c r="H1537" s="35">
        <v>242</v>
      </c>
      <c r="I1537" s="35">
        <v>234</v>
      </c>
      <c r="J1537" s="35">
        <v>55.925999999999995</v>
      </c>
      <c r="K1537" s="32">
        <v>1.1000000000000001</v>
      </c>
      <c r="L1537" s="32">
        <v>0.3</v>
      </c>
      <c r="M1537" s="32">
        <v>0.5</v>
      </c>
      <c r="N1537" s="32">
        <v>0.2</v>
      </c>
      <c r="O1537" s="31"/>
      <c r="P1537" s="32">
        <v>11.5</v>
      </c>
      <c r="Q1537" s="31"/>
      <c r="R1537" s="36">
        <v>0.02</v>
      </c>
      <c r="S1537" s="33">
        <v>0</v>
      </c>
      <c r="T1537" s="33">
        <v>0</v>
      </c>
      <c r="U1537" s="33">
        <v>0</v>
      </c>
      <c r="V1537" s="34"/>
      <c r="W1537" s="34"/>
      <c r="X1537" s="34"/>
      <c r="Y1537" s="32">
        <v>0</v>
      </c>
      <c r="Z1537" s="32">
        <v>0</v>
      </c>
      <c r="AA1537" s="34"/>
      <c r="AB1537" s="34"/>
      <c r="AC1537" s="34"/>
      <c r="AD1537" s="34"/>
      <c r="AE1537" s="34"/>
      <c r="AF1537" s="34"/>
      <c r="AG1537" s="34"/>
      <c r="AH1537" s="34"/>
      <c r="AI1537" s="34"/>
      <c r="AJ1537" s="34"/>
      <c r="AK1537" s="34"/>
      <c r="AL1537" s="34"/>
      <c r="AM1537" s="32">
        <v>0</v>
      </c>
      <c r="AN1537" s="34"/>
      <c r="AO1537" s="34"/>
      <c r="AP1537" s="34"/>
      <c r="AQ1537" s="34"/>
      <c r="AR1537" s="32">
        <v>0</v>
      </c>
      <c r="AS1537" s="34"/>
      <c r="AT1537" s="32">
        <v>0</v>
      </c>
      <c r="AU1537" s="33">
        <v>0</v>
      </c>
      <c r="AV1537" s="36">
        <v>0</v>
      </c>
      <c r="AW1537" s="33">
        <v>0</v>
      </c>
      <c r="AX1537" s="33">
        <v>0</v>
      </c>
      <c r="AY1537" s="33">
        <v>0</v>
      </c>
      <c r="AZ1537" s="36">
        <v>0</v>
      </c>
      <c r="BA1537" s="33">
        <v>0</v>
      </c>
      <c r="BB1537" s="34"/>
      <c r="BC1537" s="34"/>
      <c r="BD1537" s="34"/>
      <c r="BE1537" s="33"/>
      <c r="BF1537" s="34"/>
      <c r="BG1537" s="33"/>
      <c r="BH1537" s="34"/>
      <c r="BI1537" s="34"/>
      <c r="BJ1537" s="34"/>
      <c r="BK1537" s="34"/>
      <c r="BL1537" s="33"/>
      <c r="BM1537" s="33"/>
      <c r="BN1537" s="33"/>
      <c r="BO1537" s="34"/>
      <c r="BP1537" s="33"/>
      <c r="BQ1537" s="33"/>
      <c r="BR1537" s="33"/>
      <c r="BS1537" s="34"/>
      <c r="BT1537" s="34"/>
      <c r="BU1537" s="34"/>
      <c r="BV1537" s="33"/>
      <c r="BW1537" s="34"/>
      <c r="BX1537" s="34"/>
      <c r="BY1537" s="34"/>
      <c r="BZ1537" s="34"/>
      <c r="CA1537" s="34"/>
      <c r="CB1537" s="33"/>
      <c r="CC1537" s="32"/>
    </row>
    <row r="1538" spans="1:81" ht="25" x14ac:dyDescent="0.35">
      <c r="A1538" s="37" t="s">
        <v>229</v>
      </c>
      <c r="B1538" s="34" t="s">
        <v>228</v>
      </c>
      <c r="C1538" s="37" t="s">
        <v>227</v>
      </c>
      <c r="D1538" s="32">
        <v>1.5</v>
      </c>
      <c r="E1538" s="32">
        <v>0.1</v>
      </c>
      <c r="F1538" s="32">
        <v>0.3</v>
      </c>
      <c r="G1538" s="32">
        <v>12.1</v>
      </c>
      <c r="H1538" s="35">
        <v>258</v>
      </c>
      <c r="I1538" s="35">
        <v>237</v>
      </c>
      <c r="J1538" s="35">
        <v>56.643000000000001</v>
      </c>
      <c r="K1538" s="32">
        <v>2</v>
      </c>
      <c r="L1538" s="32">
        <v>0.2</v>
      </c>
      <c r="M1538" s="32">
        <v>0.1</v>
      </c>
      <c r="N1538" s="32">
        <v>0</v>
      </c>
      <c r="O1538" s="31"/>
      <c r="P1538" s="32">
        <v>12.1</v>
      </c>
      <c r="Q1538" s="31"/>
      <c r="R1538" s="36">
        <v>1.2999999999999999E-2</v>
      </c>
      <c r="S1538" s="33">
        <v>0</v>
      </c>
      <c r="T1538" s="33">
        <v>0</v>
      </c>
      <c r="U1538" s="33">
        <v>0</v>
      </c>
      <c r="V1538" s="34"/>
      <c r="W1538" s="34"/>
      <c r="X1538" s="34"/>
      <c r="Y1538" s="32">
        <v>0</v>
      </c>
      <c r="Z1538" s="32">
        <v>0</v>
      </c>
      <c r="AA1538" s="34"/>
      <c r="AB1538" s="32">
        <v>0</v>
      </c>
      <c r="AC1538" s="34"/>
      <c r="AD1538" s="34"/>
      <c r="AE1538" s="34"/>
      <c r="AF1538" s="32">
        <v>0</v>
      </c>
      <c r="AG1538" s="34"/>
      <c r="AH1538" s="34"/>
      <c r="AI1538" s="32">
        <v>0</v>
      </c>
      <c r="AJ1538" s="32">
        <v>0</v>
      </c>
      <c r="AK1538" s="34"/>
      <c r="AL1538" s="32">
        <v>0</v>
      </c>
      <c r="AM1538" s="32">
        <v>0</v>
      </c>
      <c r="AN1538" s="34"/>
      <c r="AO1538" s="34"/>
      <c r="AP1538" s="32">
        <v>0</v>
      </c>
      <c r="AQ1538" s="32">
        <v>0</v>
      </c>
      <c r="AR1538" s="32">
        <v>0</v>
      </c>
      <c r="AS1538" s="34"/>
      <c r="AT1538" s="32">
        <v>0</v>
      </c>
      <c r="AU1538" s="33">
        <v>0</v>
      </c>
      <c r="AV1538" s="36">
        <v>0</v>
      </c>
      <c r="AW1538" s="33">
        <v>0</v>
      </c>
      <c r="AX1538" s="33">
        <v>0</v>
      </c>
      <c r="AY1538" s="33">
        <v>0</v>
      </c>
      <c r="AZ1538" s="36">
        <v>0</v>
      </c>
      <c r="BA1538" s="33">
        <v>0</v>
      </c>
      <c r="BB1538" s="34"/>
      <c r="BC1538" s="34"/>
      <c r="BD1538" s="34"/>
      <c r="BE1538" s="34"/>
      <c r="BF1538" s="34"/>
      <c r="BG1538" s="34"/>
      <c r="BH1538" s="34"/>
      <c r="BI1538" s="34"/>
      <c r="BJ1538" s="34"/>
      <c r="BK1538" s="34"/>
      <c r="BL1538" s="34"/>
      <c r="BM1538" s="34"/>
      <c r="BN1538" s="34"/>
      <c r="BO1538" s="34"/>
      <c r="BP1538" s="34"/>
      <c r="BQ1538" s="34"/>
      <c r="BR1538" s="34"/>
      <c r="BS1538" s="34"/>
      <c r="BT1538" s="34"/>
      <c r="BU1538" s="34"/>
      <c r="BV1538" s="34"/>
      <c r="BW1538" s="34"/>
      <c r="BX1538" s="34"/>
      <c r="BY1538" s="34"/>
      <c r="BZ1538" s="34"/>
      <c r="CA1538" s="34"/>
      <c r="CB1538" s="34"/>
      <c r="CC1538" s="34"/>
    </row>
    <row r="1539" spans="1:81" ht="25" x14ac:dyDescent="0.35">
      <c r="A1539" s="37" t="s">
        <v>226</v>
      </c>
      <c r="B1539" s="34">
        <v>24101</v>
      </c>
      <c r="C1539" s="37" t="s">
        <v>225</v>
      </c>
      <c r="D1539" s="32">
        <v>3</v>
      </c>
      <c r="E1539" s="32">
        <v>0</v>
      </c>
      <c r="F1539" s="32">
        <v>1.5</v>
      </c>
      <c r="G1539" s="32">
        <v>17.399999999999999</v>
      </c>
      <c r="H1539" s="35">
        <v>368</v>
      </c>
      <c r="I1539" s="35">
        <v>354</v>
      </c>
      <c r="J1539" s="35">
        <v>84.605999999999995</v>
      </c>
      <c r="K1539" s="32">
        <v>1.7</v>
      </c>
      <c r="L1539" s="32">
        <v>0.4</v>
      </c>
      <c r="M1539" s="32">
        <v>0.8</v>
      </c>
      <c r="N1539" s="32">
        <v>0.3</v>
      </c>
      <c r="O1539" s="31"/>
      <c r="P1539" s="32">
        <v>17.399999999999999</v>
      </c>
      <c r="Q1539" s="31"/>
      <c r="R1539" s="36">
        <v>2.9000000000000001E-2</v>
      </c>
      <c r="S1539" s="33">
        <v>0</v>
      </c>
      <c r="T1539" s="34"/>
      <c r="U1539" s="34"/>
      <c r="V1539" s="34"/>
      <c r="W1539" s="34"/>
      <c r="X1539" s="34"/>
      <c r="Y1539" s="34"/>
      <c r="Z1539" s="34"/>
      <c r="AA1539" s="34"/>
      <c r="AB1539" s="34"/>
      <c r="AC1539" s="34"/>
      <c r="AD1539" s="34"/>
      <c r="AE1539" s="34"/>
      <c r="AF1539" s="34"/>
      <c r="AG1539" s="34"/>
      <c r="AH1539" s="34"/>
      <c r="AI1539" s="34"/>
      <c r="AJ1539" s="34"/>
      <c r="AK1539" s="34"/>
      <c r="AL1539" s="34"/>
      <c r="AM1539" s="34"/>
      <c r="AN1539" s="34"/>
      <c r="AO1539" s="34"/>
      <c r="AP1539" s="34"/>
      <c r="AQ1539" s="34"/>
      <c r="AR1539" s="34"/>
      <c r="AS1539" s="34"/>
      <c r="AT1539" s="34"/>
      <c r="AU1539" s="34"/>
      <c r="AV1539" s="34"/>
      <c r="AW1539" s="33">
        <v>0</v>
      </c>
      <c r="AX1539" s="33">
        <v>0</v>
      </c>
      <c r="AY1539" s="33">
        <v>0</v>
      </c>
      <c r="AZ1539" s="36">
        <v>0</v>
      </c>
      <c r="BA1539" s="33">
        <v>0</v>
      </c>
      <c r="BB1539" s="34"/>
      <c r="BC1539" s="34"/>
      <c r="BD1539" s="33"/>
      <c r="BE1539" s="34"/>
      <c r="BF1539" s="34"/>
      <c r="BG1539" s="34"/>
      <c r="BH1539" s="33"/>
      <c r="BI1539" s="33"/>
      <c r="BJ1539" s="34"/>
      <c r="BK1539" s="34"/>
      <c r="BL1539" s="34"/>
      <c r="BM1539" s="34"/>
      <c r="BN1539" s="34"/>
      <c r="BO1539" s="33"/>
      <c r="BP1539" s="34"/>
      <c r="BQ1539" s="34"/>
      <c r="BR1539" s="34"/>
      <c r="BS1539" s="34"/>
      <c r="BT1539" s="34"/>
      <c r="BU1539" s="33"/>
      <c r="BV1539" s="34"/>
      <c r="BW1539" s="33"/>
      <c r="BX1539" s="33"/>
      <c r="BY1539" s="34"/>
      <c r="BZ1539" s="34"/>
      <c r="CA1539" s="33"/>
      <c r="CB1539" s="34"/>
      <c r="CC1539" s="32"/>
    </row>
    <row r="1540" spans="1:81" x14ac:dyDescent="0.35">
      <c r="A1540" s="37" t="s">
        <v>224</v>
      </c>
      <c r="B1540" s="34">
        <v>24101</v>
      </c>
      <c r="C1540" s="37" t="s">
        <v>223</v>
      </c>
      <c r="D1540" s="32">
        <v>2.4</v>
      </c>
      <c r="E1540" s="32">
        <v>0.1</v>
      </c>
      <c r="F1540" s="32">
        <v>0.7</v>
      </c>
      <c r="G1540" s="32">
        <v>12.6</v>
      </c>
      <c r="H1540" s="35">
        <v>278</v>
      </c>
      <c r="I1540" s="35">
        <v>261</v>
      </c>
      <c r="J1540" s="35">
        <v>62.378999999999998</v>
      </c>
      <c r="K1540" s="32">
        <v>2.1</v>
      </c>
      <c r="L1540" s="32">
        <v>0.2</v>
      </c>
      <c r="M1540" s="32">
        <v>0.3</v>
      </c>
      <c r="N1540" s="32">
        <v>0.2</v>
      </c>
      <c r="O1540" s="31"/>
      <c r="P1540" s="32">
        <v>12.6</v>
      </c>
      <c r="Q1540" s="31"/>
      <c r="R1540" s="36">
        <v>0.03</v>
      </c>
      <c r="S1540" s="33">
        <v>0</v>
      </c>
      <c r="T1540" s="33">
        <v>0</v>
      </c>
      <c r="U1540" s="33">
        <v>0</v>
      </c>
      <c r="V1540" s="34"/>
      <c r="W1540" s="34"/>
      <c r="X1540" s="34"/>
      <c r="Y1540" s="32">
        <v>0</v>
      </c>
      <c r="Z1540" s="32">
        <v>0</v>
      </c>
      <c r="AA1540" s="34"/>
      <c r="AB1540" s="34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2">
        <v>0</v>
      </c>
      <c r="AN1540" s="34"/>
      <c r="AO1540" s="34"/>
      <c r="AP1540" s="34"/>
      <c r="AQ1540" s="34"/>
      <c r="AR1540" s="32">
        <v>0</v>
      </c>
      <c r="AS1540" s="34"/>
      <c r="AT1540" s="32">
        <v>0</v>
      </c>
      <c r="AU1540" s="33">
        <v>0</v>
      </c>
      <c r="AV1540" s="36">
        <v>0</v>
      </c>
      <c r="AW1540" s="33">
        <v>0</v>
      </c>
      <c r="AX1540" s="33">
        <v>0</v>
      </c>
      <c r="AY1540" s="33">
        <v>0</v>
      </c>
      <c r="AZ1540" s="36">
        <v>0</v>
      </c>
      <c r="BA1540" s="33">
        <v>0</v>
      </c>
      <c r="BB1540" s="34"/>
      <c r="BC1540" s="34"/>
      <c r="BD1540" s="34"/>
      <c r="BE1540" s="34"/>
      <c r="BF1540" s="34"/>
      <c r="BG1540" s="34"/>
      <c r="BH1540" s="34"/>
      <c r="BI1540" s="34"/>
      <c r="BJ1540" s="34"/>
      <c r="BK1540" s="34"/>
      <c r="BL1540" s="34"/>
      <c r="BM1540" s="34"/>
      <c r="BN1540" s="34"/>
      <c r="BO1540" s="34"/>
      <c r="BP1540" s="34"/>
      <c r="BQ1540" s="34"/>
      <c r="BR1540" s="34"/>
      <c r="BS1540" s="34"/>
      <c r="BT1540" s="34"/>
      <c r="BU1540" s="34"/>
      <c r="BV1540" s="34"/>
      <c r="BW1540" s="34"/>
      <c r="BX1540" s="34"/>
      <c r="BY1540" s="34"/>
      <c r="BZ1540" s="34"/>
      <c r="CA1540" s="34"/>
      <c r="CB1540" s="34"/>
      <c r="CC1540" s="34"/>
    </row>
    <row r="1541" spans="1:81" ht="25" x14ac:dyDescent="0.35">
      <c r="A1541" s="37" t="s">
        <v>222</v>
      </c>
      <c r="B1541" s="34">
        <v>24101</v>
      </c>
      <c r="C1541" s="37" t="s">
        <v>221</v>
      </c>
      <c r="D1541" s="32">
        <v>3.6</v>
      </c>
      <c r="E1541" s="32">
        <v>0.2</v>
      </c>
      <c r="F1541" s="32">
        <v>1.1000000000000001</v>
      </c>
      <c r="G1541" s="32">
        <v>19.100000000000001</v>
      </c>
      <c r="H1541" s="35">
        <v>421</v>
      </c>
      <c r="I1541" s="35">
        <v>395</v>
      </c>
      <c r="J1541" s="35">
        <v>94.405000000000001</v>
      </c>
      <c r="K1541" s="32">
        <v>3.2</v>
      </c>
      <c r="L1541" s="32">
        <v>0.3</v>
      </c>
      <c r="M1541" s="32">
        <v>0.4</v>
      </c>
      <c r="N1541" s="32">
        <v>0.3</v>
      </c>
      <c r="O1541" s="31"/>
      <c r="P1541" s="32">
        <v>19.100000000000001</v>
      </c>
      <c r="Q1541" s="31"/>
      <c r="R1541" s="36">
        <v>4.2999999999999997E-2</v>
      </c>
      <c r="S1541" s="33">
        <v>0</v>
      </c>
      <c r="T1541" s="34"/>
      <c r="U1541" s="34"/>
      <c r="V1541" s="34"/>
      <c r="W1541" s="34"/>
      <c r="X1541" s="34"/>
      <c r="Y1541" s="34"/>
      <c r="Z1541" s="34"/>
      <c r="AA1541" s="34"/>
      <c r="AB1541" s="34"/>
      <c r="AC1541" s="34"/>
      <c r="AD1541" s="34"/>
      <c r="AE1541" s="34"/>
      <c r="AF1541" s="34"/>
      <c r="AG1541" s="34"/>
      <c r="AH1541" s="34"/>
      <c r="AI1541" s="34"/>
      <c r="AJ1541" s="34"/>
      <c r="AK1541" s="34"/>
      <c r="AL1541" s="34"/>
      <c r="AM1541" s="34"/>
      <c r="AN1541" s="34"/>
      <c r="AO1541" s="34"/>
      <c r="AP1541" s="34"/>
      <c r="AQ1541" s="34"/>
      <c r="AR1541" s="34"/>
      <c r="AS1541" s="34"/>
      <c r="AT1541" s="34"/>
      <c r="AU1541" s="34"/>
      <c r="AV1541" s="34"/>
      <c r="AW1541" s="33">
        <v>0</v>
      </c>
      <c r="AX1541" s="33">
        <v>0</v>
      </c>
      <c r="AY1541" s="33">
        <v>0</v>
      </c>
      <c r="AZ1541" s="36">
        <v>0</v>
      </c>
      <c r="BA1541" s="33">
        <v>0</v>
      </c>
      <c r="BB1541" s="34"/>
      <c r="BC1541" s="34"/>
      <c r="BD1541" s="34"/>
      <c r="BE1541" s="34"/>
      <c r="BF1541" s="34"/>
      <c r="BG1541" s="34"/>
      <c r="BH1541" s="34"/>
      <c r="BI1541" s="34"/>
      <c r="BJ1541" s="34"/>
      <c r="BK1541" s="34"/>
      <c r="BL1541" s="34"/>
      <c r="BM1541" s="34"/>
      <c r="BN1541" s="34"/>
      <c r="BO1541" s="34"/>
      <c r="BP1541" s="34"/>
      <c r="BQ1541" s="34"/>
      <c r="BR1541" s="34"/>
      <c r="BS1541" s="34"/>
      <c r="BT1541" s="34"/>
      <c r="BU1541" s="34"/>
      <c r="BV1541" s="33"/>
      <c r="BW1541" s="34"/>
      <c r="BX1541" s="34"/>
      <c r="BY1541" s="34"/>
      <c r="BZ1541" s="34"/>
      <c r="CA1541" s="34"/>
      <c r="CB1541" s="33"/>
      <c r="CC1541" s="32"/>
    </row>
    <row r="1542" spans="1:81" x14ac:dyDescent="0.35">
      <c r="A1542" s="37" t="s">
        <v>220</v>
      </c>
      <c r="B1542" s="34">
        <v>24101</v>
      </c>
      <c r="C1542" s="37" t="s">
        <v>219</v>
      </c>
      <c r="D1542" s="32">
        <v>2.4</v>
      </c>
      <c r="E1542" s="32">
        <v>0.1</v>
      </c>
      <c r="F1542" s="32">
        <v>0.7</v>
      </c>
      <c r="G1542" s="32">
        <v>12.8</v>
      </c>
      <c r="H1542" s="35">
        <v>283</v>
      </c>
      <c r="I1542" s="35">
        <v>266</v>
      </c>
      <c r="J1542" s="35">
        <v>63.573999999999998</v>
      </c>
      <c r="K1542" s="32">
        <v>2.1</v>
      </c>
      <c r="L1542" s="32">
        <v>0.2</v>
      </c>
      <c r="M1542" s="32">
        <v>0.3</v>
      </c>
      <c r="N1542" s="32">
        <v>0.2</v>
      </c>
      <c r="O1542" s="31"/>
      <c r="P1542" s="32">
        <v>12.8</v>
      </c>
      <c r="Q1542" s="31"/>
      <c r="R1542" s="36">
        <v>2.9000000000000001E-2</v>
      </c>
      <c r="S1542" s="33">
        <v>0</v>
      </c>
      <c r="T1542" s="34"/>
      <c r="U1542" s="34"/>
      <c r="V1542" s="34"/>
      <c r="W1542" s="34"/>
      <c r="X1542" s="34"/>
      <c r="Y1542" s="34"/>
      <c r="Z1542" s="34"/>
      <c r="AA1542" s="34"/>
      <c r="AB1542" s="34"/>
      <c r="AC1542" s="34"/>
      <c r="AD1542" s="34"/>
      <c r="AE1542" s="34"/>
      <c r="AF1542" s="34"/>
      <c r="AG1542" s="34"/>
      <c r="AH1542" s="34"/>
      <c r="AI1542" s="34"/>
      <c r="AJ1542" s="34"/>
      <c r="AK1542" s="34"/>
      <c r="AL1542" s="34"/>
      <c r="AM1542" s="34"/>
      <c r="AN1542" s="34"/>
      <c r="AO1542" s="34"/>
      <c r="AP1542" s="34"/>
      <c r="AQ1542" s="34"/>
      <c r="AR1542" s="34"/>
      <c r="AS1542" s="34"/>
      <c r="AT1542" s="34"/>
      <c r="AU1542" s="34"/>
      <c r="AV1542" s="34"/>
      <c r="AW1542" s="33">
        <v>0</v>
      </c>
      <c r="AX1542" s="33">
        <v>0</v>
      </c>
      <c r="AY1542" s="33">
        <v>0</v>
      </c>
      <c r="AZ1542" s="36">
        <v>0</v>
      </c>
      <c r="BA1542" s="33">
        <v>0</v>
      </c>
      <c r="BB1542" s="34"/>
      <c r="BC1542" s="34"/>
      <c r="BD1542" s="34"/>
      <c r="BE1542" s="33"/>
      <c r="BF1542" s="34"/>
      <c r="BG1542" s="33"/>
      <c r="BH1542" s="34"/>
      <c r="BI1542" s="34"/>
      <c r="BJ1542" s="34"/>
      <c r="BK1542" s="34"/>
      <c r="BL1542" s="33"/>
      <c r="BM1542" s="33"/>
      <c r="BN1542" s="33"/>
      <c r="BO1542" s="34"/>
      <c r="BP1542" s="33"/>
      <c r="BQ1542" s="33"/>
      <c r="BR1542" s="33"/>
      <c r="BS1542" s="34"/>
      <c r="BT1542" s="34"/>
      <c r="BU1542" s="34"/>
      <c r="BV1542" s="33"/>
      <c r="BW1542" s="34"/>
      <c r="BX1542" s="34"/>
      <c r="BY1542" s="34"/>
      <c r="BZ1542" s="34"/>
      <c r="CA1542" s="34"/>
      <c r="CB1542" s="33"/>
      <c r="CC1542" s="32"/>
    </row>
    <row r="1543" spans="1:81" x14ac:dyDescent="0.35">
      <c r="A1543" s="37" t="s">
        <v>218</v>
      </c>
      <c r="B1543" s="34">
        <v>24101</v>
      </c>
      <c r="C1543" s="37" t="s">
        <v>217</v>
      </c>
      <c r="D1543" s="32">
        <v>2.2999999999999998</v>
      </c>
      <c r="E1543" s="32">
        <v>0</v>
      </c>
      <c r="F1543" s="32">
        <v>1.7</v>
      </c>
      <c r="G1543" s="32">
        <v>10.7</v>
      </c>
      <c r="H1543" s="35">
        <v>240</v>
      </c>
      <c r="I1543" s="35">
        <v>227</v>
      </c>
      <c r="J1543" s="35">
        <v>54.253</v>
      </c>
      <c r="K1543" s="32">
        <v>1.7</v>
      </c>
      <c r="L1543" s="32">
        <v>0.8</v>
      </c>
      <c r="M1543" s="32">
        <v>0.9</v>
      </c>
      <c r="N1543" s="32">
        <v>0</v>
      </c>
      <c r="O1543" s="31"/>
      <c r="P1543" s="32">
        <v>10.7</v>
      </c>
      <c r="Q1543" s="31"/>
      <c r="R1543" s="36">
        <v>0.04</v>
      </c>
      <c r="S1543" s="33">
        <v>0</v>
      </c>
      <c r="T1543" s="33">
        <v>0</v>
      </c>
      <c r="U1543" s="33">
        <v>0</v>
      </c>
      <c r="V1543" s="34"/>
      <c r="W1543" s="34"/>
      <c r="X1543" s="34"/>
      <c r="Y1543" s="32">
        <v>0</v>
      </c>
      <c r="Z1543" s="32">
        <v>0</v>
      </c>
      <c r="AA1543" s="34"/>
      <c r="AB1543" s="34"/>
      <c r="AC1543" s="34"/>
      <c r="AD1543" s="34"/>
      <c r="AE1543" s="34"/>
      <c r="AF1543" s="34"/>
      <c r="AG1543" s="34"/>
      <c r="AH1543" s="34"/>
      <c r="AI1543" s="34"/>
      <c r="AJ1543" s="34"/>
      <c r="AK1543" s="34"/>
      <c r="AL1543" s="34"/>
      <c r="AM1543" s="32">
        <v>0</v>
      </c>
      <c r="AN1543" s="34"/>
      <c r="AO1543" s="34"/>
      <c r="AP1543" s="34"/>
      <c r="AQ1543" s="34"/>
      <c r="AR1543" s="32">
        <v>0</v>
      </c>
      <c r="AS1543" s="34"/>
      <c r="AT1543" s="32">
        <v>0</v>
      </c>
      <c r="AU1543" s="33">
        <v>0</v>
      </c>
      <c r="AV1543" s="36">
        <v>0</v>
      </c>
      <c r="AW1543" s="33">
        <v>0</v>
      </c>
      <c r="AX1543" s="33">
        <v>0</v>
      </c>
      <c r="AY1543" s="33">
        <v>0</v>
      </c>
      <c r="AZ1543" s="36">
        <v>0</v>
      </c>
      <c r="BA1543" s="33">
        <v>0</v>
      </c>
      <c r="BB1543" s="34"/>
      <c r="BC1543" s="34"/>
      <c r="BD1543" s="34"/>
      <c r="BE1543" s="34"/>
      <c r="BF1543" s="34"/>
      <c r="BG1543" s="34"/>
      <c r="BH1543" s="34"/>
      <c r="BI1543" s="34"/>
      <c r="BJ1543" s="34"/>
      <c r="BK1543" s="34"/>
      <c r="BL1543" s="34"/>
      <c r="BM1543" s="34"/>
      <c r="BN1543" s="34"/>
      <c r="BO1543" s="34"/>
      <c r="BP1543" s="34"/>
      <c r="BQ1543" s="34"/>
      <c r="BR1543" s="34"/>
      <c r="BS1543" s="34"/>
      <c r="BT1543" s="34"/>
      <c r="BU1543" s="34"/>
      <c r="BV1543" s="34"/>
      <c r="BW1543" s="34"/>
      <c r="BX1543" s="34"/>
      <c r="BY1543" s="34"/>
      <c r="BZ1543" s="34"/>
      <c r="CA1543" s="34"/>
      <c r="CB1543" s="34"/>
      <c r="CC1543" s="34"/>
    </row>
    <row r="1544" spans="1:81" ht="25" x14ac:dyDescent="0.35">
      <c r="A1544" s="37" t="s">
        <v>216</v>
      </c>
      <c r="B1544" s="34">
        <v>24101</v>
      </c>
      <c r="C1544" s="37" t="s">
        <v>215</v>
      </c>
      <c r="D1544" s="32">
        <v>3.5</v>
      </c>
      <c r="E1544" s="32">
        <v>0</v>
      </c>
      <c r="F1544" s="32">
        <v>2.6</v>
      </c>
      <c r="G1544" s="32">
        <v>16.2</v>
      </c>
      <c r="H1544" s="35">
        <v>364</v>
      </c>
      <c r="I1544" s="35">
        <v>343</v>
      </c>
      <c r="J1544" s="35">
        <v>81.97699999999999</v>
      </c>
      <c r="K1544" s="32">
        <v>2.6</v>
      </c>
      <c r="L1544" s="32">
        <v>1.2</v>
      </c>
      <c r="M1544" s="32">
        <v>1.4</v>
      </c>
      <c r="N1544" s="32">
        <v>0</v>
      </c>
      <c r="O1544" s="31"/>
      <c r="P1544" s="32">
        <v>16.2</v>
      </c>
      <c r="Q1544" s="31"/>
      <c r="R1544" s="36">
        <v>5.8000000000000003E-2</v>
      </c>
      <c r="S1544" s="33">
        <v>0</v>
      </c>
      <c r="T1544" s="34"/>
      <c r="U1544" s="34"/>
      <c r="V1544" s="34"/>
      <c r="W1544" s="34"/>
      <c r="X1544" s="34"/>
      <c r="Y1544" s="34"/>
      <c r="Z1544" s="34"/>
      <c r="AA1544" s="34"/>
      <c r="AB1544" s="34"/>
      <c r="AC1544" s="34"/>
      <c r="AD1544" s="34"/>
      <c r="AE1544" s="34"/>
      <c r="AF1544" s="34"/>
      <c r="AG1544" s="34"/>
      <c r="AH1544" s="34"/>
      <c r="AI1544" s="34"/>
      <c r="AJ1544" s="34"/>
      <c r="AK1544" s="34"/>
      <c r="AL1544" s="34"/>
      <c r="AM1544" s="34"/>
      <c r="AN1544" s="34"/>
      <c r="AO1544" s="34"/>
      <c r="AP1544" s="34"/>
      <c r="AQ1544" s="34"/>
      <c r="AR1544" s="34"/>
      <c r="AS1544" s="34"/>
      <c r="AT1544" s="34"/>
      <c r="AU1544" s="34"/>
      <c r="AV1544" s="34"/>
      <c r="AW1544" s="33">
        <v>0</v>
      </c>
      <c r="AX1544" s="33">
        <v>0</v>
      </c>
      <c r="AY1544" s="33">
        <v>0</v>
      </c>
      <c r="AZ1544" s="36">
        <v>0</v>
      </c>
      <c r="BA1544" s="33">
        <v>0</v>
      </c>
      <c r="BB1544" s="34"/>
      <c r="BC1544" s="34"/>
      <c r="BD1544" s="34"/>
      <c r="BE1544" s="33"/>
      <c r="BF1544" s="34"/>
      <c r="BG1544" s="33"/>
      <c r="BH1544" s="34"/>
      <c r="BI1544" s="34"/>
      <c r="BJ1544" s="34"/>
      <c r="BK1544" s="34"/>
      <c r="BL1544" s="33"/>
      <c r="BM1544" s="33"/>
      <c r="BN1544" s="33"/>
      <c r="BO1544" s="34"/>
      <c r="BP1544" s="33"/>
      <c r="BQ1544" s="33"/>
      <c r="BR1544" s="33"/>
      <c r="BS1544" s="34"/>
      <c r="BT1544" s="34"/>
      <c r="BU1544" s="34"/>
      <c r="BV1544" s="33"/>
      <c r="BW1544" s="34"/>
      <c r="BX1544" s="34"/>
      <c r="BY1544" s="34"/>
      <c r="BZ1544" s="34"/>
      <c r="CA1544" s="34"/>
      <c r="CB1544" s="33"/>
      <c r="CC1544" s="32"/>
    </row>
    <row r="1545" spans="1:81" x14ac:dyDescent="0.35">
      <c r="A1545" s="37" t="s">
        <v>214</v>
      </c>
      <c r="B1545" s="34">
        <v>24101</v>
      </c>
      <c r="C1545" s="37" t="s">
        <v>213</v>
      </c>
      <c r="D1545" s="32">
        <v>2</v>
      </c>
      <c r="E1545" s="32">
        <v>0</v>
      </c>
      <c r="F1545" s="32">
        <v>0.2</v>
      </c>
      <c r="G1545" s="32">
        <v>14.2</v>
      </c>
      <c r="H1545" s="35">
        <v>298</v>
      </c>
      <c r="I1545" s="35">
        <v>279</v>
      </c>
      <c r="J1545" s="35">
        <v>66.680999999999997</v>
      </c>
      <c r="K1545" s="32">
        <v>2.4</v>
      </c>
      <c r="L1545" s="32">
        <v>0.2</v>
      </c>
      <c r="M1545" s="32">
        <v>0</v>
      </c>
      <c r="N1545" s="32">
        <v>0</v>
      </c>
      <c r="O1545" s="31"/>
      <c r="P1545" s="32">
        <v>14.2</v>
      </c>
      <c r="Q1545" s="31"/>
      <c r="R1545" s="36">
        <v>0.02</v>
      </c>
      <c r="S1545" s="33">
        <v>0</v>
      </c>
      <c r="T1545" s="33">
        <v>0</v>
      </c>
      <c r="U1545" s="33">
        <v>0</v>
      </c>
      <c r="V1545" s="34"/>
      <c r="W1545" s="34"/>
      <c r="X1545" s="34"/>
      <c r="Y1545" s="32">
        <v>0</v>
      </c>
      <c r="Z1545" s="32">
        <v>0</v>
      </c>
      <c r="AA1545" s="34"/>
      <c r="AB1545" s="34"/>
      <c r="AC1545" s="34"/>
      <c r="AD1545" s="34"/>
      <c r="AE1545" s="34"/>
      <c r="AF1545" s="34"/>
      <c r="AG1545" s="34"/>
      <c r="AH1545" s="34"/>
      <c r="AI1545" s="34"/>
      <c r="AJ1545" s="34"/>
      <c r="AK1545" s="34"/>
      <c r="AL1545" s="34"/>
      <c r="AM1545" s="32">
        <v>0</v>
      </c>
      <c r="AN1545" s="34"/>
      <c r="AO1545" s="34"/>
      <c r="AP1545" s="34"/>
      <c r="AQ1545" s="34"/>
      <c r="AR1545" s="32">
        <v>0</v>
      </c>
      <c r="AS1545" s="34"/>
      <c r="AT1545" s="32">
        <v>0</v>
      </c>
      <c r="AU1545" s="33">
        <v>0</v>
      </c>
      <c r="AV1545" s="36">
        <v>0</v>
      </c>
      <c r="AW1545" s="33">
        <v>0</v>
      </c>
      <c r="AX1545" s="33">
        <v>0</v>
      </c>
      <c r="AY1545" s="33">
        <v>0</v>
      </c>
      <c r="AZ1545" s="36">
        <v>0</v>
      </c>
      <c r="BA1545" s="33">
        <v>0</v>
      </c>
      <c r="BB1545" s="34"/>
      <c r="BC1545" s="34"/>
      <c r="BD1545" s="34"/>
      <c r="BE1545" s="34"/>
      <c r="BF1545" s="34"/>
      <c r="BG1545" s="34"/>
      <c r="BH1545" s="34"/>
      <c r="BI1545" s="34"/>
      <c r="BJ1545" s="34"/>
      <c r="BK1545" s="34"/>
      <c r="BL1545" s="34"/>
      <c r="BM1545" s="34"/>
      <c r="BN1545" s="34"/>
      <c r="BO1545" s="34"/>
      <c r="BP1545" s="34"/>
      <c r="BQ1545" s="34"/>
      <c r="BR1545" s="34"/>
      <c r="BS1545" s="34"/>
      <c r="BT1545" s="34"/>
      <c r="BU1545" s="34"/>
      <c r="BV1545" s="33"/>
      <c r="BW1545" s="34"/>
      <c r="BX1545" s="34"/>
      <c r="BY1545" s="34"/>
      <c r="BZ1545" s="34"/>
      <c r="CA1545" s="34"/>
      <c r="CB1545" s="33"/>
      <c r="CC1545" s="32"/>
    </row>
    <row r="1546" spans="1:81" x14ac:dyDescent="0.35">
      <c r="A1546" s="37" t="s">
        <v>212</v>
      </c>
      <c r="B1546" s="34">
        <v>24101</v>
      </c>
      <c r="C1546" s="37" t="s">
        <v>211</v>
      </c>
      <c r="D1546" s="32">
        <v>2.5</v>
      </c>
      <c r="E1546" s="32">
        <v>0.2</v>
      </c>
      <c r="F1546" s="32">
        <v>0.4</v>
      </c>
      <c r="G1546" s="32">
        <v>13.8</v>
      </c>
      <c r="H1546" s="35">
        <v>303</v>
      </c>
      <c r="I1546" s="35">
        <v>286</v>
      </c>
      <c r="J1546" s="35">
        <v>68.353999999999999</v>
      </c>
      <c r="K1546" s="32">
        <v>2.2000000000000002</v>
      </c>
      <c r="L1546" s="32">
        <v>0</v>
      </c>
      <c r="M1546" s="32">
        <v>0.2</v>
      </c>
      <c r="N1546" s="32">
        <v>0.2</v>
      </c>
      <c r="O1546" s="31"/>
      <c r="P1546" s="32">
        <v>13.8</v>
      </c>
      <c r="Q1546" s="31"/>
      <c r="R1546" s="36">
        <v>2.5000000000000001E-2</v>
      </c>
      <c r="S1546" s="33">
        <v>0</v>
      </c>
      <c r="T1546" s="33">
        <v>0</v>
      </c>
      <c r="U1546" s="33">
        <v>0</v>
      </c>
      <c r="V1546" s="34"/>
      <c r="W1546" s="34"/>
      <c r="X1546" s="34"/>
      <c r="Y1546" s="32">
        <v>0</v>
      </c>
      <c r="Z1546" s="32">
        <v>0</v>
      </c>
      <c r="AA1546" s="34"/>
      <c r="AB1546" s="34"/>
      <c r="AC1546" s="34"/>
      <c r="AD1546" s="34"/>
      <c r="AE1546" s="34"/>
      <c r="AF1546" s="34"/>
      <c r="AG1546" s="34"/>
      <c r="AH1546" s="34"/>
      <c r="AI1546" s="34"/>
      <c r="AJ1546" s="34"/>
      <c r="AK1546" s="34"/>
      <c r="AL1546" s="34"/>
      <c r="AM1546" s="32">
        <v>0</v>
      </c>
      <c r="AN1546" s="34"/>
      <c r="AO1546" s="34"/>
      <c r="AP1546" s="34"/>
      <c r="AQ1546" s="34"/>
      <c r="AR1546" s="32">
        <v>0</v>
      </c>
      <c r="AS1546" s="34"/>
      <c r="AT1546" s="32">
        <v>0</v>
      </c>
      <c r="AU1546" s="33">
        <v>0</v>
      </c>
      <c r="AV1546" s="36">
        <v>0</v>
      </c>
      <c r="AW1546" s="33">
        <v>0</v>
      </c>
      <c r="AX1546" s="33">
        <v>0</v>
      </c>
      <c r="AY1546" s="33">
        <v>0</v>
      </c>
      <c r="AZ1546" s="36">
        <v>0</v>
      </c>
      <c r="BA1546" s="33">
        <v>0</v>
      </c>
      <c r="BB1546" s="34"/>
      <c r="BC1546" s="34"/>
      <c r="BD1546" s="34"/>
      <c r="BE1546" s="33"/>
      <c r="BF1546" s="34"/>
      <c r="BG1546" s="33"/>
      <c r="BH1546" s="34"/>
      <c r="BI1546" s="34"/>
      <c r="BJ1546" s="34"/>
      <c r="BK1546" s="34"/>
      <c r="BL1546" s="33"/>
      <c r="BM1546" s="33"/>
      <c r="BN1546" s="33"/>
      <c r="BO1546" s="34"/>
      <c r="BP1546" s="33"/>
      <c r="BQ1546" s="33"/>
      <c r="BR1546" s="33"/>
      <c r="BS1546" s="34"/>
      <c r="BT1546" s="34"/>
      <c r="BU1546" s="34"/>
      <c r="BV1546" s="33"/>
      <c r="BW1546" s="34"/>
      <c r="BX1546" s="34"/>
      <c r="BY1546" s="34"/>
      <c r="BZ1546" s="34"/>
      <c r="CA1546" s="34"/>
      <c r="CB1546" s="33"/>
      <c r="CC1546" s="32"/>
    </row>
    <row r="1547" spans="1:81" ht="25" x14ac:dyDescent="0.35">
      <c r="A1547" s="37" t="s">
        <v>210</v>
      </c>
      <c r="B1547" s="34">
        <v>24101</v>
      </c>
      <c r="C1547" s="37" t="s">
        <v>209</v>
      </c>
      <c r="D1547" s="32">
        <v>3.8</v>
      </c>
      <c r="E1547" s="32">
        <v>0.2</v>
      </c>
      <c r="F1547" s="32">
        <v>0.7</v>
      </c>
      <c r="G1547" s="32">
        <v>20.8</v>
      </c>
      <c r="H1547" s="35">
        <v>460</v>
      </c>
      <c r="I1547" s="35">
        <v>433</v>
      </c>
      <c r="J1547" s="35">
        <v>103.48699999999999</v>
      </c>
      <c r="K1547" s="32">
        <v>3.3</v>
      </c>
      <c r="L1547" s="32">
        <v>0.1</v>
      </c>
      <c r="M1547" s="32">
        <v>0.4</v>
      </c>
      <c r="N1547" s="32">
        <v>0.2</v>
      </c>
      <c r="O1547" s="31"/>
      <c r="P1547" s="32">
        <v>20.8</v>
      </c>
      <c r="Q1547" s="31"/>
      <c r="R1547" s="36">
        <v>3.5999999999999997E-2</v>
      </c>
      <c r="S1547" s="33">
        <v>0</v>
      </c>
      <c r="T1547" s="34"/>
      <c r="U1547" s="34"/>
      <c r="V1547" s="34"/>
      <c r="W1547" s="34"/>
      <c r="X1547" s="34"/>
      <c r="Y1547" s="34"/>
      <c r="Z1547" s="34"/>
      <c r="AA1547" s="34"/>
      <c r="AB1547" s="34"/>
      <c r="AC1547" s="34"/>
      <c r="AD1547" s="34"/>
      <c r="AE1547" s="34"/>
      <c r="AF1547" s="34"/>
      <c r="AG1547" s="34"/>
      <c r="AH1547" s="34"/>
      <c r="AI1547" s="34"/>
      <c r="AJ1547" s="34"/>
      <c r="AK1547" s="34"/>
      <c r="AL1547" s="34"/>
      <c r="AM1547" s="34"/>
      <c r="AN1547" s="34"/>
      <c r="AO1547" s="34"/>
      <c r="AP1547" s="34"/>
      <c r="AQ1547" s="34"/>
      <c r="AR1547" s="34"/>
      <c r="AS1547" s="34"/>
      <c r="AT1547" s="34"/>
      <c r="AU1547" s="34"/>
      <c r="AV1547" s="34"/>
      <c r="AW1547" s="33">
        <v>0</v>
      </c>
      <c r="AX1547" s="33">
        <v>0</v>
      </c>
      <c r="AY1547" s="33">
        <v>0</v>
      </c>
      <c r="AZ1547" s="36">
        <v>0</v>
      </c>
      <c r="BA1547" s="33">
        <v>0</v>
      </c>
      <c r="BB1547" s="34"/>
      <c r="BC1547" s="34"/>
      <c r="BD1547" s="34"/>
      <c r="BE1547" s="34"/>
      <c r="BF1547" s="34"/>
      <c r="BG1547" s="34"/>
      <c r="BH1547" s="34"/>
      <c r="BI1547" s="34"/>
      <c r="BJ1547" s="34"/>
      <c r="BK1547" s="34"/>
      <c r="BL1547" s="34"/>
      <c r="BM1547" s="34"/>
      <c r="BN1547" s="34"/>
      <c r="BO1547" s="34"/>
      <c r="BP1547" s="34"/>
      <c r="BQ1547" s="34"/>
      <c r="BR1547" s="34"/>
      <c r="BS1547" s="34"/>
      <c r="BT1547" s="34"/>
      <c r="BU1547" s="34"/>
      <c r="BV1547" s="34"/>
      <c r="BW1547" s="34"/>
      <c r="BX1547" s="34"/>
      <c r="BY1547" s="34"/>
      <c r="BZ1547" s="34"/>
      <c r="CA1547" s="34"/>
      <c r="CB1547" s="34"/>
      <c r="CC1547" s="34"/>
    </row>
    <row r="1548" spans="1:81" x14ac:dyDescent="0.35">
      <c r="A1548" s="37" t="s">
        <v>208</v>
      </c>
      <c r="B1548" s="34">
        <v>24103</v>
      </c>
      <c r="C1548" s="37" t="s">
        <v>207</v>
      </c>
      <c r="D1548" s="32">
        <v>2.5</v>
      </c>
      <c r="E1548" s="32">
        <v>0.4</v>
      </c>
      <c r="F1548" s="32">
        <v>1</v>
      </c>
      <c r="G1548" s="32">
        <v>13.1</v>
      </c>
      <c r="H1548" s="35">
        <v>304</v>
      </c>
      <c r="I1548" s="35">
        <v>279</v>
      </c>
      <c r="J1548" s="35">
        <v>66.680999999999997</v>
      </c>
      <c r="K1548" s="32">
        <v>2.5</v>
      </c>
      <c r="L1548" s="32">
        <v>0</v>
      </c>
      <c r="M1548" s="32">
        <v>0.3</v>
      </c>
      <c r="N1548" s="32">
        <v>0.1</v>
      </c>
      <c r="O1548" s="31"/>
      <c r="P1548" s="32">
        <v>13.1</v>
      </c>
      <c r="Q1548" s="31"/>
      <c r="R1548" s="36">
        <v>0.04</v>
      </c>
      <c r="S1548" s="33">
        <v>0</v>
      </c>
      <c r="T1548" s="33">
        <v>0</v>
      </c>
      <c r="U1548" s="33">
        <v>0</v>
      </c>
      <c r="V1548" s="34"/>
      <c r="W1548" s="34"/>
      <c r="X1548" s="34"/>
      <c r="Y1548" s="32">
        <v>0</v>
      </c>
      <c r="Z1548" s="32">
        <v>0</v>
      </c>
      <c r="AA1548" s="34"/>
      <c r="AB1548" s="34"/>
      <c r="AC1548" s="34"/>
      <c r="AD1548" s="34"/>
      <c r="AE1548" s="34"/>
      <c r="AF1548" s="34"/>
      <c r="AG1548" s="34"/>
      <c r="AH1548" s="34"/>
      <c r="AI1548" s="34"/>
      <c r="AJ1548" s="34"/>
      <c r="AK1548" s="34"/>
      <c r="AL1548" s="34"/>
      <c r="AM1548" s="32">
        <v>0</v>
      </c>
      <c r="AN1548" s="34"/>
      <c r="AO1548" s="34"/>
      <c r="AP1548" s="34"/>
      <c r="AQ1548" s="34"/>
      <c r="AR1548" s="32">
        <v>0</v>
      </c>
      <c r="AS1548" s="34"/>
      <c r="AT1548" s="32">
        <v>0</v>
      </c>
      <c r="AU1548" s="33">
        <v>0</v>
      </c>
      <c r="AV1548" s="36">
        <v>0</v>
      </c>
      <c r="AW1548" s="33">
        <v>0</v>
      </c>
      <c r="AX1548" s="33">
        <v>0</v>
      </c>
      <c r="AY1548" s="33">
        <v>0</v>
      </c>
      <c r="AZ1548" s="36">
        <v>0</v>
      </c>
      <c r="BA1548" s="33">
        <v>0</v>
      </c>
      <c r="BB1548" s="34"/>
      <c r="BC1548" s="34"/>
      <c r="BD1548" s="34"/>
      <c r="BE1548" s="34"/>
      <c r="BF1548" s="34"/>
      <c r="BG1548" s="34"/>
      <c r="BH1548" s="34"/>
      <c r="BI1548" s="34"/>
      <c r="BJ1548" s="34"/>
      <c r="BK1548" s="34"/>
      <c r="BL1548" s="34"/>
      <c r="BM1548" s="34"/>
      <c r="BN1548" s="34"/>
      <c r="BO1548" s="34"/>
      <c r="BP1548" s="34"/>
      <c r="BQ1548" s="34"/>
      <c r="BR1548" s="34"/>
      <c r="BS1548" s="34"/>
      <c r="BT1548" s="34"/>
      <c r="BU1548" s="34"/>
      <c r="BV1548" s="33"/>
      <c r="BW1548" s="34"/>
      <c r="BX1548" s="34"/>
      <c r="BY1548" s="34"/>
      <c r="BZ1548" s="34"/>
      <c r="CA1548" s="34"/>
      <c r="CB1548" s="33"/>
      <c r="CC1548" s="32"/>
    </row>
    <row r="1549" spans="1:81" ht="25" x14ac:dyDescent="0.35">
      <c r="A1549" s="37" t="s">
        <v>206</v>
      </c>
      <c r="B1549" s="34">
        <v>24102</v>
      </c>
      <c r="C1549" s="37" t="s">
        <v>205</v>
      </c>
      <c r="D1549" s="32">
        <v>4.8</v>
      </c>
      <c r="E1549" s="32">
        <v>16.399999999999999</v>
      </c>
      <c r="F1549" s="32">
        <v>0.2</v>
      </c>
      <c r="G1549" s="32">
        <v>35.700000000000003</v>
      </c>
      <c r="H1549" s="35">
        <v>1322</v>
      </c>
      <c r="I1549" s="35">
        <v>1297</v>
      </c>
      <c r="J1549" s="35">
        <v>309.983</v>
      </c>
      <c r="K1549" s="32">
        <v>3.1</v>
      </c>
      <c r="L1549" s="32">
        <v>0</v>
      </c>
      <c r="M1549" s="32">
        <v>0</v>
      </c>
      <c r="N1549" s="32">
        <v>0.2</v>
      </c>
      <c r="O1549" s="31"/>
      <c r="P1549" s="32">
        <v>35.700000000000003</v>
      </c>
      <c r="Q1549" s="31"/>
      <c r="R1549" s="36">
        <v>0.08</v>
      </c>
      <c r="S1549" s="33">
        <v>0</v>
      </c>
      <c r="T1549" s="33">
        <v>10.4</v>
      </c>
      <c r="U1549" s="33">
        <v>67.239999999999995</v>
      </c>
      <c r="V1549" s="34"/>
      <c r="W1549" s="34"/>
      <c r="X1549" s="34"/>
      <c r="Y1549" s="32">
        <v>16.3</v>
      </c>
      <c r="Z1549" s="32">
        <v>5</v>
      </c>
      <c r="AA1549" s="34"/>
      <c r="AB1549" s="32">
        <v>0.1</v>
      </c>
      <c r="AC1549" s="34"/>
      <c r="AD1549" s="32">
        <v>0</v>
      </c>
      <c r="AE1549" s="34"/>
      <c r="AF1549" s="32">
        <v>0</v>
      </c>
      <c r="AG1549" s="34"/>
      <c r="AH1549" s="34"/>
      <c r="AI1549" s="32">
        <v>0</v>
      </c>
      <c r="AJ1549" s="32">
        <v>0</v>
      </c>
      <c r="AK1549" s="34"/>
      <c r="AL1549" s="32">
        <v>0</v>
      </c>
      <c r="AM1549" s="32">
        <v>0</v>
      </c>
      <c r="AN1549" s="34"/>
      <c r="AO1549" s="34"/>
      <c r="AP1549" s="32">
        <v>0</v>
      </c>
      <c r="AQ1549" s="32">
        <v>0</v>
      </c>
      <c r="AR1549" s="32">
        <v>0</v>
      </c>
      <c r="AS1549" s="34"/>
      <c r="AT1549" s="32">
        <v>0</v>
      </c>
      <c r="AU1549" s="33">
        <v>21.44</v>
      </c>
      <c r="AV1549" s="36">
        <v>0</v>
      </c>
      <c r="AW1549" s="33">
        <v>1.63</v>
      </c>
      <c r="AX1549" s="33">
        <v>10.54</v>
      </c>
      <c r="AY1549" s="33">
        <v>3.36</v>
      </c>
      <c r="AZ1549" s="36">
        <v>0</v>
      </c>
      <c r="BA1549" s="33">
        <v>222.65</v>
      </c>
      <c r="BB1549" s="34"/>
      <c r="BC1549" s="34"/>
      <c r="BD1549" s="34"/>
      <c r="BE1549" s="34"/>
      <c r="BF1549" s="34"/>
      <c r="BG1549" s="34"/>
      <c r="BH1549" s="34"/>
      <c r="BI1549" s="34"/>
      <c r="BJ1549" s="34"/>
      <c r="BK1549" s="34"/>
      <c r="BL1549" s="34"/>
      <c r="BM1549" s="34"/>
      <c r="BN1549" s="34"/>
      <c r="BO1549" s="34"/>
      <c r="BP1549" s="34"/>
      <c r="BQ1549" s="34"/>
      <c r="BR1549" s="34"/>
      <c r="BS1549" s="34"/>
      <c r="BT1549" s="34"/>
      <c r="BU1549" s="34"/>
      <c r="BV1549" s="34"/>
      <c r="BW1549" s="34"/>
      <c r="BX1549" s="34"/>
      <c r="BY1549" s="34"/>
      <c r="BZ1549" s="34"/>
      <c r="CA1549" s="34"/>
      <c r="CB1549" s="34"/>
      <c r="CC1549" s="34"/>
    </row>
    <row r="1550" spans="1:81" ht="25" x14ac:dyDescent="0.35">
      <c r="A1550" s="37" t="s">
        <v>204</v>
      </c>
      <c r="B1550" s="34">
        <v>24102</v>
      </c>
      <c r="C1550" s="37" t="s">
        <v>203</v>
      </c>
      <c r="D1550" s="32">
        <v>4.8</v>
      </c>
      <c r="E1550" s="32">
        <v>17.399999999999999</v>
      </c>
      <c r="F1550" s="32">
        <v>0.2</v>
      </c>
      <c r="G1550" s="32">
        <v>35.700000000000003</v>
      </c>
      <c r="H1550" s="35">
        <v>1361</v>
      </c>
      <c r="I1550" s="35">
        <v>1336</v>
      </c>
      <c r="J1550" s="35">
        <v>319.30399999999997</v>
      </c>
      <c r="K1550" s="32">
        <v>3.1</v>
      </c>
      <c r="L1550" s="32">
        <v>0</v>
      </c>
      <c r="M1550" s="32">
        <v>0</v>
      </c>
      <c r="N1550" s="32">
        <v>0.2</v>
      </c>
      <c r="O1550" s="31"/>
      <c r="P1550" s="32">
        <v>35.700000000000003</v>
      </c>
      <c r="Q1550" s="31"/>
      <c r="R1550" s="36">
        <v>0.08</v>
      </c>
      <c r="S1550" s="33">
        <v>0</v>
      </c>
      <c r="T1550" s="33">
        <v>24.1</v>
      </c>
      <c r="U1550" s="33">
        <v>28.07</v>
      </c>
      <c r="V1550" s="34"/>
      <c r="W1550" s="34"/>
      <c r="X1550" s="34"/>
      <c r="Y1550" s="32">
        <v>45.3</v>
      </c>
      <c r="Z1550" s="32">
        <v>1.8</v>
      </c>
      <c r="AA1550" s="34"/>
      <c r="AB1550" s="32">
        <v>0</v>
      </c>
      <c r="AC1550" s="34"/>
      <c r="AD1550" s="32">
        <v>0.1</v>
      </c>
      <c r="AE1550" s="34"/>
      <c r="AF1550" s="32">
        <v>0</v>
      </c>
      <c r="AG1550" s="34"/>
      <c r="AH1550" s="34"/>
      <c r="AI1550" s="32">
        <v>0</v>
      </c>
      <c r="AJ1550" s="32">
        <v>0</v>
      </c>
      <c r="AK1550" s="34"/>
      <c r="AL1550" s="32">
        <v>0.1</v>
      </c>
      <c r="AM1550" s="32">
        <v>0</v>
      </c>
      <c r="AN1550" s="34"/>
      <c r="AO1550" s="34"/>
      <c r="AP1550" s="34"/>
      <c r="AQ1550" s="32">
        <v>0</v>
      </c>
      <c r="AR1550" s="32">
        <v>0</v>
      </c>
      <c r="AS1550" s="34"/>
      <c r="AT1550" s="32">
        <v>0</v>
      </c>
      <c r="AU1550" s="33">
        <v>47.4</v>
      </c>
      <c r="AV1550" s="36">
        <v>0</v>
      </c>
      <c r="AW1550" s="33">
        <v>4.0199999999999996</v>
      </c>
      <c r="AX1550" s="33">
        <v>4.68</v>
      </c>
      <c r="AY1550" s="33">
        <v>7.91</v>
      </c>
      <c r="AZ1550" s="36">
        <v>0</v>
      </c>
      <c r="BA1550" s="33">
        <v>141.80000000000001</v>
      </c>
      <c r="BB1550" s="34"/>
      <c r="BC1550" s="34"/>
      <c r="BD1550" s="34"/>
      <c r="BE1550" s="34"/>
      <c r="BF1550" s="34"/>
      <c r="BG1550" s="34"/>
      <c r="BH1550" s="34"/>
      <c r="BI1550" s="34"/>
      <c r="BJ1550" s="34"/>
      <c r="BK1550" s="34"/>
      <c r="BL1550" s="34"/>
      <c r="BM1550" s="34"/>
      <c r="BN1550" s="34"/>
      <c r="BO1550" s="34"/>
      <c r="BP1550" s="34"/>
      <c r="BQ1550" s="34"/>
      <c r="BR1550" s="34"/>
      <c r="BS1550" s="34"/>
      <c r="BT1550" s="34"/>
      <c r="BU1550" s="34"/>
      <c r="BV1550" s="34"/>
      <c r="BW1550" s="34"/>
      <c r="BX1550" s="34"/>
      <c r="BY1550" s="34"/>
      <c r="BZ1550" s="34"/>
      <c r="CA1550" s="34"/>
      <c r="CB1550" s="34"/>
      <c r="CC1550" s="34"/>
    </row>
    <row r="1551" spans="1:81" x14ac:dyDescent="0.35">
      <c r="A1551" s="37" t="s">
        <v>202</v>
      </c>
      <c r="B1551" s="34">
        <v>24701</v>
      </c>
      <c r="C1551" s="37" t="s">
        <v>201</v>
      </c>
      <c r="D1551" s="32">
        <v>2.1</v>
      </c>
      <c r="E1551" s="32">
        <v>0.6</v>
      </c>
      <c r="F1551" s="32">
        <v>5.2</v>
      </c>
      <c r="G1551" s="32">
        <v>6.9</v>
      </c>
      <c r="H1551" s="35">
        <v>189</v>
      </c>
      <c r="I1551" s="35">
        <v>174</v>
      </c>
      <c r="J1551" s="35">
        <v>41.585999999999999</v>
      </c>
      <c r="K1551" s="32">
        <v>1.8</v>
      </c>
      <c r="L1551" s="32">
        <v>0.3</v>
      </c>
      <c r="M1551" s="32">
        <v>0.2</v>
      </c>
      <c r="N1551" s="32">
        <v>4.7</v>
      </c>
      <c r="O1551" s="31"/>
      <c r="P1551" s="32">
        <v>6.9</v>
      </c>
      <c r="Q1551" s="31"/>
      <c r="R1551" s="36">
        <v>0.09</v>
      </c>
      <c r="S1551" s="33">
        <v>0</v>
      </c>
      <c r="T1551" s="33">
        <v>29.1</v>
      </c>
      <c r="U1551" s="33">
        <v>4.2</v>
      </c>
      <c r="V1551" s="34"/>
      <c r="W1551" s="34"/>
      <c r="X1551" s="34"/>
      <c r="Y1551" s="32">
        <v>16.600000000000001</v>
      </c>
      <c r="Z1551" s="32">
        <v>42.3</v>
      </c>
      <c r="AA1551" s="34"/>
      <c r="AB1551" s="32">
        <v>0</v>
      </c>
      <c r="AC1551" s="34"/>
      <c r="AD1551" s="34"/>
      <c r="AE1551" s="34"/>
      <c r="AF1551" s="32">
        <v>0.2</v>
      </c>
      <c r="AG1551" s="34"/>
      <c r="AH1551" s="34"/>
      <c r="AI1551" s="32">
        <v>0.4</v>
      </c>
      <c r="AJ1551" s="32">
        <v>0</v>
      </c>
      <c r="AK1551" s="34"/>
      <c r="AL1551" s="32">
        <v>0</v>
      </c>
      <c r="AM1551" s="32">
        <v>0</v>
      </c>
      <c r="AN1551" s="34"/>
      <c r="AO1551" s="34"/>
      <c r="AP1551" s="32">
        <v>0</v>
      </c>
      <c r="AQ1551" s="32">
        <v>0.2</v>
      </c>
      <c r="AR1551" s="32">
        <v>0</v>
      </c>
      <c r="AS1551" s="34"/>
      <c r="AT1551" s="32">
        <v>0</v>
      </c>
      <c r="AU1551" s="33">
        <v>59.7</v>
      </c>
      <c r="AV1551" s="36">
        <v>0</v>
      </c>
      <c r="AW1551" s="33">
        <v>0.14000000000000001</v>
      </c>
      <c r="AX1551" s="33">
        <v>0.02</v>
      </c>
      <c r="AY1551" s="33">
        <v>0.28999999999999998</v>
      </c>
      <c r="AZ1551" s="36">
        <v>0</v>
      </c>
      <c r="BA1551" s="33">
        <v>0</v>
      </c>
      <c r="BB1551" s="34"/>
      <c r="BC1551" s="34"/>
      <c r="BD1551" s="34"/>
      <c r="BE1551" s="33"/>
      <c r="BF1551" s="34"/>
      <c r="BG1551" s="33"/>
      <c r="BH1551" s="34"/>
      <c r="BI1551" s="34"/>
      <c r="BJ1551" s="34"/>
      <c r="BK1551" s="34"/>
      <c r="BL1551" s="33"/>
      <c r="BM1551" s="33"/>
      <c r="BN1551" s="33"/>
      <c r="BO1551" s="34"/>
      <c r="BP1551" s="33"/>
      <c r="BQ1551" s="33"/>
      <c r="BR1551" s="33"/>
      <c r="BS1551" s="34"/>
      <c r="BT1551" s="34"/>
      <c r="BU1551" s="34"/>
      <c r="BV1551" s="33"/>
      <c r="BW1551" s="34"/>
      <c r="BX1551" s="34"/>
      <c r="BY1551" s="34"/>
      <c r="BZ1551" s="34"/>
      <c r="CA1551" s="34"/>
      <c r="CB1551" s="33"/>
      <c r="CC1551" s="32"/>
    </row>
    <row r="1552" spans="1:81" ht="25" x14ac:dyDescent="0.35">
      <c r="A1552" s="37" t="s">
        <v>200</v>
      </c>
      <c r="B1552" s="34">
        <v>24701</v>
      </c>
      <c r="C1552" s="37" t="s">
        <v>199</v>
      </c>
      <c r="D1552" s="32">
        <v>2.5</v>
      </c>
      <c r="E1552" s="32">
        <v>0.7</v>
      </c>
      <c r="F1552" s="32">
        <v>6.1</v>
      </c>
      <c r="G1552" s="32">
        <v>8.1</v>
      </c>
      <c r="H1552" s="35">
        <v>222</v>
      </c>
      <c r="I1552" s="35">
        <v>205</v>
      </c>
      <c r="J1552" s="35">
        <v>48.994999999999997</v>
      </c>
      <c r="K1552" s="32">
        <v>2.1</v>
      </c>
      <c r="L1552" s="32">
        <v>0.4</v>
      </c>
      <c r="M1552" s="32">
        <v>0.2</v>
      </c>
      <c r="N1552" s="32">
        <v>5.5</v>
      </c>
      <c r="O1552" s="31"/>
      <c r="P1552" s="32">
        <v>8.1</v>
      </c>
      <c r="Q1552" s="31"/>
      <c r="R1552" s="36">
        <v>0.1</v>
      </c>
      <c r="S1552" s="33">
        <v>0</v>
      </c>
      <c r="T1552" s="34"/>
      <c r="U1552" s="34"/>
      <c r="V1552" s="34"/>
      <c r="W1552" s="34"/>
      <c r="X1552" s="34"/>
      <c r="Y1552" s="34"/>
      <c r="Z1552" s="34"/>
      <c r="AA1552" s="34"/>
      <c r="AB1552" s="34"/>
      <c r="AC1552" s="34"/>
      <c r="AD1552" s="34"/>
      <c r="AE1552" s="34"/>
      <c r="AF1552" s="34"/>
      <c r="AG1552" s="34"/>
      <c r="AH1552" s="34"/>
      <c r="AI1552" s="34"/>
      <c r="AJ1552" s="34"/>
      <c r="AK1552" s="34"/>
      <c r="AL1552" s="34"/>
      <c r="AM1552" s="34"/>
      <c r="AN1552" s="34"/>
      <c r="AO1552" s="34"/>
      <c r="AP1552" s="34"/>
      <c r="AQ1552" s="34"/>
      <c r="AR1552" s="34"/>
      <c r="AS1552" s="34"/>
      <c r="AT1552" s="34"/>
      <c r="AU1552" s="34"/>
      <c r="AV1552" s="34"/>
      <c r="AW1552" s="33">
        <v>0.16</v>
      </c>
      <c r="AX1552" s="33">
        <v>0.02</v>
      </c>
      <c r="AY1552" s="33">
        <v>0.34</v>
      </c>
      <c r="AZ1552" s="36">
        <v>0</v>
      </c>
      <c r="BA1552" s="33">
        <v>0</v>
      </c>
      <c r="BB1552" s="34"/>
      <c r="BC1552" s="34"/>
      <c r="BD1552" s="34"/>
      <c r="BE1552" s="34"/>
      <c r="BF1552" s="34"/>
      <c r="BG1552" s="34"/>
      <c r="BH1552" s="34"/>
      <c r="BI1552" s="34"/>
      <c r="BJ1552" s="34"/>
      <c r="BK1552" s="34"/>
      <c r="BL1552" s="34"/>
      <c r="BM1552" s="34"/>
      <c r="BN1552" s="34"/>
      <c r="BO1552" s="34"/>
      <c r="BP1552" s="34"/>
      <c r="BQ1552" s="34"/>
      <c r="BR1552" s="34"/>
      <c r="BS1552" s="34"/>
      <c r="BT1552" s="34"/>
      <c r="BU1552" s="34"/>
      <c r="BV1552" s="34"/>
      <c r="BW1552" s="34"/>
      <c r="BX1552" s="34"/>
      <c r="BY1552" s="34"/>
      <c r="BZ1552" s="34"/>
      <c r="CA1552" s="34"/>
      <c r="CB1552" s="34"/>
      <c r="CC1552" s="34"/>
    </row>
    <row r="1553" spans="1:81" ht="25" x14ac:dyDescent="0.35">
      <c r="A1553" s="37" t="s">
        <v>198</v>
      </c>
      <c r="B1553" s="34">
        <v>24701</v>
      </c>
      <c r="C1553" s="37" t="s">
        <v>197</v>
      </c>
      <c r="D1553" s="32">
        <v>2.2000000000000002</v>
      </c>
      <c r="E1553" s="32">
        <v>0.6</v>
      </c>
      <c r="F1553" s="32">
        <v>5.4</v>
      </c>
      <c r="G1553" s="32">
        <v>7.2</v>
      </c>
      <c r="H1553" s="35">
        <v>197</v>
      </c>
      <c r="I1553" s="35">
        <v>182</v>
      </c>
      <c r="J1553" s="35">
        <v>43.497999999999998</v>
      </c>
      <c r="K1553" s="32">
        <v>1.9</v>
      </c>
      <c r="L1553" s="32">
        <v>0.3</v>
      </c>
      <c r="M1553" s="32">
        <v>0.2</v>
      </c>
      <c r="N1553" s="32">
        <v>4.9000000000000004</v>
      </c>
      <c r="O1553" s="31"/>
      <c r="P1553" s="32">
        <v>7.2</v>
      </c>
      <c r="Q1553" s="31"/>
      <c r="R1553" s="36">
        <v>8.4000000000000005E-2</v>
      </c>
      <c r="S1553" s="33">
        <v>0</v>
      </c>
      <c r="T1553" s="34"/>
      <c r="U1553" s="34"/>
      <c r="V1553" s="34"/>
      <c r="W1553" s="34"/>
      <c r="X1553" s="34"/>
      <c r="Y1553" s="34"/>
      <c r="Z1553" s="34"/>
      <c r="AA1553" s="34"/>
      <c r="AB1553" s="34"/>
      <c r="AC1553" s="34"/>
      <c r="AD1553" s="34"/>
      <c r="AE1553" s="34"/>
      <c r="AF1553" s="34"/>
      <c r="AG1553" s="34"/>
      <c r="AH1553" s="34"/>
      <c r="AI1553" s="34"/>
      <c r="AJ1553" s="34"/>
      <c r="AK1553" s="34"/>
      <c r="AL1553" s="34"/>
      <c r="AM1553" s="34"/>
      <c r="AN1553" s="34"/>
      <c r="AO1553" s="34"/>
      <c r="AP1553" s="34"/>
      <c r="AQ1553" s="34"/>
      <c r="AR1553" s="34"/>
      <c r="AS1553" s="34"/>
      <c r="AT1553" s="34"/>
      <c r="AU1553" s="34"/>
      <c r="AV1553" s="34"/>
      <c r="AW1553" s="33">
        <v>0.14000000000000001</v>
      </c>
      <c r="AX1553" s="33">
        <v>0.02</v>
      </c>
      <c r="AY1553" s="33">
        <v>0.3</v>
      </c>
      <c r="AZ1553" s="36">
        <v>0</v>
      </c>
      <c r="BA1553" s="33">
        <v>0</v>
      </c>
      <c r="BB1553" s="34"/>
      <c r="BC1553" s="34"/>
      <c r="BD1553" s="34"/>
      <c r="BE1553" s="34"/>
      <c r="BF1553" s="34"/>
      <c r="BG1553" s="34"/>
      <c r="BH1553" s="34"/>
      <c r="BI1553" s="34"/>
      <c r="BJ1553" s="34"/>
      <c r="BK1553" s="34"/>
      <c r="BL1553" s="34"/>
      <c r="BM1553" s="34"/>
      <c r="BN1553" s="34"/>
      <c r="BO1553" s="34"/>
      <c r="BP1553" s="34"/>
      <c r="BQ1553" s="34"/>
      <c r="BR1553" s="34"/>
      <c r="BS1553" s="34"/>
      <c r="BT1553" s="34"/>
      <c r="BU1553" s="34"/>
      <c r="BV1553" s="34"/>
      <c r="BW1553" s="34"/>
      <c r="BX1553" s="34"/>
      <c r="BY1553" s="34"/>
      <c r="BZ1553" s="34"/>
      <c r="CA1553" s="34"/>
      <c r="CB1553" s="34"/>
      <c r="CC1553" s="34"/>
    </row>
    <row r="1554" spans="1:81" ht="25" x14ac:dyDescent="0.35">
      <c r="A1554" s="37" t="s">
        <v>196</v>
      </c>
      <c r="B1554" s="34">
        <v>24701</v>
      </c>
      <c r="C1554" s="37" t="s">
        <v>195</v>
      </c>
      <c r="D1554" s="32">
        <v>2.2000000000000002</v>
      </c>
      <c r="E1554" s="32">
        <v>0.3</v>
      </c>
      <c r="F1554" s="32">
        <v>2.6</v>
      </c>
      <c r="G1554" s="32">
        <v>4</v>
      </c>
      <c r="H1554" s="35">
        <v>124</v>
      </c>
      <c r="I1554" s="35">
        <v>115</v>
      </c>
      <c r="J1554" s="35">
        <v>27.484999999999999</v>
      </c>
      <c r="K1554" s="32">
        <v>1.1000000000000001</v>
      </c>
      <c r="L1554" s="32">
        <v>1.1000000000000001</v>
      </c>
      <c r="M1554" s="32">
        <v>1.2</v>
      </c>
      <c r="N1554" s="32">
        <v>0.3</v>
      </c>
      <c r="O1554" s="31"/>
      <c r="P1554" s="32">
        <v>4</v>
      </c>
      <c r="Q1554" s="31"/>
      <c r="R1554" s="36">
        <v>0.05</v>
      </c>
      <c r="S1554" s="33">
        <v>0</v>
      </c>
      <c r="T1554" s="33">
        <v>0</v>
      </c>
      <c r="U1554" s="33">
        <v>0</v>
      </c>
      <c r="V1554" s="34"/>
      <c r="W1554" s="34"/>
      <c r="X1554" s="34"/>
      <c r="Y1554" s="32">
        <v>0</v>
      </c>
      <c r="Z1554" s="32">
        <v>0</v>
      </c>
      <c r="AA1554" s="34"/>
      <c r="AB1554" s="34"/>
      <c r="AC1554" s="34"/>
      <c r="AD1554" s="34"/>
      <c r="AE1554" s="34"/>
      <c r="AF1554" s="34"/>
      <c r="AG1554" s="34"/>
      <c r="AH1554" s="34"/>
      <c r="AI1554" s="34"/>
      <c r="AJ1554" s="34"/>
      <c r="AK1554" s="34"/>
      <c r="AL1554" s="34"/>
      <c r="AM1554" s="32">
        <v>0</v>
      </c>
      <c r="AN1554" s="34"/>
      <c r="AO1554" s="34"/>
      <c r="AP1554" s="34"/>
      <c r="AQ1554" s="34"/>
      <c r="AR1554" s="32">
        <v>0</v>
      </c>
      <c r="AS1554" s="34"/>
      <c r="AT1554" s="32">
        <v>0</v>
      </c>
      <c r="AU1554" s="33">
        <v>0</v>
      </c>
      <c r="AV1554" s="36">
        <v>0</v>
      </c>
      <c r="AW1554" s="33">
        <v>0</v>
      </c>
      <c r="AX1554" s="33">
        <v>0</v>
      </c>
      <c r="AY1554" s="33">
        <v>0</v>
      </c>
      <c r="AZ1554" s="36">
        <v>0</v>
      </c>
      <c r="BA1554" s="33">
        <v>0</v>
      </c>
      <c r="BB1554" s="34"/>
      <c r="BC1554" s="34"/>
      <c r="BD1554" s="34"/>
      <c r="BE1554" s="33"/>
      <c r="BF1554" s="34"/>
      <c r="BG1554" s="33"/>
      <c r="BH1554" s="34"/>
      <c r="BI1554" s="34"/>
      <c r="BJ1554" s="34"/>
      <c r="BK1554" s="34"/>
      <c r="BL1554" s="33"/>
      <c r="BM1554" s="33"/>
      <c r="BN1554" s="33"/>
      <c r="BO1554" s="34"/>
      <c r="BP1554" s="33"/>
      <c r="BQ1554" s="33"/>
      <c r="BR1554" s="33"/>
      <c r="BS1554" s="34"/>
      <c r="BT1554" s="34"/>
      <c r="BU1554" s="34"/>
      <c r="BV1554" s="33"/>
      <c r="BW1554" s="34"/>
      <c r="BX1554" s="34"/>
      <c r="BY1554" s="34"/>
      <c r="BZ1554" s="34"/>
      <c r="CA1554" s="34"/>
      <c r="CB1554" s="33"/>
      <c r="CC1554" s="32"/>
    </row>
    <row r="1555" spans="1:81" ht="25" x14ac:dyDescent="0.35">
      <c r="A1555" s="37" t="s">
        <v>194</v>
      </c>
      <c r="B1555" s="34">
        <v>24701</v>
      </c>
      <c r="C1555" s="37" t="s">
        <v>193</v>
      </c>
      <c r="D1555" s="32">
        <v>2.6</v>
      </c>
      <c r="E1555" s="32">
        <v>0.4</v>
      </c>
      <c r="F1555" s="32">
        <v>3</v>
      </c>
      <c r="G1555" s="32">
        <v>4.7</v>
      </c>
      <c r="H1555" s="35">
        <v>146</v>
      </c>
      <c r="I1555" s="35">
        <v>135</v>
      </c>
      <c r="J1555" s="35">
        <v>32.265000000000001</v>
      </c>
      <c r="K1555" s="32">
        <v>1.3</v>
      </c>
      <c r="L1555" s="32">
        <v>1.3</v>
      </c>
      <c r="M1555" s="32">
        <v>1.4</v>
      </c>
      <c r="N1555" s="32">
        <v>0.4</v>
      </c>
      <c r="O1555" s="31"/>
      <c r="P1555" s="32">
        <v>4.7</v>
      </c>
      <c r="Q1555" s="31"/>
      <c r="R1555" s="36">
        <v>5.6000000000000001E-2</v>
      </c>
      <c r="S1555" s="33">
        <v>0</v>
      </c>
      <c r="T1555" s="34"/>
      <c r="U1555" s="34"/>
      <c r="V1555" s="34"/>
      <c r="W1555" s="34"/>
      <c r="X1555" s="34"/>
      <c r="Y1555" s="34"/>
      <c r="Z1555" s="34"/>
      <c r="AA1555" s="34"/>
      <c r="AB1555" s="34"/>
      <c r="AC1555" s="34"/>
      <c r="AD1555" s="34"/>
      <c r="AE1555" s="34"/>
      <c r="AF1555" s="34"/>
      <c r="AG1555" s="34"/>
      <c r="AH1555" s="34"/>
      <c r="AI1555" s="34"/>
      <c r="AJ1555" s="34"/>
      <c r="AK1555" s="34"/>
      <c r="AL1555" s="34"/>
      <c r="AM1555" s="34"/>
      <c r="AN1555" s="34"/>
      <c r="AO1555" s="34"/>
      <c r="AP1555" s="34"/>
      <c r="AQ1555" s="34"/>
      <c r="AR1555" s="34"/>
      <c r="AS1555" s="34"/>
      <c r="AT1555" s="34"/>
      <c r="AU1555" s="34"/>
      <c r="AV1555" s="34"/>
      <c r="AW1555" s="33">
        <v>0</v>
      </c>
      <c r="AX1555" s="33">
        <v>0</v>
      </c>
      <c r="AY1555" s="33">
        <v>0</v>
      </c>
      <c r="AZ1555" s="36">
        <v>0</v>
      </c>
      <c r="BA1555" s="33">
        <v>0</v>
      </c>
      <c r="BB1555" s="34"/>
      <c r="BC1555" s="34"/>
      <c r="BD1555" s="34"/>
      <c r="BE1555" s="34"/>
      <c r="BF1555" s="34"/>
      <c r="BG1555" s="34"/>
      <c r="BH1555" s="34"/>
      <c r="BI1555" s="34"/>
      <c r="BJ1555" s="34"/>
      <c r="BK1555" s="34"/>
      <c r="BL1555" s="34"/>
      <c r="BM1555" s="34"/>
      <c r="BN1555" s="34"/>
      <c r="BO1555" s="34"/>
      <c r="BP1555" s="34"/>
      <c r="BQ1555" s="34"/>
      <c r="BR1555" s="34"/>
      <c r="BS1555" s="34"/>
      <c r="BT1555" s="34"/>
      <c r="BU1555" s="34"/>
      <c r="BV1555" s="34"/>
      <c r="BW1555" s="34"/>
      <c r="BX1555" s="34"/>
      <c r="BY1555" s="34"/>
      <c r="BZ1555" s="34"/>
      <c r="CA1555" s="34"/>
      <c r="CB1555" s="34"/>
      <c r="CC1555" s="34"/>
    </row>
    <row r="1556" spans="1:81" ht="25" x14ac:dyDescent="0.35">
      <c r="A1556" s="37" t="s">
        <v>192</v>
      </c>
      <c r="B1556" s="34">
        <v>24701</v>
      </c>
      <c r="C1556" s="37" t="s">
        <v>191</v>
      </c>
      <c r="D1556" s="32">
        <v>2.2999999999999998</v>
      </c>
      <c r="E1556" s="32">
        <v>0.3</v>
      </c>
      <c r="F1556" s="32">
        <v>2.7</v>
      </c>
      <c r="G1556" s="32">
        <v>4.2</v>
      </c>
      <c r="H1556" s="35">
        <v>129</v>
      </c>
      <c r="I1556" s="35">
        <v>120</v>
      </c>
      <c r="J1556" s="35">
        <v>28.68</v>
      </c>
      <c r="K1556" s="32">
        <v>1.1000000000000001</v>
      </c>
      <c r="L1556" s="32">
        <v>1.1000000000000001</v>
      </c>
      <c r="M1556" s="32">
        <v>1.2</v>
      </c>
      <c r="N1556" s="32">
        <v>0.3</v>
      </c>
      <c r="O1556" s="31"/>
      <c r="P1556" s="32">
        <v>4.2</v>
      </c>
      <c r="Q1556" s="31"/>
      <c r="R1556" s="36">
        <v>4.7E-2</v>
      </c>
      <c r="S1556" s="33">
        <v>0</v>
      </c>
      <c r="T1556" s="34"/>
      <c r="U1556" s="34"/>
      <c r="V1556" s="34"/>
      <c r="W1556" s="34"/>
      <c r="X1556" s="34"/>
      <c r="Y1556" s="34"/>
      <c r="Z1556" s="34"/>
      <c r="AA1556" s="34"/>
      <c r="AB1556" s="34"/>
      <c r="AC1556" s="34"/>
      <c r="AD1556" s="34"/>
      <c r="AE1556" s="34"/>
      <c r="AF1556" s="34"/>
      <c r="AG1556" s="34"/>
      <c r="AH1556" s="34"/>
      <c r="AI1556" s="34"/>
      <c r="AJ1556" s="34"/>
      <c r="AK1556" s="34"/>
      <c r="AL1556" s="34"/>
      <c r="AM1556" s="34"/>
      <c r="AN1556" s="34"/>
      <c r="AO1556" s="34"/>
      <c r="AP1556" s="34"/>
      <c r="AQ1556" s="34"/>
      <c r="AR1556" s="34"/>
      <c r="AS1556" s="34"/>
      <c r="AT1556" s="34"/>
      <c r="AU1556" s="34"/>
      <c r="AV1556" s="34"/>
      <c r="AW1556" s="33">
        <v>0</v>
      </c>
      <c r="AX1556" s="33">
        <v>0</v>
      </c>
      <c r="AY1556" s="33">
        <v>0</v>
      </c>
      <c r="AZ1556" s="36">
        <v>0</v>
      </c>
      <c r="BA1556" s="33">
        <v>0</v>
      </c>
      <c r="BB1556" s="34"/>
      <c r="BC1556" s="34"/>
      <c r="BD1556" s="34"/>
      <c r="BE1556" s="34"/>
      <c r="BF1556" s="34"/>
      <c r="BG1556" s="34"/>
      <c r="BH1556" s="34"/>
      <c r="BI1556" s="33"/>
      <c r="BJ1556" s="34"/>
      <c r="BK1556" s="34"/>
      <c r="BL1556" s="34"/>
      <c r="BM1556" s="34"/>
      <c r="BN1556" s="34"/>
      <c r="BO1556" s="34"/>
      <c r="BP1556" s="34"/>
      <c r="BQ1556" s="34"/>
      <c r="BR1556" s="34"/>
      <c r="BS1556" s="34"/>
      <c r="BT1556" s="34"/>
      <c r="BU1556" s="34"/>
      <c r="BV1556" s="34"/>
      <c r="BW1556" s="34"/>
      <c r="BX1556" s="33"/>
      <c r="BY1556" s="34"/>
      <c r="BZ1556" s="34"/>
      <c r="CA1556" s="34"/>
      <c r="CB1556" s="34"/>
      <c r="CC1556" s="32"/>
    </row>
    <row r="1557" spans="1:81" x14ac:dyDescent="0.35">
      <c r="A1557" s="37" t="s">
        <v>190</v>
      </c>
      <c r="B1557" s="34">
        <v>24701</v>
      </c>
      <c r="C1557" s="37" t="s">
        <v>189</v>
      </c>
      <c r="D1557" s="32">
        <v>0.7</v>
      </c>
      <c r="E1557" s="32">
        <v>0.1</v>
      </c>
      <c r="F1557" s="32">
        <v>4.3</v>
      </c>
      <c r="G1557" s="32">
        <v>5.2</v>
      </c>
      <c r="H1557" s="35">
        <v>112</v>
      </c>
      <c r="I1557" s="35">
        <v>98</v>
      </c>
      <c r="J1557" s="35">
        <v>23.422000000000001</v>
      </c>
      <c r="K1557" s="32">
        <v>1.6</v>
      </c>
      <c r="L1557" s="32">
        <v>1</v>
      </c>
      <c r="M1557" s="32">
        <v>3.3</v>
      </c>
      <c r="N1557" s="32">
        <v>0</v>
      </c>
      <c r="O1557" s="31"/>
      <c r="P1557" s="32">
        <v>4.3</v>
      </c>
      <c r="Q1557" s="31"/>
      <c r="R1557" s="36">
        <v>0</v>
      </c>
      <c r="S1557" s="33">
        <v>0</v>
      </c>
      <c r="T1557" s="33">
        <v>0</v>
      </c>
      <c r="U1557" s="33">
        <v>0</v>
      </c>
      <c r="V1557" s="34"/>
      <c r="W1557" s="34"/>
      <c r="X1557" s="34"/>
      <c r="Y1557" s="32">
        <v>0</v>
      </c>
      <c r="Z1557" s="32">
        <v>0</v>
      </c>
      <c r="AA1557" s="34"/>
      <c r="AB1557" s="34"/>
      <c r="AC1557" s="34"/>
      <c r="AD1557" s="34"/>
      <c r="AE1557" s="34"/>
      <c r="AF1557" s="34"/>
      <c r="AG1557" s="34"/>
      <c r="AH1557" s="34"/>
      <c r="AI1557" s="34"/>
      <c r="AJ1557" s="34"/>
      <c r="AK1557" s="34"/>
      <c r="AL1557" s="34"/>
      <c r="AM1557" s="32">
        <v>0</v>
      </c>
      <c r="AN1557" s="34"/>
      <c r="AO1557" s="34"/>
      <c r="AP1557" s="34"/>
      <c r="AQ1557" s="34"/>
      <c r="AR1557" s="32">
        <v>0</v>
      </c>
      <c r="AS1557" s="34"/>
      <c r="AT1557" s="32">
        <v>0</v>
      </c>
      <c r="AU1557" s="33">
        <v>0</v>
      </c>
      <c r="AV1557" s="36">
        <v>0</v>
      </c>
      <c r="AW1557" s="33">
        <v>0</v>
      </c>
      <c r="AX1557" s="33">
        <v>0</v>
      </c>
      <c r="AY1557" s="33">
        <v>0</v>
      </c>
      <c r="AZ1557" s="36">
        <v>0</v>
      </c>
      <c r="BA1557" s="33">
        <v>0</v>
      </c>
      <c r="BB1557" s="34"/>
      <c r="BC1557" s="34"/>
      <c r="BD1557" s="34"/>
      <c r="BE1557" s="34"/>
      <c r="BF1557" s="34"/>
      <c r="BG1557" s="34"/>
      <c r="BH1557" s="34"/>
      <c r="BI1557" s="34"/>
      <c r="BJ1557" s="34"/>
      <c r="BK1557" s="34"/>
      <c r="BL1557" s="34"/>
      <c r="BM1557" s="34"/>
      <c r="BN1557" s="34"/>
      <c r="BO1557" s="34"/>
      <c r="BP1557" s="34"/>
      <c r="BQ1557" s="34"/>
      <c r="BR1557" s="34"/>
      <c r="BS1557" s="34"/>
      <c r="BT1557" s="34"/>
      <c r="BU1557" s="34"/>
      <c r="BV1557" s="34"/>
      <c r="BW1557" s="34"/>
      <c r="BX1557" s="34"/>
      <c r="BY1557" s="34"/>
      <c r="BZ1557" s="34"/>
      <c r="CA1557" s="34"/>
      <c r="CB1557" s="34"/>
      <c r="CC1557" s="34"/>
    </row>
    <row r="1558" spans="1:81" ht="25" x14ac:dyDescent="0.35">
      <c r="A1558" s="37" t="s">
        <v>188</v>
      </c>
      <c r="B1558" s="34">
        <v>24701</v>
      </c>
      <c r="C1558" s="37" t="s">
        <v>187</v>
      </c>
      <c r="D1558" s="32">
        <v>0.8</v>
      </c>
      <c r="E1558" s="32">
        <v>0.1</v>
      </c>
      <c r="F1558" s="32">
        <v>5</v>
      </c>
      <c r="G1558" s="32">
        <v>6.1</v>
      </c>
      <c r="H1558" s="35">
        <v>132</v>
      </c>
      <c r="I1558" s="35">
        <v>115</v>
      </c>
      <c r="J1558" s="35">
        <v>27.484999999999999</v>
      </c>
      <c r="K1558" s="32">
        <v>1.9</v>
      </c>
      <c r="L1558" s="32">
        <v>1.2</v>
      </c>
      <c r="M1558" s="32">
        <v>3.9</v>
      </c>
      <c r="N1558" s="32">
        <v>0</v>
      </c>
      <c r="O1558" s="31"/>
      <c r="P1558" s="32">
        <v>5</v>
      </c>
      <c r="Q1558" s="31"/>
      <c r="R1558" s="36">
        <v>0</v>
      </c>
      <c r="S1558" s="33">
        <v>0</v>
      </c>
      <c r="T1558" s="34"/>
      <c r="U1558" s="34"/>
      <c r="V1558" s="34"/>
      <c r="W1558" s="34"/>
      <c r="X1558" s="34"/>
      <c r="Y1558" s="34"/>
      <c r="Z1558" s="34"/>
      <c r="AA1558" s="34"/>
      <c r="AB1558" s="34"/>
      <c r="AC1558" s="34"/>
      <c r="AD1558" s="34"/>
      <c r="AE1558" s="34"/>
      <c r="AF1558" s="34"/>
      <c r="AG1558" s="34"/>
      <c r="AH1558" s="34"/>
      <c r="AI1558" s="34"/>
      <c r="AJ1558" s="34"/>
      <c r="AK1558" s="34"/>
      <c r="AL1558" s="34"/>
      <c r="AM1558" s="34"/>
      <c r="AN1558" s="34"/>
      <c r="AO1558" s="34"/>
      <c r="AP1558" s="34"/>
      <c r="AQ1558" s="34"/>
      <c r="AR1558" s="34"/>
      <c r="AS1558" s="34"/>
      <c r="AT1558" s="34"/>
      <c r="AU1558" s="34"/>
      <c r="AV1558" s="34"/>
      <c r="AW1558" s="33">
        <v>0</v>
      </c>
      <c r="AX1558" s="33">
        <v>0</v>
      </c>
      <c r="AY1558" s="33">
        <v>0</v>
      </c>
      <c r="AZ1558" s="36">
        <v>0</v>
      </c>
      <c r="BA1558" s="33">
        <v>0</v>
      </c>
      <c r="BB1558" s="34"/>
      <c r="BC1558" s="34"/>
      <c r="BD1558" s="34"/>
      <c r="BE1558" s="34"/>
      <c r="BF1558" s="34"/>
      <c r="BG1558" s="34"/>
      <c r="BH1558" s="34"/>
      <c r="BI1558" s="33"/>
      <c r="BJ1558" s="34"/>
      <c r="BK1558" s="34"/>
      <c r="BL1558" s="34"/>
      <c r="BM1558" s="34"/>
      <c r="BN1558" s="34"/>
      <c r="BO1558" s="34"/>
      <c r="BP1558" s="34"/>
      <c r="BQ1558" s="34"/>
      <c r="BR1558" s="34"/>
      <c r="BS1558" s="34"/>
      <c r="BT1558" s="34"/>
      <c r="BU1558" s="34"/>
      <c r="BV1558" s="34"/>
      <c r="BW1558" s="34"/>
      <c r="BX1558" s="33"/>
      <c r="BY1558" s="34"/>
      <c r="BZ1558" s="34"/>
      <c r="CA1558" s="34"/>
      <c r="CB1558" s="34"/>
      <c r="CC1558" s="32"/>
    </row>
    <row r="1559" spans="1:81" ht="25" x14ac:dyDescent="0.35">
      <c r="A1559" s="37" t="s">
        <v>186</v>
      </c>
      <c r="B1559" s="34">
        <v>24701</v>
      </c>
      <c r="C1559" s="37" t="s">
        <v>185</v>
      </c>
      <c r="D1559" s="32">
        <v>0.7</v>
      </c>
      <c r="E1559" s="32">
        <v>0.1</v>
      </c>
      <c r="F1559" s="32">
        <v>4.5</v>
      </c>
      <c r="G1559" s="32">
        <v>5.4</v>
      </c>
      <c r="H1559" s="35">
        <v>116</v>
      </c>
      <c r="I1559" s="35">
        <v>102</v>
      </c>
      <c r="J1559" s="35">
        <v>24.378</v>
      </c>
      <c r="K1559" s="32">
        <v>1.7</v>
      </c>
      <c r="L1559" s="32">
        <v>1</v>
      </c>
      <c r="M1559" s="32">
        <v>3.4</v>
      </c>
      <c r="N1559" s="32">
        <v>0</v>
      </c>
      <c r="O1559" s="31"/>
      <c r="P1559" s="32">
        <v>4.5</v>
      </c>
      <c r="Q1559" s="31"/>
      <c r="R1559" s="36">
        <v>0</v>
      </c>
      <c r="S1559" s="33">
        <v>0</v>
      </c>
      <c r="T1559" s="34"/>
      <c r="U1559" s="34"/>
      <c r="V1559" s="34"/>
      <c r="W1559" s="34"/>
      <c r="X1559" s="34"/>
      <c r="Y1559" s="34"/>
      <c r="Z1559" s="34"/>
      <c r="AA1559" s="34"/>
      <c r="AB1559" s="34"/>
      <c r="AC1559" s="34"/>
      <c r="AD1559" s="34"/>
      <c r="AE1559" s="34"/>
      <c r="AF1559" s="34"/>
      <c r="AG1559" s="34"/>
      <c r="AH1559" s="34"/>
      <c r="AI1559" s="34"/>
      <c r="AJ1559" s="34"/>
      <c r="AK1559" s="34"/>
      <c r="AL1559" s="34"/>
      <c r="AM1559" s="34"/>
      <c r="AN1559" s="34"/>
      <c r="AO1559" s="34"/>
      <c r="AP1559" s="34"/>
      <c r="AQ1559" s="34"/>
      <c r="AR1559" s="34"/>
      <c r="AS1559" s="34"/>
      <c r="AT1559" s="34"/>
      <c r="AU1559" s="34"/>
      <c r="AV1559" s="34"/>
      <c r="AW1559" s="33">
        <v>0</v>
      </c>
      <c r="AX1559" s="33">
        <v>0</v>
      </c>
      <c r="AY1559" s="33">
        <v>0</v>
      </c>
      <c r="AZ1559" s="36">
        <v>0</v>
      </c>
      <c r="BA1559" s="33">
        <v>0</v>
      </c>
      <c r="BB1559" s="34"/>
      <c r="BC1559" s="34"/>
      <c r="BD1559" s="34"/>
      <c r="BE1559" s="34"/>
      <c r="BF1559" s="34"/>
      <c r="BG1559" s="34"/>
      <c r="BH1559" s="34"/>
      <c r="BI1559" s="34"/>
      <c r="BJ1559" s="34"/>
      <c r="BK1559" s="34"/>
      <c r="BL1559" s="34"/>
      <c r="BM1559" s="34"/>
      <c r="BN1559" s="34"/>
      <c r="BO1559" s="34"/>
      <c r="BP1559" s="34"/>
      <c r="BQ1559" s="34"/>
      <c r="BR1559" s="34"/>
      <c r="BS1559" s="34"/>
      <c r="BT1559" s="34"/>
      <c r="BU1559" s="34"/>
      <c r="BV1559" s="33"/>
      <c r="BW1559" s="34"/>
      <c r="BX1559" s="34"/>
      <c r="BY1559" s="34"/>
      <c r="BZ1559" s="34"/>
      <c r="CA1559" s="34"/>
      <c r="CB1559" s="33"/>
      <c r="CC1559" s="32"/>
    </row>
    <row r="1560" spans="1:81" x14ac:dyDescent="0.35">
      <c r="A1560" s="37" t="s">
        <v>184</v>
      </c>
      <c r="B1560" s="34">
        <v>24701</v>
      </c>
      <c r="C1560" s="37" t="s">
        <v>183</v>
      </c>
      <c r="D1560" s="32">
        <v>1.2</v>
      </c>
      <c r="E1560" s="32">
        <v>0</v>
      </c>
      <c r="F1560" s="32">
        <v>6</v>
      </c>
      <c r="G1560" s="32">
        <v>6.7</v>
      </c>
      <c r="H1560" s="35">
        <v>144</v>
      </c>
      <c r="I1560" s="35">
        <v>129</v>
      </c>
      <c r="J1560" s="35">
        <v>30.831</v>
      </c>
      <c r="K1560" s="32">
        <v>1.9</v>
      </c>
      <c r="L1560" s="32">
        <v>1.5</v>
      </c>
      <c r="M1560" s="32">
        <v>1.3</v>
      </c>
      <c r="N1560" s="32">
        <v>3.2</v>
      </c>
      <c r="O1560" s="31"/>
      <c r="P1560" s="32">
        <v>6.7</v>
      </c>
      <c r="Q1560" s="31"/>
      <c r="R1560" s="36">
        <v>0.05</v>
      </c>
      <c r="S1560" s="33">
        <v>0</v>
      </c>
      <c r="T1560" s="33">
        <v>0</v>
      </c>
      <c r="U1560" s="33">
        <v>0</v>
      </c>
      <c r="V1560" s="34"/>
      <c r="W1560" s="34"/>
      <c r="X1560" s="34"/>
      <c r="Y1560" s="32">
        <v>0</v>
      </c>
      <c r="Z1560" s="32">
        <v>0</v>
      </c>
      <c r="AA1560" s="34"/>
      <c r="AB1560" s="34"/>
      <c r="AC1560" s="34"/>
      <c r="AD1560" s="34"/>
      <c r="AE1560" s="34"/>
      <c r="AF1560" s="34"/>
      <c r="AG1560" s="34"/>
      <c r="AH1560" s="34"/>
      <c r="AI1560" s="34"/>
      <c r="AJ1560" s="34"/>
      <c r="AK1560" s="34"/>
      <c r="AL1560" s="34"/>
      <c r="AM1560" s="32">
        <v>0</v>
      </c>
      <c r="AN1560" s="34"/>
      <c r="AO1560" s="34"/>
      <c r="AP1560" s="34"/>
      <c r="AQ1560" s="34"/>
      <c r="AR1560" s="32">
        <v>0</v>
      </c>
      <c r="AS1560" s="34"/>
      <c r="AT1560" s="32">
        <v>0</v>
      </c>
      <c r="AU1560" s="33">
        <v>0</v>
      </c>
      <c r="AV1560" s="36">
        <v>0</v>
      </c>
      <c r="AW1560" s="33">
        <v>0</v>
      </c>
      <c r="AX1560" s="33">
        <v>0</v>
      </c>
      <c r="AY1560" s="33">
        <v>0</v>
      </c>
      <c r="AZ1560" s="36">
        <v>0</v>
      </c>
      <c r="BA1560" s="33">
        <v>0</v>
      </c>
      <c r="BB1560" s="34"/>
      <c r="BC1560" s="34"/>
      <c r="BD1560" s="34"/>
      <c r="BE1560" s="33"/>
      <c r="BF1560" s="34"/>
      <c r="BG1560" s="33"/>
      <c r="BH1560" s="34"/>
      <c r="BI1560" s="34"/>
      <c r="BJ1560" s="34"/>
      <c r="BK1560" s="34"/>
      <c r="BL1560" s="33"/>
      <c r="BM1560" s="33"/>
      <c r="BN1560" s="33"/>
      <c r="BO1560" s="34"/>
      <c r="BP1560" s="33"/>
      <c r="BQ1560" s="33"/>
      <c r="BR1560" s="33"/>
      <c r="BS1560" s="34"/>
      <c r="BT1560" s="34"/>
      <c r="BU1560" s="34"/>
      <c r="BV1560" s="33"/>
      <c r="BW1560" s="34"/>
      <c r="BX1560" s="34"/>
      <c r="BY1560" s="34"/>
      <c r="BZ1560" s="34"/>
      <c r="CA1560" s="34"/>
      <c r="CB1560" s="33"/>
      <c r="CC1560" s="32"/>
    </row>
    <row r="1561" spans="1:81" ht="25" x14ac:dyDescent="0.35">
      <c r="A1561" s="37" t="s">
        <v>182</v>
      </c>
      <c r="B1561" s="34" t="s">
        <v>179</v>
      </c>
      <c r="C1561" s="37" t="s">
        <v>181</v>
      </c>
      <c r="D1561" s="32">
        <v>1.5</v>
      </c>
      <c r="E1561" s="32">
        <v>0</v>
      </c>
      <c r="F1561" s="32">
        <v>7</v>
      </c>
      <c r="G1561" s="32">
        <v>7.9</v>
      </c>
      <c r="H1561" s="35">
        <v>170</v>
      </c>
      <c r="I1561" s="35">
        <v>152</v>
      </c>
      <c r="J1561" s="35">
        <v>36.327999999999996</v>
      </c>
      <c r="K1561" s="32">
        <v>2.2000000000000002</v>
      </c>
      <c r="L1561" s="32">
        <v>1.8</v>
      </c>
      <c r="M1561" s="32">
        <v>1.5</v>
      </c>
      <c r="N1561" s="32">
        <v>3.8</v>
      </c>
      <c r="O1561" s="31"/>
      <c r="P1561" s="32">
        <v>7.9</v>
      </c>
      <c r="Q1561" s="31"/>
      <c r="R1561" s="36">
        <v>5.6000000000000001E-2</v>
      </c>
      <c r="S1561" s="33">
        <v>0</v>
      </c>
      <c r="T1561" s="34"/>
      <c r="U1561" s="34"/>
      <c r="V1561" s="34"/>
      <c r="W1561" s="34"/>
      <c r="X1561" s="34"/>
      <c r="Y1561" s="34"/>
      <c r="Z1561" s="34"/>
      <c r="AA1561" s="34"/>
      <c r="AB1561" s="34"/>
      <c r="AC1561" s="34"/>
      <c r="AD1561" s="34"/>
      <c r="AE1561" s="34"/>
      <c r="AF1561" s="34"/>
      <c r="AG1561" s="34"/>
      <c r="AH1561" s="34"/>
      <c r="AI1561" s="34"/>
      <c r="AJ1561" s="34"/>
      <c r="AK1561" s="34"/>
      <c r="AL1561" s="34"/>
      <c r="AM1561" s="34"/>
      <c r="AN1561" s="34"/>
      <c r="AO1561" s="34"/>
      <c r="AP1561" s="34"/>
      <c r="AQ1561" s="34"/>
      <c r="AR1561" s="34"/>
      <c r="AS1561" s="34"/>
      <c r="AT1561" s="34"/>
      <c r="AU1561" s="34"/>
      <c r="AV1561" s="34"/>
      <c r="AW1561" s="33">
        <v>0</v>
      </c>
      <c r="AX1561" s="33">
        <v>0</v>
      </c>
      <c r="AY1561" s="33">
        <v>0</v>
      </c>
      <c r="AZ1561" s="36">
        <v>0</v>
      </c>
      <c r="BA1561" s="33">
        <v>0</v>
      </c>
      <c r="BB1561" s="34"/>
      <c r="BC1561" s="34"/>
      <c r="BD1561" s="34"/>
      <c r="BE1561" s="34"/>
      <c r="BF1561" s="34"/>
      <c r="BG1561" s="34"/>
      <c r="BH1561" s="34"/>
      <c r="BI1561" s="34"/>
      <c r="BJ1561" s="34"/>
      <c r="BK1561" s="34"/>
      <c r="BL1561" s="34"/>
      <c r="BM1561" s="34"/>
      <c r="BN1561" s="34"/>
      <c r="BO1561" s="34"/>
      <c r="BP1561" s="34"/>
      <c r="BQ1561" s="34"/>
      <c r="BR1561" s="34"/>
      <c r="BS1561" s="34"/>
      <c r="BT1561" s="34"/>
      <c r="BU1561" s="34"/>
      <c r="BV1561" s="34"/>
      <c r="BW1561" s="34"/>
      <c r="BX1561" s="34"/>
      <c r="BY1561" s="34"/>
      <c r="BZ1561" s="34"/>
      <c r="CA1561" s="34"/>
      <c r="CB1561" s="34"/>
      <c r="CC1561" s="34"/>
    </row>
    <row r="1562" spans="1:81" x14ac:dyDescent="0.35">
      <c r="A1562" s="37" t="s">
        <v>180</v>
      </c>
      <c r="B1562" s="34" t="s">
        <v>179</v>
      </c>
      <c r="C1562" s="37" t="s">
        <v>178</v>
      </c>
      <c r="D1562" s="32">
        <v>1.3</v>
      </c>
      <c r="E1562" s="32">
        <v>0</v>
      </c>
      <c r="F1562" s="32">
        <v>6.2</v>
      </c>
      <c r="G1562" s="32">
        <v>7</v>
      </c>
      <c r="H1562" s="35">
        <v>150</v>
      </c>
      <c r="I1562" s="35">
        <v>134</v>
      </c>
      <c r="J1562" s="35">
        <v>32.025999999999996</v>
      </c>
      <c r="K1562" s="32">
        <v>2</v>
      </c>
      <c r="L1562" s="32">
        <v>1.6</v>
      </c>
      <c r="M1562" s="32">
        <v>1.4</v>
      </c>
      <c r="N1562" s="32">
        <v>3.3</v>
      </c>
      <c r="O1562" s="31"/>
      <c r="P1562" s="32">
        <v>7</v>
      </c>
      <c r="Q1562" s="31"/>
      <c r="R1562" s="36">
        <v>4.7E-2</v>
      </c>
      <c r="S1562" s="33">
        <v>0</v>
      </c>
      <c r="T1562" s="34"/>
      <c r="U1562" s="34"/>
      <c r="V1562" s="34"/>
      <c r="W1562" s="34"/>
      <c r="X1562" s="34"/>
      <c r="Y1562" s="34"/>
      <c r="Z1562" s="34"/>
      <c r="AA1562" s="34"/>
      <c r="AB1562" s="34"/>
      <c r="AC1562" s="34"/>
      <c r="AD1562" s="34"/>
      <c r="AE1562" s="34"/>
      <c r="AF1562" s="34"/>
      <c r="AG1562" s="34"/>
      <c r="AH1562" s="34"/>
      <c r="AI1562" s="34"/>
      <c r="AJ1562" s="34"/>
      <c r="AK1562" s="34"/>
      <c r="AL1562" s="34"/>
      <c r="AM1562" s="34"/>
      <c r="AN1562" s="34"/>
      <c r="AO1562" s="34"/>
      <c r="AP1562" s="34"/>
      <c r="AQ1562" s="34"/>
      <c r="AR1562" s="34"/>
      <c r="AS1562" s="34"/>
      <c r="AT1562" s="34"/>
      <c r="AU1562" s="34"/>
      <c r="AV1562" s="34"/>
      <c r="AW1562" s="33">
        <v>0</v>
      </c>
      <c r="AX1562" s="33">
        <v>0</v>
      </c>
      <c r="AY1562" s="33">
        <v>0</v>
      </c>
      <c r="AZ1562" s="36">
        <v>0</v>
      </c>
      <c r="BA1562" s="33">
        <v>0</v>
      </c>
      <c r="BB1562" s="34"/>
      <c r="BC1562" s="34"/>
      <c r="BD1562" s="34"/>
      <c r="BE1562" s="34"/>
      <c r="BF1562" s="34"/>
      <c r="BG1562" s="34"/>
      <c r="BH1562" s="34"/>
      <c r="BI1562" s="34"/>
      <c r="BJ1562" s="34"/>
      <c r="BK1562" s="34"/>
      <c r="BL1562" s="34"/>
      <c r="BM1562" s="34"/>
      <c r="BN1562" s="34"/>
      <c r="BO1562" s="34"/>
      <c r="BP1562" s="34"/>
      <c r="BQ1562" s="34"/>
      <c r="BR1562" s="34"/>
      <c r="BS1562" s="34"/>
      <c r="BT1562" s="34"/>
      <c r="BU1562" s="34"/>
      <c r="BV1562" s="34"/>
      <c r="BW1562" s="34"/>
      <c r="BX1562" s="34"/>
      <c r="BY1562" s="34"/>
      <c r="BZ1562" s="34"/>
      <c r="CA1562" s="34"/>
      <c r="CB1562" s="34"/>
      <c r="CC1562" s="34"/>
    </row>
    <row r="1563" spans="1:81" ht="25" x14ac:dyDescent="0.35">
      <c r="A1563" s="37" t="s">
        <v>177</v>
      </c>
      <c r="B1563" s="34">
        <v>24701</v>
      </c>
      <c r="C1563" s="37" t="s">
        <v>176</v>
      </c>
      <c r="D1563" s="32">
        <v>2</v>
      </c>
      <c r="E1563" s="32">
        <v>0.3</v>
      </c>
      <c r="F1563" s="32">
        <v>4.9000000000000004</v>
      </c>
      <c r="G1563" s="32">
        <v>8.4</v>
      </c>
      <c r="H1563" s="35">
        <v>208</v>
      </c>
      <c r="I1563" s="35">
        <v>186</v>
      </c>
      <c r="J1563" s="35">
        <v>44.454000000000001</v>
      </c>
      <c r="K1563" s="32">
        <v>2.7</v>
      </c>
      <c r="L1563" s="32">
        <v>1</v>
      </c>
      <c r="M1563" s="32">
        <v>1.6</v>
      </c>
      <c r="N1563" s="32">
        <v>2.2999999999999998</v>
      </c>
      <c r="O1563" s="31"/>
      <c r="P1563" s="32">
        <v>8.4</v>
      </c>
      <c r="Q1563" s="31"/>
      <c r="R1563" s="36">
        <v>0.09</v>
      </c>
      <c r="S1563" s="33">
        <v>0</v>
      </c>
      <c r="T1563" s="33">
        <v>0</v>
      </c>
      <c r="U1563" s="33">
        <v>0</v>
      </c>
      <c r="V1563" s="34"/>
      <c r="W1563" s="34"/>
      <c r="X1563" s="34"/>
      <c r="Y1563" s="32">
        <v>0</v>
      </c>
      <c r="Z1563" s="32">
        <v>0</v>
      </c>
      <c r="AA1563" s="34"/>
      <c r="AB1563" s="34"/>
      <c r="AC1563" s="34"/>
      <c r="AD1563" s="34"/>
      <c r="AE1563" s="34"/>
      <c r="AF1563" s="34"/>
      <c r="AG1563" s="34"/>
      <c r="AH1563" s="34"/>
      <c r="AI1563" s="34"/>
      <c r="AJ1563" s="34"/>
      <c r="AK1563" s="34"/>
      <c r="AL1563" s="34"/>
      <c r="AM1563" s="32">
        <v>0</v>
      </c>
      <c r="AN1563" s="34"/>
      <c r="AO1563" s="34"/>
      <c r="AP1563" s="34"/>
      <c r="AQ1563" s="34"/>
      <c r="AR1563" s="32">
        <v>0</v>
      </c>
      <c r="AS1563" s="34"/>
      <c r="AT1563" s="32">
        <v>0</v>
      </c>
      <c r="AU1563" s="33">
        <v>0</v>
      </c>
      <c r="AV1563" s="36">
        <v>0</v>
      </c>
      <c r="AW1563" s="33">
        <v>0</v>
      </c>
      <c r="AX1563" s="33">
        <v>0</v>
      </c>
      <c r="AY1563" s="33">
        <v>0</v>
      </c>
      <c r="AZ1563" s="36">
        <v>0</v>
      </c>
      <c r="BA1563" s="33">
        <v>0</v>
      </c>
      <c r="BB1563" s="34"/>
      <c r="BC1563" s="33"/>
      <c r="BD1563" s="34"/>
      <c r="BE1563" s="33"/>
      <c r="BF1563" s="34"/>
      <c r="BG1563" s="34"/>
      <c r="BH1563" s="34"/>
      <c r="BI1563" s="33"/>
      <c r="BJ1563" s="34"/>
      <c r="BK1563" s="36"/>
      <c r="BL1563" s="34"/>
      <c r="BM1563" s="34"/>
      <c r="BN1563" s="34"/>
      <c r="BO1563" s="33"/>
      <c r="BP1563" s="34"/>
      <c r="BQ1563" s="34"/>
      <c r="BR1563" s="34"/>
      <c r="BS1563" s="33"/>
      <c r="BT1563" s="34"/>
      <c r="BU1563" s="34"/>
      <c r="BV1563" s="33"/>
      <c r="BW1563" s="34"/>
      <c r="BX1563" s="33"/>
      <c r="BY1563" s="34"/>
      <c r="BZ1563" s="36"/>
      <c r="CA1563" s="33"/>
      <c r="CB1563" s="34"/>
      <c r="CC1563" s="32"/>
    </row>
    <row r="1564" spans="1:81" ht="25" x14ac:dyDescent="0.35">
      <c r="A1564" s="37" t="s">
        <v>175</v>
      </c>
      <c r="B1564" s="34">
        <v>24701</v>
      </c>
      <c r="C1564" s="37" t="s">
        <v>174</v>
      </c>
      <c r="D1564" s="32">
        <v>2.4</v>
      </c>
      <c r="E1564" s="32">
        <v>0.4</v>
      </c>
      <c r="F1564" s="32">
        <v>5.8</v>
      </c>
      <c r="G1564" s="32">
        <v>9.9</v>
      </c>
      <c r="H1564" s="35">
        <v>244</v>
      </c>
      <c r="I1564" s="35">
        <v>219</v>
      </c>
      <c r="J1564" s="35">
        <v>52.341000000000001</v>
      </c>
      <c r="K1564" s="32">
        <v>3.2</v>
      </c>
      <c r="L1564" s="32">
        <v>1.2</v>
      </c>
      <c r="M1564" s="32">
        <v>1.9</v>
      </c>
      <c r="N1564" s="32">
        <v>2.7</v>
      </c>
      <c r="O1564" s="31"/>
      <c r="P1564" s="32">
        <v>9.9</v>
      </c>
      <c r="Q1564" s="31"/>
      <c r="R1564" s="36">
        <v>0.1</v>
      </c>
      <c r="S1564" s="33">
        <v>0</v>
      </c>
      <c r="T1564" s="34"/>
      <c r="U1564" s="34"/>
      <c r="V1564" s="34"/>
      <c r="W1564" s="34"/>
      <c r="X1564" s="34"/>
      <c r="Y1564" s="34"/>
      <c r="Z1564" s="34"/>
      <c r="AA1564" s="34"/>
      <c r="AB1564" s="34"/>
      <c r="AC1564" s="34"/>
      <c r="AD1564" s="34"/>
      <c r="AE1564" s="34"/>
      <c r="AF1564" s="34"/>
      <c r="AG1564" s="34"/>
      <c r="AH1564" s="34"/>
      <c r="AI1564" s="34"/>
      <c r="AJ1564" s="34"/>
      <c r="AK1564" s="34"/>
      <c r="AL1564" s="34"/>
      <c r="AM1564" s="34"/>
      <c r="AN1564" s="34"/>
      <c r="AO1564" s="34"/>
      <c r="AP1564" s="34"/>
      <c r="AQ1564" s="34"/>
      <c r="AR1564" s="34"/>
      <c r="AS1564" s="34"/>
      <c r="AT1564" s="34"/>
      <c r="AU1564" s="34"/>
      <c r="AV1564" s="34"/>
      <c r="AW1564" s="33">
        <v>0</v>
      </c>
      <c r="AX1564" s="33">
        <v>0</v>
      </c>
      <c r="AY1564" s="33">
        <v>0</v>
      </c>
      <c r="AZ1564" s="36">
        <v>0</v>
      </c>
      <c r="BA1564" s="33">
        <v>0</v>
      </c>
      <c r="BB1564" s="34"/>
      <c r="BC1564" s="33"/>
      <c r="BD1564" s="33"/>
      <c r="BE1564" s="33"/>
      <c r="BF1564" s="34"/>
      <c r="BG1564" s="33"/>
      <c r="BH1564" s="33"/>
      <c r="BI1564" s="33"/>
      <c r="BJ1564" s="34"/>
      <c r="BK1564" s="34"/>
      <c r="BL1564" s="33"/>
      <c r="BM1564" s="33"/>
      <c r="BN1564" s="33"/>
      <c r="BO1564" s="33"/>
      <c r="BP1564" s="33"/>
      <c r="BQ1564" s="33"/>
      <c r="BR1564" s="33"/>
      <c r="BS1564" s="33"/>
      <c r="BT1564" s="34"/>
      <c r="BU1564" s="33"/>
      <c r="BV1564" s="33"/>
      <c r="BW1564" s="33"/>
      <c r="BX1564" s="33"/>
      <c r="BY1564" s="34"/>
      <c r="BZ1564" s="34"/>
      <c r="CA1564" s="33"/>
      <c r="CB1564" s="33"/>
      <c r="CC1564" s="32"/>
    </row>
    <row r="1565" spans="1:81" ht="25" x14ac:dyDescent="0.35">
      <c r="A1565" s="37" t="s">
        <v>173</v>
      </c>
      <c r="B1565" s="34">
        <v>24701</v>
      </c>
      <c r="C1565" s="37" t="s">
        <v>172</v>
      </c>
      <c r="D1565" s="32">
        <v>2.1</v>
      </c>
      <c r="E1565" s="32">
        <v>0.3</v>
      </c>
      <c r="F1565" s="32">
        <v>5.0999999999999996</v>
      </c>
      <c r="G1565" s="32">
        <v>8.8000000000000007</v>
      </c>
      <c r="H1565" s="35">
        <v>216</v>
      </c>
      <c r="I1565" s="35">
        <v>194</v>
      </c>
      <c r="J1565" s="35">
        <v>46.366</v>
      </c>
      <c r="K1565" s="32">
        <v>2.8</v>
      </c>
      <c r="L1565" s="32">
        <v>1</v>
      </c>
      <c r="M1565" s="32">
        <v>1.7</v>
      </c>
      <c r="N1565" s="32">
        <v>2.4</v>
      </c>
      <c r="O1565" s="31"/>
      <c r="P1565" s="32">
        <v>8.8000000000000007</v>
      </c>
      <c r="Q1565" s="31"/>
      <c r="R1565" s="36">
        <v>8.4000000000000005E-2</v>
      </c>
      <c r="S1565" s="33">
        <v>0</v>
      </c>
      <c r="T1565" s="34"/>
      <c r="U1565" s="34"/>
      <c r="V1565" s="34"/>
      <c r="W1565" s="34"/>
      <c r="X1565" s="34"/>
      <c r="Y1565" s="34"/>
      <c r="Z1565" s="34"/>
      <c r="AA1565" s="34"/>
      <c r="AB1565" s="34"/>
      <c r="AC1565" s="34"/>
      <c r="AD1565" s="34"/>
      <c r="AE1565" s="34"/>
      <c r="AF1565" s="34"/>
      <c r="AG1565" s="34"/>
      <c r="AH1565" s="34"/>
      <c r="AI1565" s="34"/>
      <c r="AJ1565" s="34"/>
      <c r="AK1565" s="34"/>
      <c r="AL1565" s="34"/>
      <c r="AM1565" s="34"/>
      <c r="AN1565" s="34"/>
      <c r="AO1565" s="34"/>
      <c r="AP1565" s="34"/>
      <c r="AQ1565" s="34"/>
      <c r="AR1565" s="34"/>
      <c r="AS1565" s="34"/>
      <c r="AT1565" s="34"/>
      <c r="AU1565" s="34"/>
      <c r="AV1565" s="34"/>
      <c r="AW1565" s="33">
        <v>0</v>
      </c>
      <c r="AX1565" s="33">
        <v>0</v>
      </c>
      <c r="AY1565" s="33">
        <v>0</v>
      </c>
      <c r="AZ1565" s="36">
        <v>0</v>
      </c>
      <c r="BA1565" s="33">
        <v>0</v>
      </c>
      <c r="BB1565" s="34"/>
      <c r="BC1565" s="33"/>
      <c r="BD1565" s="33"/>
      <c r="BE1565" s="33"/>
      <c r="BF1565" s="34"/>
      <c r="BG1565" s="33"/>
      <c r="BH1565" s="33"/>
      <c r="BI1565" s="33"/>
      <c r="BJ1565" s="34"/>
      <c r="BK1565" s="34"/>
      <c r="BL1565" s="33"/>
      <c r="BM1565" s="33"/>
      <c r="BN1565" s="33"/>
      <c r="BO1565" s="33"/>
      <c r="BP1565" s="33"/>
      <c r="BQ1565" s="33"/>
      <c r="BR1565" s="33"/>
      <c r="BS1565" s="33"/>
      <c r="BT1565" s="34"/>
      <c r="BU1565" s="33"/>
      <c r="BV1565" s="33"/>
      <c r="BW1565" s="33"/>
      <c r="BX1565" s="33"/>
      <c r="BY1565" s="34"/>
      <c r="BZ1565" s="34"/>
      <c r="CA1565" s="33"/>
      <c r="CB1565" s="33"/>
      <c r="CC1565" s="32"/>
    </row>
    <row r="1566" spans="1:81" x14ac:dyDescent="0.35">
      <c r="A1566" s="37" t="s">
        <v>171</v>
      </c>
      <c r="B1566" s="34">
        <v>24302</v>
      </c>
      <c r="C1566" s="37" t="s">
        <v>170</v>
      </c>
      <c r="D1566" s="32">
        <v>0.8</v>
      </c>
      <c r="E1566" s="32">
        <v>0.2</v>
      </c>
      <c r="F1566" s="32">
        <v>1.9</v>
      </c>
      <c r="G1566" s="32">
        <v>1.9</v>
      </c>
      <c r="H1566" s="35">
        <v>62</v>
      </c>
      <c r="I1566" s="35">
        <v>53</v>
      </c>
      <c r="J1566" s="35">
        <v>12.667</v>
      </c>
      <c r="K1566" s="32">
        <v>1.1000000000000001</v>
      </c>
      <c r="L1566" s="32">
        <v>0.8</v>
      </c>
      <c r="M1566" s="32">
        <v>1.1000000000000001</v>
      </c>
      <c r="N1566" s="32">
        <v>0</v>
      </c>
      <c r="O1566" s="31"/>
      <c r="P1566" s="32">
        <v>1.9</v>
      </c>
      <c r="Q1566" s="31"/>
      <c r="R1566" s="36">
        <v>0.03</v>
      </c>
      <c r="S1566" s="33">
        <v>0</v>
      </c>
      <c r="T1566" s="33">
        <v>0</v>
      </c>
      <c r="U1566" s="33">
        <v>0</v>
      </c>
      <c r="V1566" s="34"/>
      <c r="W1566" s="34"/>
      <c r="X1566" s="34"/>
      <c r="Y1566" s="32">
        <v>0</v>
      </c>
      <c r="Z1566" s="32">
        <v>0</v>
      </c>
      <c r="AA1566" s="34"/>
      <c r="AB1566" s="34"/>
      <c r="AC1566" s="34"/>
      <c r="AD1566" s="34"/>
      <c r="AE1566" s="34"/>
      <c r="AF1566" s="34"/>
      <c r="AG1566" s="34"/>
      <c r="AH1566" s="34"/>
      <c r="AI1566" s="34"/>
      <c r="AJ1566" s="34"/>
      <c r="AK1566" s="34"/>
      <c r="AL1566" s="34"/>
      <c r="AM1566" s="32">
        <v>0</v>
      </c>
      <c r="AN1566" s="34"/>
      <c r="AO1566" s="34"/>
      <c r="AP1566" s="34"/>
      <c r="AQ1566" s="34"/>
      <c r="AR1566" s="32">
        <v>0</v>
      </c>
      <c r="AS1566" s="34"/>
      <c r="AT1566" s="32">
        <v>0</v>
      </c>
      <c r="AU1566" s="33">
        <v>0</v>
      </c>
      <c r="AV1566" s="36">
        <v>0</v>
      </c>
      <c r="AW1566" s="33">
        <v>0</v>
      </c>
      <c r="AX1566" s="33">
        <v>0</v>
      </c>
      <c r="AY1566" s="33">
        <v>0</v>
      </c>
      <c r="AZ1566" s="36">
        <v>0</v>
      </c>
      <c r="BA1566" s="33">
        <v>0</v>
      </c>
      <c r="BB1566" s="34"/>
      <c r="BC1566" s="34"/>
      <c r="BD1566" s="34"/>
      <c r="BE1566" s="33"/>
      <c r="BF1566" s="34"/>
      <c r="BG1566" s="33"/>
      <c r="BH1566" s="34"/>
      <c r="BI1566" s="34"/>
      <c r="BJ1566" s="34"/>
      <c r="BK1566" s="34"/>
      <c r="BL1566" s="33"/>
      <c r="BM1566" s="33"/>
      <c r="BN1566" s="33"/>
      <c r="BO1566" s="34"/>
      <c r="BP1566" s="33"/>
      <c r="BQ1566" s="33"/>
      <c r="BR1566" s="33"/>
      <c r="BS1566" s="34"/>
      <c r="BT1566" s="34"/>
      <c r="BU1566" s="34"/>
      <c r="BV1566" s="33"/>
      <c r="BW1566" s="34"/>
      <c r="BX1566" s="34"/>
      <c r="BY1566" s="34"/>
      <c r="BZ1566" s="34"/>
      <c r="CA1566" s="34"/>
      <c r="CB1566" s="33"/>
      <c r="CC1566" s="32"/>
    </row>
    <row r="1567" spans="1:81" x14ac:dyDescent="0.35">
      <c r="A1567" s="37" t="s">
        <v>169</v>
      </c>
      <c r="B1567" s="34">
        <v>24302</v>
      </c>
      <c r="C1567" s="37" t="s">
        <v>168</v>
      </c>
      <c r="D1567" s="32">
        <v>0.7</v>
      </c>
      <c r="E1567" s="32">
        <v>0.3</v>
      </c>
      <c r="F1567" s="32">
        <v>2.9</v>
      </c>
      <c r="G1567" s="32">
        <v>2.9</v>
      </c>
      <c r="H1567" s="35">
        <v>86</v>
      </c>
      <c r="I1567" s="35">
        <v>72</v>
      </c>
      <c r="J1567" s="35">
        <v>17.207999999999998</v>
      </c>
      <c r="K1567" s="32">
        <v>1.8</v>
      </c>
      <c r="L1567" s="32">
        <v>1.3</v>
      </c>
      <c r="M1567" s="32">
        <v>1.4</v>
      </c>
      <c r="N1567" s="32">
        <v>0.2</v>
      </c>
      <c r="O1567" s="31"/>
      <c r="P1567" s="32">
        <v>2.9</v>
      </c>
      <c r="Q1567" s="31"/>
      <c r="R1567" s="36">
        <v>0.01</v>
      </c>
      <c r="S1567" s="33">
        <v>0</v>
      </c>
      <c r="T1567" s="33">
        <v>0</v>
      </c>
      <c r="U1567" s="33">
        <v>0</v>
      </c>
      <c r="V1567" s="34"/>
      <c r="W1567" s="34"/>
      <c r="X1567" s="34"/>
      <c r="Y1567" s="32">
        <v>0</v>
      </c>
      <c r="Z1567" s="32">
        <v>0</v>
      </c>
      <c r="AA1567" s="34"/>
      <c r="AB1567" s="34"/>
      <c r="AC1567" s="34"/>
      <c r="AD1567" s="34"/>
      <c r="AE1567" s="34"/>
      <c r="AF1567" s="34"/>
      <c r="AG1567" s="34"/>
      <c r="AH1567" s="34"/>
      <c r="AI1567" s="34"/>
      <c r="AJ1567" s="34"/>
      <c r="AK1567" s="34"/>
      <c r="AL1567" s="34"/>
      <c r="AM1567" s="32">
        <v>0</v>
      </c>
      <c r="AN1567" s="34"/>
      <c r="AO1567" s="34"/>
      <c r="AP1567" s="34"/>
      <c r="AQ1567" s="34"/>
      <c r="AR1567" s="32">
        <v>0</v>
      </c>
      <c r="AS1567" s="34"/>
      <c r="AT1567" s="32">
        <v>0</v>
      </c>
      <c r="AU1567" s="33">
        <v>0</v>
      </c>
      <c r="AV1567" s="36">
        <v>0</v>
      </c>
      <c r="AW1567" s="33">
        <v>0</v>
      </c>
      <c r="AX1567" s="33">
        <v>0</v>
      </c>
      <c r="AY1567" s="33">
        <v>0</v>
      </c>
      <c r="AZ1567" s="36">
        <v>0</v>
      </c>
      <c r="BA1567" s="33">
        <v>0</v>
      </c>
      <c r="BB1567" s="34"/>
      <c r="BC1567" s="34"/>
      <c r="BD1567" s="34"/>
      <c r="BE1567" s="34"/>
      <c r="BF1567" s="34"/>
      <c r="BG1567" s="34"/>
      <c r="BH1567" s="34"/>
      <c r="BI1567" s="34"/>
      <c r="BJ1567" s="34"/>
      <c r="BK1567" s="34"/>
      <c r="BL1567" s="34"/>
      <c r="BM1567" s="34"/>
      <c r="BN1567" s="34"/>
      <c r="BO1567" s="34"/>
      <c r="BP1567" s="34"/>
      <c r="BQ1567" s="34"/>
      <c r="BR1567" s="34"/>
      <c r="BS1567" s="34"/>
      <c r="BT1567" s="34"/>
      <c r="BU1567" s="34"/>
      <c r="BV1567" s="33"/>
      <c r="BW1567" s="34"/>
      <c r="BX1567" s="34"/>
      <c r="BY1567" s="34"/>
      <c r="BZ1567" s="34"/>
      <c r="CA1567" s="34"/>
      <c r="CB1567" s="33"/>
      <c r="CC1567" s="32"/>
    </row>
    <row r="1568" spans="1:81" x14ac:dyDescent="0.35">
      <c r="A1568" s="37" t="s">
        <v>167</v>
      </c>
      <c r="B1568" s="34">
        <v>24401</v>
      </c>
      <c r="C1568" s="37" t="s">
        <v>166</v>
      </c>
      <c r="D1568" s="32">
        <v>3.3</v>
      </c>
      <c r="E1568" s="32">
        <v>0.3</v>
      </c>
      <c r="F1568" s="32">
        <v>0.3</v>
      </c>
      <c r="G1568" s="32">
        <v>0.3</v>
      </c>
      <c r="H1568" s="35">
        <v>91</v>
      </c>
      <c r="I1568" s="35">
        <v>72</v>
      </c>
      <c r="J1568" s="35">
        <v>17.207999999999998</v>
      </c>
      <c r="K1568" s="32">
        <v>2.4</v>
      </c>
      <c r="L1568" s="32">
        <v>0</v>
      </c>
      <c r="M1568" s="32">
        <v>0.3</v>
      </c>
      <c r="N1568" s="32">
        <v>0</v>
      </c>
      <c r="O1568" s="31"/>
      <c r="P1568" s="32">
        <v>0.3</v>
      </c>
      <c r="Q1568" s="31"/>
      <c r="R1568" s="36">
        <v>0.06</v>
      </c>
      <c r="S1568" s="33">
        <v>0</v>
      </c>
      <c r="T1568" s="33">
        <v>0</v>
      </c>
      <c r="U1568" s="33">
        <v>0</v>
      </c>
      <c r="V1568" s="34"/>
      <c r="W1568" s="34"/>
      <c r="X1568" s="34"/>
      <c r="Y1568" s="32">
        <v>0</v>
      </c>
      <c r="Z1568" s="32">
        <v>0</v>
      </c>
      <c r="AA1568" s="34"/>
      <c r="AB1568" s="34"/>
      <c r="AC1568" s="34"/>
      <c r="AD1568" s="34"/>
      <c r="AE1568" s="34"/>
      <c r="AF1568" s="34"/>
      <c r="AG1568" s="34"/>
      <c r="AH1568" s="34"/>
      <c r="AI1568" s="34"/>
      <c r="AJ1568" s="34"/>
      <c r="AK1568" s="34"/>
      <c r="AL1568" s="34"/>
      <c r="AM1568" s="32">
        <v>0</v>
      </c>
      <c r="AN1568" s="34"/>
      <c r="AO1568" s="34"/>
      <c r="AP1568" s="34"/>
      <c r="AQ1568" s="34"/>
      <c r="AR1568" s="32">
        <v>0</v>
      </c>
      <c r="AS1568" s="34"/>
      <c r="AT1568" s="32">
        <v>0</v>
      </c>
      <c r="AU1568" s="33">
        <v>0</v>
      </c>
      <c r="AV1568" s="36">
        <v>0</v>
      </c>
      <c r="AW1568" s="33">
        <v>0</v>
      </c>
      <c r="AX1568" s="33">
        <v>0</v>
      </c>
      <c r="AY1568" s="33">
        <v>0</v>
      </c>
      <c r="AZ1568" s="36">
        <v>0</v>
      </c>
      <c r="BA1568" s="33">
        <v>0</v>
      </c>
      <c r="BB1568" s="34"/>
      <c r="BC1568" s="34"/>
      <c r="BD1568" s="34"/>
      <c r="BE1568" s="33"/>
      <c r="BF1568" s="34"/>
      <c r="BG1568" s="33"/>
      <c r="BH1568" s="34"/>
      <c r="BI1568" s="34"/>
      <c r="BJ1568" s="34"/>
      <c r="BK1568" s="34"/>
      <c r="BL1568" s="33"/>
      <c r="BM1568" s="33"/>
      <c r="BN1568" s="33"/>
      <c r="BO1568" s="34"/>
      <c r="BP1568" s="33"/>
      <c r="BQ1568" s="33"/>
      <c r="BR1568" s="33"/>
      <c r="BS1568" s="34"/>
      <c r="BT1568" s="34"/>
      <c r="BU1568" s="34"/>
      <c r="BV1568" s="33"/>
      <c r="BW1568" s="34"/>
      <c r="BX1568" s="34"/>
      <c r="BY1568" s="34"/>
      <c r="BZ1568" s="34"/>
      <c r="CA1568" s="34"/>
      <c r="CB1568" s="33"/>
      <c r="CC1568" s="32"/>
    </row>
    <row r="1569" spans="1:81" x14ac:dyDescent="0.35">
      <c r="A1569" s="37" t="s">
        <v>165</v>
      </c>
      <c r="B1569" s="34">
        <v>24403</v>
      </c>
      <c r="C1569" s="37" t="s">
        <v>164</v>
      </c>
      <c r="D1569" s="32">
        <v>3.3</v>
      </c>
      <c r="E1569" s="32">
        <v>5.9</v>
      </c>
      <c r="F1569" s="32">
        <v>0.4</v>
      </c>
      <c r="G1569" s="32">
        <v>0.6</v>
      </c>
      <c r="H1569" s="35">
        <v>396</v>
      </c>
      <c r="I1569" s="35">
        <v>284</v>
      </c>
      <c r="J1569" s="35">
        <v>67.875999999999991</v>
      </c>
      <c r="K1569" s="32">
        <v>14.1</v>
      </c>
      <c r="L1569" s="34"/>
      <c r="M1569" s="34"/>
      <c r="N1569" s="34"/>
      <c r="O1569" s="31"/>
      <c r="P1569" s="32">
        <v>0.6</v>
      </c>
      <c r="Q1569" s="31"/>
      <c r="R1569" s="36">
        <v>0.152</v>
      </c>
      <c r="S1569" s="33">
        <v>0</v>
      </c>
      <c r="T1569" s="33">
        <v>57.93</v>
      </c>
      <c r="U1569" s="33">
        <v>23.68</v>
      </c>
      <c r="V1569" s="34"/>
      <c r="W1569" s="34"/>
      <c r="X1569" s="34"/>
      <c r="Y1569" s="32">
        <v>9.1</v>
      </c>
      <c r="Z1569" s="32">
        <v>8.4</v>
      </c>
      <c r="AA1569" s="34"/>
      <c r="AB1569" s="34"/>
      <c r="AC1569" s="34"/>
      <c r="AD1569" s="34"/>
      <c r="AE1569" s="34"/>
      <c r="AF1569" s="34"/>
      <c r="AG1569" s="34"/>
      <c r="AH1569" s="34"/>
      <c r="AI1569" s="34"/>
      <c r="AJ1569" s="34"/>
      <c r="AK1569" s="34"/>
      <c r="AL1569" s="34"/>
      <c r="AM1569" s="32">
        <v>0</v>
      </c>
      <c r="AN1569" s="34"/>
      <c r="AO1569" s="34"/>
      <c r="AP1569" s="34"/>
      <c r="AQ1569" s="34"/>
      <c r="AR1569" s="32">
        <v>0</v>
      </c>
      <c r="AS1569" s="34"/>
      <c r="AT1569" s="32">
        <v>0</v>
      </c>
      <c r="AU1569" s="33">
        <v>17.579999999999998</v>
      </c>
      <c r="AV1569" s="36">
        <v>0</v>
      </c>
      <c r="AW1569" s="33">
        <v>2.72</v>
      </c>
      <c r="AX1569" s="33">
        <v>1.1100000000000001</v>
      </c>
      <c r="AY1569" s="33">
        <v>0.82</v>
      </c>
      <c r="AZ1569" s="36">
        <v>0</v>
      </c>
      <c r="BA1569" s="33">
        <v>0</v>
      </c>
      <c r="BB1569" s="34"/>
      <c r="BC1569" s="34"/>
      <c r="BD1569" s="34"/>
      <c r="BE1569" s="34"/>
      <c r="BF1569" s="34"/>
      <c r="BG1569" s="34"/>
      <c r="BH1569" s="34"/>
      <c r="BI1569" s="34"/>
      <c r="BJ1569" s="34"/>
      <c r="BK1569" s="34"/>
      <c r="BL1569" s="34"/>
      <c r="BM1569" s="34"/>
      <c r="BN1569" s="34"/>
      <c r="BO1569" s="34"/>
      <c r="BP1569" s="34"/>
      <c r="BQ1569" s="34"/>
      <c r="BR1569" s="34"/>
      <c r="BS1569" s="34"/>
      <c r="BT1569" s="34"/>
      <c r="BU1569" s="34"/>
      <c r="BV1569" s="33"/>
      <c r="BW1569" s="34"/>
      <c r="BX1569" s="34"/>
      <c r="BY1569" s="34"/>
      <c r="BZ1569" s="34"/>
      <c r="CA1569" s="34"/>
      <c r="CB1569" s="33"/>
      <c r="CC1569" s="32"/>
    </row>
    <row r="1570" spans="1:81" x14ac:dyDescent="0.35">
      <c r="A1570" s="37" t="s">
        <v>163</v>
      </c>
      <c r="B1570" s="34">
        <v>24404</v>
      </c>
      <c r="C1570" s="37" t="s">
        <v>162</v>
      </c>
      <c r="D1570" s="32">
        <v>46.7</v>
      </c>
      <c r="E1570" s="32">
        <v>4.3</v>
      </c>
      <c r="F1570" s="32">
        <v>0.3</v>
      </c>
      <c r="G1570" s="32">
        <v>2.2999999999999998</v>
      </c>
      <c r="H1570" s="35">
        <v>1266</v>
      </c>
      <c r="I1570" s="35">
        <v>992</v>
      </c>
      <c r="J1570" s="35">
        <v>237.08799999999999</v>
      </c>
      <c r="K1570" s="32">
        <v>34.299999999999997</v>
      </c>
      <c r="L1570" s="32">
        <v>0</v>
      </c>
      <c r="M1570" s="32">
        <v>0</v>
      </c>
      <c r="N1570" s="32">
        <v>0.3</v>
      </c>
      <c r="O1570" s="31"/>
      <c r="P1570" s="32">
        <v>2.2999999999999998</v>
      </c>
      <c r="Q1570" s="31"/>
      <c r="R1570" s="36">
        <v>0.18</v>
      </c>
      <c r="S1570" s="33">
        <v>0</v>
      </c>
      <c r="T1570" s="33">
        <v>25.7</v>
      </c>
      <c r="U1570" s="33">
        <v>9.1999999999999993</v>
      </c>
      <c r="V1570" s="34"/>
      <c r="W1570" s="34"/>
      <c r="X1570" s="34"/>
      <c r="Y1570" s="32">
        <v>2.4</v>
      </c>
      <c r="Z1570" s="32">
        <v>0</v>
      </c>
      <c r="AA1570" s="34"/>
      <c r="AB1570" s="34"/>
      <c r="AC1570" s="34"/>
      <c r="AD1570" s="34"/>
      <c r="AE1570" s="34"/>
      <c r="AF1570" s="34"/>
      <c r="AG1570" s="34"/>
      <c r="AH1570" s="34"/>
      <c r="AI1570" s="34"/>
      <c r="AJ1570" s="34"/>
      <c r="AK1570" s="34"/>
      <c r="AL1570" s="34"/>
      <c r="AM1570" s="32">
        <v>51.1</v>
      </c>
      <c r="AN1570" s="34"/>
      <c r="AO1570" s="34"/>
      <c r="AP1570" s="34"/>
      <c r="AQ1570" s="34"/>
      <c r="AR1570" s="32">
        <v>0.6</v>
      </c>
      <c r="AS1570" s="34"/>
      <c r="AT1570" s="32">
        <v>0</v>
      </c>
      <c r="AU1570" s="33">
        <v>67.3</v>
      </c>
      <c r="AV1570" s="36">
        <v>51.7</v>
      </c>
      <c r="AW1570" s="33">
        <v>0.88</v>
      </c>
      <c r="AX1570" s="33">
        <v>0.32</v>
      </c>
      <c r="AY1570" s="33">
        <v>2.3199999999999998</v>
      </c>
      <c r="AZ1570" s="36">
        <v>1778.48</v>
      </c>
      <c r="BA1570" s="33">
        <v>13.76</v>
      </c>
      <c r="BB1570" s="34"/>
      <c r="BC1570" s="34"/>
      <c r="BD1570" s="34"/>
      <c r="BE1570" s="33"/>
      <c r="BF1570" s="34"/>
      <c r="BG1570" s="33"/>
      <c r="BH1570" s="34"/>
      <c r="BI1570" s="34"/>
      <c r="BJ1570" s="34"/>
      <c r="BK1570" s="34"/>
      <c r="BL1570" s="33"/>
      <c r="BM1570" s="33"/>
      <c r="BN1570" s="33"/>
      <c r="BO1570" s="34"/>
      <c r="BP1570" s="33"/>
      <c r="BQ1570" s="33"/>
      <c r="BR1570" s="33"/>
      <c r="BS1570" s="34"/>
      <c r="BT1570" s="34"/>
      <c r="BU1570" s="34"/>
      <c r="BV1570" s="33"/>
      <c r="BW1570" s="34"/>
      <c r="BX1570" s="34"/>
      <c r="BY1570" s="34"/>
      <c r="BZ1570" s="34"/>
      <c r="CA1570" s="34"/>
      <c r="CB1570" s="33"/>
      <c r="CC1570" s="32"/>
    </row>
    <row r="1571" spans="1:81" x14ac:dyDescent="0.35">
      <c r="A1571" s="37" t="s">
        <v>161</v>
      </c>
      <c r="B1571" s="34">
        <v>24404</v>
      </c>
      <c r="C1571" s="37" t="s">
        <v>160</v>
      </c>
      <c r="D1571" s="32">
        <v>8.4</v>
      </c>
      <c r="E1571" s="32">
        <v>0.8</v>
      </c>
      <c r="F1571" s="32">
        <v>0</v>
      </c>
      <c r="G1571" s="32">
        <v>0.4</v>
      </c>
      <c r="H1571" s="35">
        <v>228</v>
      </c>
      <c r="I1571" s="35">
        <v>178</v>
      </c>
      <c r="J1571" s="35">
        <v>42.542000000000002</v>
      </c>
      <c r="K1571" s="32">
        <v>6.2</v>
      </c>
      <c r="L1571" s="32">
        <v>0</v>
      </c>
      <c r="M1571" s="32">
        <v>0</v>
      </c>
      <c r="N1571" s="32">
        <v>0</v>
      </c>
      <c r="O1571" s="31"/>
      <c r="P1571" s="32">
        <v>0.4</v>
      </c>
      <c r="Q1571" s="31"/>
      <c r="R1571" s="36">
        <v>2.9000000000000001E-2</v>
      </c>
      <c r="S1571" s="33">
        <v>0</v>
      </c>
      <c r="T1571" s="34"/>
      <c r="U1571" s="34"/>
      <c r="V1571" s="34"/>
      <c r="W1571" s="34"/>
      <c r="X1571" s="34"/>
      <c r="Y1571" s="34"/>
      <c r="Z1571" s="34"/>
      <c r="AA1571" s="34"/>
      <c r="AB1571" s="34"/>
      <c r="AC1571" s="34"/>
      <c r="AD1571" s="34"/>
      <c r="AE1571" s="34"/>
      <c r="AF1571" s="34"/>
      <c r="AG1571" s="34"/>
      <c r="AH1571" s="34"/>
      <c r="AI1571" s="34"/>
      <c r="AJ1571" s="34"/>
      <c r="AK1571" s="34"/>
      <c r="AL1571" s="34"/>
      <c r="AM1571" s="34"/>
      <c r="AN1571" s="34"/>
      <c r="AO1571" s="34"/>
      <c r="AP1571" s="34"/>
      <c r="AQ1571" s="34"/>
      <c r="AR1571" s="34"/>
      <c r="AS1571" s="34"/>
      <c r="AT1571" s="34"/>
      <c r="AU1571" s="34"/>
      <c r="AV1571" s="34"/>
      <c r="AW1571" s="33">
        <v>0.16</v>
      </c>
      <c r="AX1571" s="33">
        <v>0.06</v>
      </c>
      <c r="AY1571" s="33">
        <v>0.42</v>
      </c>
      <c r="AZ1571" s="36">
        <v>320.12599999999998</v>
      </c>
      <c r="BA1571" s="33">
        <v>2.48</v>
      </c>
      <c r="BB1571" s="34"/>
      <c r="BC1571" s="34"/>
      <c r="BD1571" s="34"/>
      <c r="BE1571" s="34"/>
      <c r="BF1571" s="34"/>
      <c r="BG1571" s="34"/>
      <c r="BH1571" s="34"/>
      <c r="BI1571" s="34"/>
      <c r="BJ1571" s="34"/>
      <c r="BK1571" s="34"/>
      <c r="BL1571" s="34"/>
      <c r="BM1571" s="34"/>
      <c r="BN1571" s="34"/>
      <c r="BO1571" s="34"/>
      <c r="BP1571" s="34"/>
      <c r="BQ1571" s="34"/>
      <c r="BR1571" s="34"/>
      <c r="BS1571" s="34"/>
      <c r="BT1571" s="34"/>
      <c r="BU1571" s="34"/>
      <c r="BV1571" s="33"/>
      <c r="BW1571" s="34"/>
      <c r="BX1571" s="34"/>
      <c r="BY1571" s="34"/>
      <c r="BZ1571" s="34"/>
      <c r="CA1571" s="34"/>
      <c r="CB1571" s="33"/>
      <c r="CC1571" s="32"/>
    </row>
    <row r="1572" spans="1:81" x14ac:dyDescent="0.35">
      <c r="A1572" s="37" t="s">
        <v>159</v>
      </c>
      <c r="B1572" s="34">
        <v>24802</v>
      </c>
      <c r="C1572" s="37" t="s">
        <v>158</v>
      </c>
      <c r="D1572" s="32">
        <v>1.5</v>
      </c>
      <c r="E1572" s="32">
        <v>0.1</v>
      </c>
      <c r="F1572" s="32">
        <v>3.1</v>
      </c>
      <c r="G1572" s="32">
        <v>3.1</v>
      </c>
      <c r="H1572" s="35">
        <v>107</v>
      </c>
      <c r="I1572" s="35">
        <v>83</v>
      </c>
      <c r="J1572" s="35">
        <v>19.837</v>
      </c>
      <c r="K1572" s="32">
        <v>2.9</v>
      </c>
      <c r="L1572" s="32">
        <v>1.6</v>
      </c>
      <c r="M1572" s="32">
        <v>1.5</v>
      </c>
      <c r="N1572" s="32">
        <v>0</v>
      </c>
      <c r="O1572" s="31"/>
      <c r="P1572" s="32">
        <v>3.1</v>
      </c>
      <c r="Q1572" s="31"/>
      <c r="R1572" s="36">
        <v>0.11</v>
      </c>
      <c r="S1572" s="33">
        <v>0</v>
      </c>
      <c r="T1572" s="33">
        <v>0</v>
      </c>
      <c r="U1572" s="33">
        <v>0</v>
      </c>
      <c r="V1572" s="34"/>
      <c r="W1572" s="34"/>
      <c r="X1572" s="34"/>
      <c r="Y1572" s="32">
        <v>0</v>
      </c>
      <c r="Z1572" s="32">
        <v>0</v>
      </c>
      <c r="AA1572" s="34"/>
      <c r="AB1572" s="34"/>
      <c r="AC1572" s="34"/>
      <c r="AD1572" s="34"/>
      <c r="AE1572" s="34"/>
      <c r="AF1572" s="34"/>
      <c r="AG1572" s="34"/>
      <c r="AH1572" s="34"/>
      <c r="AI1572" s="34"/>
      <c r="AJ1572" s="34"/>
      <c r="AK1572" s="34"/>
      <c r="AL1572" s="34"/>
      <c r="AM1572" s="32">
        <v>0</v>
      </c>
      <c r="AN1572" s="34"/>
      <c r="AO1572" s="34"/>
      <c r="AP1572" s="34"/>
      <c r="AQ1572" s="34"/>
      <c r="AR1572" s="32">
        <v>0</v>
      </c>
      <c r="AS1572" s="34"/>
      <c r="AT1572" s="32">
        <v>0</v>
      </c>
      <c r="AU1572" s="33">
        <v>0</v>
      </c>
      <c r="AV1572" s="36">
        <v>0</v>
      </c>
      <c r="AW1572" s="33">
        <v>0</v>
      </c>
      <c r="AX1572" s="33">
        <v>0</v>
      </c>
      <c r="AY1572" s="33">
        <v>0</v>
      </c>
      <c r="AZ1572" s="36">
        <v>0</v>
      </c>
      <c r="BA1572" s="33">
        <v>0</v>
      </c>
      <c r="BB1572" s="34"/>
      <c r="BC1572" s="34"/>
      <c r="BD1572" s="34"/>
      <c r="BE1572" s="33"/>
      <c r="BF1572" s="34"/>
      <c r="BG1572" s="33"/>
      <c r="BH1572" s="34"/>
      <c r="BI1572" s="34"/>
      <c r="BJ1572" s="34"/>
      <c r="BK1572" s="34"/>
      <c r="BL1572" s="33"/>
      <c r="BM1572" s="33"/>
      <c r="BN1572" s="33"/>
      <c r="BO1572" s="34"/>
      <c r="BP1572" s="33"/>
      <c r="BQ1572" s="33"/>
      <c r="BR1572" s="33"/>
      <c r="BS1572" s="34"/>
      <c r="BT1572" s="34"/>
      <c r="BU1572" s="34"/>
      <c r="BV1572" s="33"/>
      <c r="BW1572" s="34"/>
      <c r="BX1572" s="34"/>
      <c r="BY1572" s="34"/>
      <c r="BZ1572" s="34"/>
      <c r="CA1572" s="34"/>
      <c r="CB1572" s="33"/>
      <c r="CC1572" s="32"/>
    </row>
    <row r="1573" spans="1:81" ht="25" x14ac:dyDescent="0.35">
      <c r="A1573" s="37" t="s">
        <v>157</v>
      </c>
      <c r="B1573" s="34">
        <v>24802</v>
      </c>
      <c r="C1573" s="37" t="s">
        <v>156</v>
      </c>
      <c r="D1573" s="32">
        <v>2.4</v>
      </c>
      <c r="E1573" s="32">
        <v>0.2</v>
      </c>
      <c r="F1573" s="32">
        <v>5</v>
      </c>
      <c r="G1573" s="32">
        <v>5</v>
      </c>
      <c r="H1573" s="35">
        <v>172</v>
      </c>
      <c r="I1573" s="35">
        <v>134</v>
      </c>
      <c r="J1573" s="35">
        <v>32.025999999999996</v>
      </c>
      <c r="K1573" s="32">
        <v>4.7</v>
      </c>
      <c r="L1573" s="32">
        <v>2.6</v>
      </c>
      <c r="M1573" s="32">
        <v>2.4</v>
      </c>
      <c r="N1573" s="32">
        <v>0</v>
      </c>
      <c r="O1573" s="31"/>
      <c r="P1573" s="32">
        <v>5</v>
      </c>
      <c r="Q1573" s="31"/>
      <c r="R1573" s="36">
        <v>0.16800000000000001</v>
      </c>
      <c r="S1573" s="33">
        <v>0</v>
      </c>
      <c r="T1573" s="34"/>
      <c r="U1573" s="34"/>
      <c r="V1573" s="34"/>
      <c r="W1573" s="34"/>
      <c r="X1573" s="34"/>
      <c r="Y1573" s="34"/>
      <c r="Z1573" s="34"/>
      <c r="AA1573" s="34"/>
      <c r="AB1573" s="34"/>
      <c r="AC1573" s="34"/>
      <c r="AD1573" s="34"/>
      <c r="AE1573" s="34"/>
      <c r="AF1573" s="34"/>
      <c r="AG1573" s="34"/>
      <c r="AH1573" s="34"/>
      <c r="AI1573" s="34"/>
      <c r="AJ1573" s="34"/>
      <c r="AK1573" s="34"/>
      <c r="AL1573" s="34"/>
      <c r="AM1573" s="34"/>
      <c r="AN1573" s="34"/>
      <c r="AO1573" s="34"/>
      <c r="AP1573" s="34"/>
      <c r="AQ1573" s="34"/>
      <c r="AR1573" s="34"/>
      <c r="AS1573" s="34"/>
      <c r="AT1573" s="34"/>
      <c r="AU1573" s="34"/>
      <c r="AV1573" s="34"/>
      <c r="AW1573" s="33">
        <v>0</v>
      </c>
      <c r="AX1573" s="33">
        <v>0</v>
      </c>
      <c r="AY1573" s="33">
        <v>0</v>
      </c>
      <c r="AZ1573" s="36">
        <v>0</v>
      </c>
      <c r="BA1573" s="33">
        <v>0</v>
      </c>
      <c r="BB1573" s="34"/>
      <c r="BC1573" s="34"/>
      <c r="BD1573" s="34"/>
      <c r="BE1573" s="34"/>
      <c r="BF1573" s="34"/>
      <c r="BG1573" s="34"/>
      <c r="BH1573" s="34"/>
      <c r="BI1573" s="34"/>
      <c r="BJ1573" s="34"/>
      <c r="BK1573" s="34"/>
      <c r="BL1573" s="34"/>
      <c r="BM1573" s="34"/>
      <c r="BN1573" s="34"/>
      <c r="BO1573" s="34"/>
      <c r="BP1573" s="34"/>
      <c r="BQ1573" s="34"/>
      <c r="BR1573" s="34"/>
      <c r="BS1573" s="34"/>
      <c r="BT1573" s="34"/>
      <c r="BU1573" s="34"/>
      <c r="BV1573" s="34"/>
      <c r="BW1573" s="34"/>
      <c r="BX1573" s="34"/>
      <c r="BY1573" s="34"/>
      <c r="BZ1573" s="34"/>
      <c r="CA1573" s="34"/>
      <c r="CB1573" s="34"/>
      <c r="CC1573" s="34"/>
    </row>
    <row r="1574" spans="1:81" x14ac:dyDescent="0.35">
      <c r="A1574" s="37" t="s">
        <v>155</v>
      </c>
      <c r="B1574" s="34">
        <v>24401</v>
      </c>
      <c r="C1574" s="37" t="s">
        <v>154</v>
      </c>
      <c r="D1574" s="32">
        <v>1.5</v>
      </c>
      <c r="E1574" s="32">
        <v>0.2</v>
      </c>
      <c r="F1574" s="32">
        <v>1</v>
      </c>
      <c r="G1574" s="32">
        <v>1</v>
      </c>
      <c r="H1574" s="35">
        <v>66</v>
      </c>
      <c r="I1574" s="35">
        <v>50</v>
      </c>
      <c r="J1574" s="35">
        <v>11.95</v>
      </c>
      <c r="K1574" s="32">
        <v>2</v>
      </c>
      <c r="L1574" s="32">
        <v>0.5</v>
      </c>
      <c r="M1574" s="32">
        <v>0.5</v>
      </c>
      <c r="N1574" s="32">
        <v>0</v>
      </c>
      <c r="O1574" s="31"/>
      <c r="P1574" s="32">
        <v>1</v>
      </c>
      <c r="Q1574" s="31"/>
      <c r="R1574" s="36">
        <v>0.12</v>
      </c>
      <c r="S1574" s="33">
        <v>0</v>
      </c>
      <c r="T1574" s="33">
        <v>0</v>
      </c>
      <c r="U1574" s="33">
        <v>0</v>
      </c>
      <c r="V1574" s="34"/>
      <c r="W1574" s="34"/>
      <c r="X1574" s="34"/>
      <c r="Y1574" s="32">
        <v>0</v>
      </c>
      <c r="Z1574" s="32">
        <v>0</v>
      </c>
      <c r="AA1574" s="34"/>
      <c r="AB1574" s="34"/>
      <c r="AC1574" s="34"/>
      <c r="AD1574" s="34"/>
      <c r="AE1574" s="34"/>
      <c r="AF1574" s="34"/>
      <c r="AG1574" s="34"/>
      <c r="AH1574" s="34"/>
      <c r="AI1574" s="34"/>
      <c r="AJ1574" s="34"/>
      <c r="AK1574" s="34"/>
      <c r="AL1574" s="34"/>
      <c r="AM1574" s="32">
        <v>0</v>
      </c>
      <c r="AN1574" s="34"/>
      <c r="AO1574" s="34"/>
      <c r="AP1574" s="34"/>
      <c r="AQ1574" s="34"/>
      <c r="AR1574" s="32">
        <v>0</v>
      </c>
      <c r="AS1574" s="34"/>
      <c r="AT1574" s="32">
        <v>0</v>
      </c>
      <c r="AU1574" s="33">
        <v>0</v>
      </c>
      <c r="AV1574" s="36">
        <v>0</v>
      </c>
      <c r="AW1574" s="33">
        <v>0</v>
      </c>
      <c r="AX1574" s="33">
        <v>0</v>
      </c>
      <c r="AY1574" s="33">
        <v>0</v>
      </c>
      <c r="AZ1574" s="36">
        <v>0</v>
      </c>
      <c r="BA1574" s="33">
        <v>0</v>
      </c>
      <c r="BB1574" s="34"/>
      <c r="BC1574" s="34"/>
      <c r="BD1574" s="34"/>
      <c r="BE1574" s="33"/>
      <c r="BF1574" s="34"/>
      <c r="BG1574" s="33"/>
      <c r="BH1574" s="34"/>
      <c r="BI1574" s="34"/>
      <c r="BJ1574" s="34"/>
      <c r="BK1574" s="34"/>
      <c r="BL1574" s="33"/>
      <c r="BM1574" s="33"/>
      <c r="BN1574" s="33"/>
      <c r="BO1574" s="34"/>
      <c r="BP1574" s="33"/>
      <c r="BQ1574" s="33"/>
      <c r="BR1574" s="33"/>
      <c r="BS1574" s="34"/>
      <c r="BT1574" s="34"/>
      <c r="BU1574" s="34"/>
      <c r="BV1574" s="33"/>
      <c r="BW1574" s="34"/>
      <c r="BX1574" s="34"/>
      <c r="BY1574" s="34"/>
      <c r="BZ1574" s="34"/>
      <c r="CA1574" s="34"/>
      <c r="CB1574" s="33"/>
      <c r="CC1574" s="32"/>
    </row>
    <row r="1575" spans="1:81" x14ac:dyDescent="0.35">
      <c r="A1575" s="37" t="s">
        <v>153</v>
      </c>
      <c r="B1575" s="34">
        <v>24401</v>
      </c>
      <c r="C1575" s="37" t="s">
        <v>152</v>
      </c>
      <c r="D1575" s="32">
        <v>1.8</v>
      </c>
      <c r="E1575" s="32">
        <v>0.2</v>
      </c>
      <c r="F1575" s="32">
        <v>1.2</v>
      </c>
      <c r="G1575" s="32">
        <v>1.2</v>
      </c>
      <c r="H1575" s="35">
        <v>77</v>
      </c>
      <c r="I1575" s="35">
        <v>59</v>
      </c>
      <c r="J1575" s="35">
        <v>14.100999999999999</v>
      </c>
      <c r="K1575" s="32">
        <v>2.2999999999999998</v>
      </c>
      <c r="L1575" s="32">
        <v>0.6</v>
      </c>
      <c r="M1575" s="32">
        <v>0.6</v>
      </c>
      <c r="N1575" s="32">
        <v>0</v>
      </c>
      <c r="O1575" s="31"/>
      <c r="P1575" s="32">
        <v>1.2</v>
      </c>
      <c r="Q1575" s="31"/>
      <c r="R1575" s="36">
        <v>0.127</v>
      </c>
      <c r="S1575" s="33">
        <v>0</v>
      </c>
      <c r="T1575" s="34"/>
      <c r="U1575" s="34"/>
      <c r="V1575" s="34"/>
      <c r="W1575" s="34"/>
      <c r="X1575" s="34"/>
      <c r="Y1575" s="34"/>
      <c r="Z1575" s="34"/>
      <c r="AA1575" s="34"/>
      <c r="AB1575" s="34"/>
      <c r="AC1575" s="34"/>
      <c r="AD1575" s="34"/>
      <c r="AE1575" s="34"/>
      <c r="AF1575" s="34"/>
      <c r="AG1575" s="34"/>
      <c r="AH1575" s="34"/>
      <c r="AI1575" s="34"/>
      <c r="AJ1575" s="34"/>
      <c r="AK1575" s="34"/>
      <c r="AL1575" s="34"/>
      <c r="AM1575" s="34"/>
      <c r="AN1575" s="34"/>
      <c r="AO1575" s="34"/>
      <c r="AP1575" s="34"/>
      <c r="AQ1575" s="34"/>
      <c r="AR1575" s="34"/>
      <c r="AS1575" s="34"/>
      <c r="AT1575" s="34"/>
      <c r="AU1575" s="34"/>
      <c r="AV1575" s="34"/>
      <c r="AW1575" s="33">
        <v>0</v>
      </c>
      <c r="AX1575" s="33">
        <v>0</v>
      </c>
      <c r="AY1575" s="33">
        <v>0</v>
      </c>
      <c r="AZ1575" s="36">
        <v>0</v>
      </c>
      <c r="BA1575" s="33">
        <v>0</v>
      </c>
      <c r="BB1575" s="34"/>
      <c r="BC1575" s="34"/>
      <c r="BD1575" s="34"/>
      <c r="BE1575" s="33"/>
      <c r="BF1575" s="34"/>
      <c r="BG1575" s="33"/>
      <c r="BH1575" s="34"/>
      <c r="BI1575" s="34"/>
      <c r="BJ1575" s="34"/>
      <c r="BK1575" s="34"/>
      <c r="BL1575" s="33"/>
      <c r="BM1575" s="33"/>
      <c r="BN1575" s="33"/>
      <c r="BO1575" s="34"/>
      <c r="BP1575" s="33"/>
      <c r="BQ1575" s="33"/>
      <c r="BR1575" s="33"/>
      <c r="BS1575" s="34"/>
      <c r="BT1575" s="34"/>
      <c r="BU1575" s="34"/>
      <c r="BV1575" s="33"/>
      <c r="BW1575" s="34"/>
      <c r="BX1575" s="34"/>
      <c r="BY1575" s="34"/>
      <c r="BZ1575" s="34"/>
      <c r="CA1575" s="34"/>
      <c r="CB1575" s="33"/>
      <c r="CC1575" s="32"/>
    </row>
    <row r="1576" spans="1:81" x14ac:dyDescent="0.35">
      <c r="A1576" s="37" t="s">
        <v>151</v>
      </c>
      <c r="B1576" s="34">
        <v>24501</v>
      </c>
      <c r="C1576" s="37" t="s">
        <v>150</v>
      </c>
      <c r="D1576" s="32">
        <v>3</v>
      </c>
      <c r="E1576" s="32">
        <v>0.2</v>
      </c>
      <c r="F1576" s="32">
        <v>2.9</v>
      </c>
      <c r="G1576" s="32">
        <v>4.7</v>
      </c>
      <c r="H1576" s="35">
        <v>157</v>
      </c>
      <c r="I1576" s="35">
        <v>136</v>
      </c>
      <c r="J1576" s="35">
        <v>32.503999999999998</v>
      </c>
      <c r="K1576" s="32">
        <v>2.6</v>
      </c>
      <c r="L1576" s="32">
        <v>0.2</v>
      </c>
      <c r="M1576" s="32">
        <v>2.4</v>
      </c>
      <c r="N1576" s="32">
        <v>0.3</v>
      </c>
      <c r="O1576" s="31"/>
      <c r="P1576" s="32">
        <v>4.7</v>
      </c>
      <c r="Q1576" s="31"/>
      <c r="R1576" s="36">
        <v>0.09</v>
      </c>
      <c r="S1576" s="33">
        <v>0</v>
      </c>
      <c r="T1576" s="33">
        <v>0</v>
      </c>
      <c r="U1576" s="33">
        <v>0</v>
      </c>
      <c r="V1576" s="34"/>
      <c r="W1576" s="34"/>
      <c r="X1576" s="34"/>
      <c r="Y1576" s="32">
        <v>0</v>
      </c>
      <c r="Z1576" s="32">
        <v>0</v>
      </c>
      <c r="AA1576" s="34"/>
      <c r="AB1576" s="34"/>
      <c r="AC1576" s="34"/>
      <c r="AD1576" s="34"/>
      <c r="AE1576" s="34"/>
      <c r="AF1576" s="34"/>
      <c r="AG1576" s="34"/>
      <c r="AH1576" s="34"/>
      <c r="AI1576" s="34"/>
      <c r="AJ1576" s="34"/>
      <c r="AK1576" s="34"/>
      <c r="AL1576" s="34"/>
      <c r="AM1576" s="32">
        <v>0</v>
      </c>
      <c r="AN1576" s="34"/>
      <c r="AO1576" s="34"/>
      <c r="AP1576" s="34"/>
      <c r="AQ1576" s="34"/>
      <c r="AR1576" s="32">
        <v>0</v>
      </c>
      <c r="AS1576" s="34"/>
      <c r="AT1576" s="32">
        <v>0</v>
      </c>
      <c r="AU1576" s="33">
        <v>0</v>
      </c>
      <c r="AV1576" s="36">
        <v>0</v>
      </c>
      <c r="AW1576" s="33">
        <v>0</v>
      </c>
      <c r="AX1576" s="33">
        <v>0</v>
      </c>
      <c r="AY1576" s="33">
        <v>0</v>
      </c>
      <c r="AZ1576" s="36">
        <v>0</v>
      </c>
      <c r="BA1576" s="33">
        <v>0</v>
      </c>
      <c r="BB1576" s="34"/>
      <c r="BC1576" s="34"/>
      <c r="BD1576" s="34"/>
      <c r="BE1576" s="34"/>
      <c r="BF1576" s="34"/>
      <c r="BG1576" s="34"/>
      <c r="BH1576" s="34"/>
      <c r="BI1576" s="34"/>
      <c r="BJ1576" s="34"/>
      <c r="BK1576" s="34"/>
      <c r="BL1576" s="34"/>
      <c r="BM1576" s="34"/>
      <c r="BN1576" s="34"/>
      <c r="BO1576" s="34"/>
      <c r="BP1576" s="34"/>
      <c r="BQ1576" s="34"/>
      <c r="BR1576" s="34"/>
      <c r="BS1576" s="34"/>
      <c r="BT1576" s="34"/>
      <c r="BU1576" s="34"/>
      <c r="BV1576" s="34"/>
      <c r="BW1576" s="34"/>
      <c r="BX1576" s="34"/>
      <c r="BY1576" s="34"/>
      <c r="BZ1576" s="34"/>
      <c r="CA1576" s="34"/>
      <c r="CB1576" s="34"/>
      <c r="CC1576" s="34"/>
    </row>
    <row r="1577" spans="1:81" x14ac:dyDescent="0.35">
      <c r="A1577" s="37" t="s">
        <v>149</v>
      </c>
      <c r="B1577" s="34">
        <v>24501</v>
      </c>
      <c r="C1577" s="37" t="s">
        <v>148</v>
      </c>
      <c r="D1577" s="32">
        <v>3.8</v>
      </c>
      <c r="E1577" s="32">
        <v>0.2</v>
      </c>
      <c r="F1577" s="32">
        <v>3.6</v>
      </c>
      <c r="G1577" s="32">
        <v>5.9</v>
      </c>
      <c r="H1577" s="35">
        <v>196</v>
      </c>
      <c r="I1577" s="35">
        <v>170</v>
      </c>
      <c r="J1577" s="35">
        <v>40.629999999999995</v>
      </c>
      <c r="K1577" s="32">
        <v>3.2</v>
      </c>
      <c r="L1577" s="32">
        <v>0.2</v>
      </c>
      <c r="M1577" s="32">
        <v>3</v>
      </c>
      <c r="N1577" s="32">
        <v>0.4</v>
      </c>
      <c r="O1577" s="31"/>
      <c r="P1577" s="32">
        <v>5.9</v>
      </c>
      <c r="Q1577" s="31"/>
      <c r="R1577" s="36">
        <v>0.107</v>
      </c>
      <c r="S1577" s="33">
        <v>0</v>
      </c>
      <c r="T1577" s="34"/>
      <c r="U1577" s="34"/>
      <c r="V1577" s="34"/>
      <c r="W1577" s="34"/>
      <c r="X1577" s="34"/>
      <c r="Y1577" s="34"/>
      <c r="Z1577" s="34"/>
      <c r="AA1577" s="34"/>
      <c r="AB1577" s="34"/>
      <c r="AC1577" s="34"/>
      <c r="AD1577" s="34"/>
      <c r="AE1577" s="34"/>
      <c r="AF1577" s="34"/>
      <c r="AG1577" s="34"/>
      <c r="AH1577" s="34"/>
      <c r="AI1577" s="34"/>
      <c r="AJ1577" s="34"/>
      <c r="AK1577" s="34"/>
      <c r="AL1577" s="34"/>
      <c r="AM1577" s="34"/>
      <c r="AN1577" s="34"/>
      <c r="AO1577" s="34"/>
      <c r="AP1577" s="34"/>
      <c r="AQ1577" s="34"/>
      <c r="AR1577" s="34"/>
      <c r="AS1577" s="34"/>
      <c r="AT1577" s="34"/>
      <c r="AU1577" s="34"/>
      <c r="AV1577" s="34"/>
      <c r="AW1577" s="33">
        <v>0</v>
      </c>
      <c r="AX1577" s="33">
        <v>0</v>
      </c>
      <c r="AY1577" s="33">
        <v>0</v>
      </c>
      <c r="AZ1577" s="36">
        <v>0</v>
      </c>
      <c r="BA1577" s="33">
        <v>0</v>
      </c>
      <c r="BB1577" s="34"/>
      <c r="BC1577" s="33"/>
      <c r="BD1577" s="33"/>
      <c r="BE1577" s="34"/>
      <c r="BF1577" s="34"/>
      <c r="BG1577" s="34"/>
      <c r="BH1577" s="33"/>
      <c r="BI1577" s="33"/>
      <c r="BJ1577" s="34"/>
      <c r="BK1577" s="34"/>
      <c r="BL1577" s="34"/>
      <c r="BM1577" s="34"/>
      <c r="BN1577" s="34"/>
      <c r="BO1577" s="33"/>
      <c r="BP1577" s="34"/>
      <c r="BQ1577" s="34"/>
      <c r="BR1577" s="34"/>
      <c r="BS1577" s="33"/>
      <c r="BT1577" s="34"/>
      <c r="BU1577" s="33"/>
      <c r="BV1577" s="34"/>
      <c r="BW1577" s="33"/>
      <c r="BX1577" s="33"/>
      <c r="BY1577" s="34"/>
      <c r="BZ1577" s="34"/>
      <c r="CA1577" s="33"/>
      <c r="CB1577" s="34"/>
      <c r="CC1577" s="32"/>
    </row>
    <row r="1578" spans="1:81" x14ac:dyDescent="0.35">
      <c r="A1578" s="37" t="s">
        <v>147</v>
      </c>
      <c r="B1578" s="34">
        <v>24501</v>
      </c>
      <c r="C1578" s="37" t="s">
        <v>146</v>
      </c>
      <c r="D1578" s="32">
        <v>3.2</v>
      </c>
      <c r="E1578" s="32">
        <v>0.2</v>
      </c>
      <c r="F1578" s="32">
        <v>3.1</v>
      </c>
      <c r="G1578" s="32">
        <v>5</v>
      </c>
      <c r="H1578" s="35">
        <v>169</v>
      </c>
      <c r="I1578" s="35">
        <v>147</v>
      </c>
      <c r="J1578" s="35">
        <v>35.132999999999996</v>
      </c>
      <c r="K1578" s="32">
        <v>2.8</v>
      </c>
      <c r="L1578" s="32">
        <v>0.2</v>
      </c>
      <c r="M1578" s="32">
        <v>2.6</v>
      </c>
      <c r="N1578" s="32">
        <v>0.3</v>
      </c>
      <c r="O1578" s="31"/>
      <c r="P1578" s="32">
        <v>5</v>
      </c>
      <c r="Q1578" s="31"/>
      <c r="R1578" s="36">
        <v>8.6999999999999994E-2</v>
      </c>
      <c r="S1578" s="33">
        <v>0</v>
      </c>
      <c r="T1578" s="34"/>
      <c r="U1578" s="34"/>
      <c r="V1578" s="34"/>
      <c r="W1578" s="34"/>
      <c r="X1578" s="34"/>
      <c r="Y1578" s="34"/>
      <c r="Z1578" s="34"/>
      <c r="AA1578" s="34"/>
      <c r="AB1578" s="34"/>
      <c r="AC1578" s="34"/>
      <c r="AD1578" s="34"/>
      <c r="AE1578" s="34"/>
      <c r="AF1578" s="34"/>
      <c r="AG1578" s="34"/>
      <c r="AH1578" s="34"/>
      <c r="AI1578" s="34"/>
      <c r="AJ1578" s="34"/>
      <c r="AK1578" s="34"/>
      <c r="AL1578" s="34"/>
      <c r="AM1578" s="34"/>
      <c r="AN1578" s="34"/>
      <c r="AO1578" s="34"/>
      <c r="AP1578" s="34"/>
      <c r="AQ1578" s="34"/>
      <c r="AR1578" s="34"/>
      <c r="AS1578" s="34"/>
      <c r="AT1578" s="34"/>
      <c r="AU1578" s="34"/>
      <c r="AV1578" s="34"/>
      <c r="AW1578" s="33">
        <v>0</v>
      </c>
      <c r="AX1578" s="33">
        <v>0</v>
      </c>
      <c r="AY1578" s="33">
        <v>0</v>
      </c>
      <c r="AZ1578" s="36">
        <v>0</v>
      </c>
      <c r="BA1578" s="33">
        <v>0</v>
      </c>
      <c r="BB1578" s="34"/>
      <c r="BC1578" s="34"/>
      <c r="BD1578" s="34"/>
      <c r="BE1578" s="33"/>
      <c r="BF1578" s="34"/>
      <c r="BG1578" s="33"/>
      <c r="BH1578" s="34"/>
      <c r="BI1578" s="34"/>
      <c r="BJ1578" s="34"/>
      <c r="BK1578" s="34"/>
      <c r="BL1578" s="33"/>
      <c r="BM1578" s="33"/>
      <c r="BN1578" s="33"/>
      <c r="BO1578" s="34"/>
      <c r="BP1578" s="33"/>
      <c r="BQ1578" s="33"/>
      <c r="BR1578" s="33"/>
      <c r="BS1578" s="34"/>
      <c r="BT1578" s="34"/>
      <c r="BU1578" s="34"/>
      <c r="BV1578" s="33"/>
      <c r="BW1578" s="34"/>
      <c r="BX1578" s="34"/>
      <c r="BY1578" s="34"/>
      <c r="BZ1578" s="34"/>
      <c r="CA1578" s="34"/>
      <c r="CB1578" s="33"/>
      <c r="CC1578" s="32"/>
    </row>
    <row r="1579" spans="1:81" x14ac:dyDescent="0.35">
      <c r="A1579" s="37" t="s">
        <v>145</v>
      </c>
      <c r="B1579" s="34">
        <v>24401</v>
      </c>
      <c r="C1579" s="37" t="s">
        <v>144</v>
      </c>
      <c r="D1579" s="32">
        <v>2.8</v>
      </c>
      <c r="E1579" s="32">
        <v>0</v>
      </c>
      <c r="F1579" s="32">
        <v>0</v>
      </c>
      <c r="G1579" s="32">
        <v>0</v>
      </c>
      <c r="H1579" s="35">
        <v>68</v>
      </c>
      <c r="I1579" s="35">
        <v>48</v>
      </c>
      <c r="J1579" s="35">
        <v>11.472</v>
      </c>
      <c r="K1579" s="32">
        <v>2.5</v>
      </c>
      <c r="L1579" s="32">
        <v>0</v>
      </c>
      <c r="M1579" s="32">
        <v>0</v>
      </c>
      <c r="N1579" s="32">
        <v>0</v>
      </c>
      <c r="O1579" s="31"/>
      <c r="P1579" s="32">
        <v>0</v>
      </c>
      <c r="Q1579" s="31"/>
      <c r="R1579" s="36">
        <v>0.04</v>
      </c>
      <c r="S1579" s="33">
        <v>0</v>
      </c>
      <c r="T1579" s="33">
        <v>0</v>
      </c>
      <c r="U1579" s="33">
        <v>0</v>
      </c>
      <c r="V1579" s="34"/>
      <c r="W1579" s="34"/>
      <c r="X1579" s="34"/>
      <c r="Y1579" s="32">
        <v>0</v>
      </c>
      <c r="Z1579" s="32">
        <v>0</v>
      </c>
      <c r="AA1579" s="34"/>
      <c r="AB1579" s="34"/>
      <c r="AC1579" s="34"/>
      <c r="AD1579" s="34"/>
      <c r="AE1579" s="34"/>
      <c r="AF1579" s="34"/>
      <c r="AG1579" s="34"/>
      <c r="AH1579" s="34"/>
      <c r="AI1579" s="34"/>
      <c r="AJ1579" s="34"/>
      <c r="AK1579" s="34"/>
      <c r="AL1579" s="34"/>
      <c r="AM1579" s="32">
        <v>0</v>
      </c>
      <c r="AN1579" s="34"/>
      <c r="AO1579" s="34"/>
      <c r="AP1579" s="34"/>
      <c r="AQ1579" s="34"/>
      <c r="AR1579" s="32">
        <v>0</v>
      </c>
      <c r="AS1579" s="34"/>
      <c r="AT1579" s="32">
        <v>0</v>
      </c>
      <c r="AU1579" s="33">
        <v>0</v>
      </c>
      <c r="AV1579" s="36">
        <v>0</v>
      </c>
      <c r="AW1579" s="33">
        <v>0</v>
      </c>
      <c r="AX1579" s="33">
        <v>0</v>
      </c>
      <c r="AY1579" s="33">
        <v>0</v>
      </c>
      <c r="AZ1579" s="36">
        <v>0</v>
      </c>
      <c r="BA1579" s="33">
        <v>0</v>
      </c>
      <c r="BB1579" s="34"/>
      <c r="BC1579" s="34"/>
      <c r="BD1579" s="34"/>
      <c r="BE1579" s="33"/>
      <c r="BF1579" s="34"/>
      <c r="BG1579" s="33"/>
      <c r="BH1579" s="34"/>
      <c r="BI1579" s="34"/>
      <c r="BJ1579" s="34"/>
      <c r="BK1579" s="34"/>
      <c r="BL1579" s="33"/>
      <c r="BM1579" s="33"/>
      <c r="BN1579" s="33"/>
      <c r="BO1579" s="34"/>
      <c r="BP1579" s="33"/>
      <c r="BQ1579" s="33"/>
      <c r="BR1579" s="33"/>
      <c r="BS1579" s="34"/>
      <c r="BT1579" s="34"/>
      <c r="BU1579" s="34"/>
      <c r="BV1579" s="33"/>
      <c r="BW1579" s="34"/>
      <c r="BX1579" s="34"/>
      <c r="BY1579" s="34"/>
      <c r="BZ1579" s="34"/>
      <c r="CA1579" s="34"/>
      <c r="CB1579" s="33"/>
      <c r="CC1579" s="32"/>
    </row>
    <row r="1580" spans="1:81" x14ac:dyDescent="0.35">
      <c r="A1580" s="37" t="s">
        <v>143</v>
      </c>
      <c r="B1580" s="34">
        <v>24401</v>
      </c>
      <c r="C1580" s="37" t="s">
        <v>142</v>
      </c>
      <c r="D1580" s="32">
        <v>2.4</v>
      </c>
      <c r="E1580" s="32">
        <v>0.3</v>
      </c>
      <c r="F1580" s="32">
        <v>0.6</v>
      </c>
      <c r="G1580" s="32">
        <v>0.6</v>
      </c>
      <c r="H1580" s="35">
        <v>82</v>
      </c>
      <c r="I1580" s="35">
        <v>62</v>
      </c>
      <c r="J1580" s="35">
        <v>14.818</v>
      </c>
      <c r="K1580" s="32">
        <v>2.5</v>
      </c>
      <c r="L1580" s="32">
        <v>0.2</v>
      </c>
      <c r="M1580" s="32">
        <v>0.4</v>
      </c>
      <c r="N1580" s="32">
        <v>0</v>
      </c>
      <c r="O1580" s="31"/>
      <c r="P1580" s="32">
        <v>0.6</v>
      </c>
      <c r="Q1580" s="31"/>
      <c r="R1580" s="36">
        <v>0.16</v>
      </c>
      <c r="S1580" s="33">
        <v>0</v>
      </c>
      <c r="T1580" s="33">
        <v>0</v>
      </c>
      <c r="U1580" s="33">
        <v>0</v>
      </c>
      <c r="V1580" s="34"/>
      <c r="W1580" s="34"/>
      <c r="X1580" s="34"/>
      <c r="Y1580" s="32">
        <v>0</v>
      </c>
      <c r="Z1580" s="32">
        <v>0</v>
      </c>
      <c r="AA1580" s="34"/>
      <c r="AB1580" s="34"/>
      <c r="AC1580" s="34"/>
      <c r="AD1580" s="34"/>
      <c r="AE1580" s="34"/>
      <c r="AF1580" s="34"/>
      <c r="AG1580" s="34"/>
      <c r="AH1580" s="34"/>
      <c r="AI1580" s="34"/>
      <c r="AJ1580" s="34"/>
      <c r="AK1580" s="34"/>
      <c r="AL1580" s="34"/>
      <c r="AM1580" s="32">
        <v>0</v>
      </c>
      <c r="AN1580" s="34"/>
      <c r="AO1580" s="34"/>
      <c r="AP1580" s="34"/>
      <c r="AQ1580" s="34"/>
      <c r="AR1580" s="32">
        <v>0</v>
      </c>
      <c r="AS1580" s="34"/>
      <c r="AT1580" s="32">
        <v>0</v>
      </c>
      <c r="AU1580" s="33">
        <v>0</v>
      </c>
      <c r="AV1580" s="36">
        <v>0</v>
      </c>
      <c r="AW1580" s="33">
        <v>0</v>
      </c>
      <c r="AX1580" s="33">
        <v>0</v>
      </c>
      <c r="AY1580" s="33">
        <v>0</v>
      </c>
      <c r="AZ1580" s="36">
        <v>0</v>
      </c>
      <c r="BA1580" s="33">
        <v>0</v>
      </c>
      <c r="BB1580" s="34"/>
      <c r="BC1580" s="34"/>
      <c r="BD1580" s="34"/>
      <c r="BE1580" s="34"/>
      <c r="BF1580" s="34"/>
      <c r="BG1580" s="34"/>
      <c r="BH1580" s="34"/>
      <c r="BI1580" s="34"/>
      <c r="BJ1580" s="34"/>
      <c r="BK1580" s="34"/>
      <c r="BL1580" s="34"/>
      <c r="BM1580" s="34"/>
      <c r="BN1580" s="34"/>
      <c r="BO1580" s="34"/>
      <c r="BP1580" s="34"/>
      <c r="BQ1580" s="34"/>
      <c r="BR1580" s="34"/>
      <c r="BS1580" s="34"/>
      <c r="BT1580" s="34"/>
      <c r="BU1580" s="34"/>
      <c r="BV1580" s="34"/>
      <c r="BW1580" s="34"/>
      <c r="BX1580" s="34"/>
      <c r="BY1580" s="34"/>
      <c r="BZ1580" s="34"/>
      <c r="CA1580" s="34"/>
      <c r="CB1580" s="34"/>
      <c r="CC1580" s="34"/>
    </row>
    <row r="1581" spans="1:81" ht="25" x14ac:dyDescent="0.35">
      <c r="A1581" s="37" t="s">
        <v>141</v>
      </c>
      <c r="B1581" s="34">
        <v>24401</v>
      </c>
      <c r="C1581" s="37" t="s">
        <v>140</v>
      </c>
      <c r="D1581" s="32">
        <v>2.8</v>
      </c>
      <c r="E1581" s="32">
        <v>0.4</v>
      </c>
      <c r="F1581" s="32">
        <v>0.7</v>
      </c>
      <c r="G1581" s="32">
        <v>0.7</v>
      </c>
      <c r="H1581" s="35">
        <v>97</v>
      </c>
      <c r="I1581" s="35">
        <v>74</v>
      </c>
      <c r="J1581" s="35">
        <v>17.686</v>
      </c>
      <c r="K1581" s="32">
        <v>2.9</v>
      </c>
      <c r="L1581" s="32">
        <v>0.2</v>
      </c>
      <c r="M1581" s="32">
        <v>0.5</v>
      </c>
      <c r="N1581" s="32">
        <v>0</v>
      </c>
      <c r="O1581" s="31"/>
      <c r="P1581" s="32">
        <v>0.7</v>
      </c>
      <c r="Q1581" s="31"/>
      <c r="R1581" s="36">
        <v>0.16900000000000001</v>
      </c>
      <c r="S1581" s="33">
        <v>0</v>
      </c>
      <c r="T1581" s="34"/>
      <c r="U1581" s="34"/>
      <c r="V1581" s="34"/>
      <c r="W1581" s="34"/>
      <c r="X1581" s="34"/>
      <c r="Y1581" s="34"/>
      <c r="Z1581" s="34"/>
      <c r="AA1581" s="34"/>
      <c r="AB1581" s="34"/>
      <c r="AC1581" s="34"/>
      <c r="AD1581" s="34"/>
      <c r="AE1581" s="34"/>
      <c r="AF1581" s="34"/>
      <c r="AG1581" s="34"/>
      <c r="AH1581" s="34"/>
      <c r="AI1581" s="34"/>
      <c r="AJ1581" s="34"/>
      <c r="AK1581" s="34"/>
      <c r="AL1581" s="34"/>
      <c r="AM1581" s="34"/>
      <c r="AN1581" s="34"/>
      <c r="AO1581" s="34"/>
      <c r="AP1581" s="34"/>
      <c r="AQ1581" s="34"/>
      <c r="AR1581" s="34"/>
      <c r="AS1581" s="34"/>
      <c r="AT1581" s="34"/>
      <c r="AU1581" s="34"/>
      <c r="AV1581" s="34"/>
      <c r="AW1581" s="33">
        <v>0</v>
      </c>
      <c r="AX1581" s="33">
        <v>0</v>
      </c>
      <c r="AY1581" s="33">
        <v>0</v>
      </c>
      <c r="AZ1581" s="36">
        <v>0</v>
      </c>
      <c r="BA1581" s="33">
        <v>0</v>
      </c>
      <c r="BB1581" s="34"/>
      <c r="BC1581" s="34"/>
      <c r="BD1581" s="34"/>
      <c r="BE1581" s="34"/>
      <c r="BF1581" s="34"/>
      <c r="BG1581" s="34"/>
      <c r="BH1581" s="34"/>
      <c r="BI1581" s="34"/>
      <c r="BJ1581" s="34"/>
      <c r="BK1581" s="34"/>
      <c r="BL1581" s="34"/>
      <c r="BM1581" s="34"/>
      <c r="BN1581" s="34"/>
      <c r="BO1581" s="34"/>
      <c r="BP1581" s="34"/>
      <c r="BQ1581" s="34"/>
      <c r="BR1581" s="34"/>
      <c r="BS1581" s="34"/>
      <c r="BT1581" s="34"/>
      <c r="BU1581" s="34"/>
      <c r="BV1581" s="34"/>
      <c r="BW1581" s="34"/>
      <c r="BX1581" s="34"/>
      <c r="BY1581" s="34"/>
      <c r="BZ1581" s="34"/>
      <c r="CA1581" s="34"/>
      <c r="CB1581" s="34"/>
      <c r="CC1581" s="34"/>
    </row>
    <row r="1582" spans="1:81" x14ac:dyDescent="0.35">
      <c r="A1582" s="37" t="s">
        <v>139</v>
      </c>
      <c r="B1582" s="34">
        <v>24401</v>
      </c>
      <c r="C1582" s="37" t="s">
        <v>138</v>
      </c>
      <c r="D1582" s="32">
        <v>2.9</v>
      </c>
      <c r="E1582" s="32">
        <v>0.5</v>
      </c>
      <c r="F1582" s="32">
        <v>0.5</v>
      </c>
      <c r="G1582" s="32">
        <v>1</v>
      </c>
      <c r="H1582" s="35">
        <v>110</v>
      </c>
      <c r="I1582" s="35">
        <v>88</v>
      </c>
      <c r="J1582" s="35">
        <v>21.032</v>
      </c>
      <c r="K1582" s="32">
        <v>2.8</v>
      </c>
      <c r="L1582" s="32">
        <v>0.3</v>
      </c>
      <c r="M1582" s="32">
        <v>0.2</v>
      </c>
      <c r="N1582" s="32">
        <v>0</v>
      </c>
      <c r="O1582" s="31"/>
      <c r="P1582" s="32">
        <v>1</v>
      </c>
      <c r="Q1582" s="31"/>
      <c r="R1582" s="36">
        <v>0.15</v>
      </c>
      <c r="S1582" s="33">
        <v>0</v>
      </c>
      <c r="T1582" s="33">
        <v>0</v>
      </c>
      <c r="U1582" s="33">
        <v>0</v>
      </c>
      <c r="V1582" s="34"/>
      <c r="W1582" s="34"/>
      <c r="X1582" s="34"/>
      <c r="Y1582" s="32">
        <v>0</v>
      </c>
      <c r="Z1582" s="32">
        <v>0</v>
      </c>
      <c r="AA1582" s="34"/>
      <c r="AB1582" s="34"/>
      <c r="AC1582" s="34"/>
      <c r="AD1582" s="34"/>
      <c r="AE1582" s="34"/>
      <c r="AF1582" s="34"/>
      <c r="AG1582" s="34"/>
      <c r="AH1582" s="34"/>
      <c r="AI1582" s="34"/>
      <c r="AJ1582" s="34"/>
      <c r="AK1582" s="34"/>
      <c r="AL1582" s="34"/>
      <c r="AM1582" s="32">
        <v>0</v>
      </c>
      <c r="AN1582" s="34"/>
      <c r="AO1582" s="34"/>
      <c r="AP1582" s="34"/>
      <c r="AQ1582" s="34"/>
      <c r="AR1582" s="32">
        <v>0</v>
      </c>
      <c r="AS1582" s="34"/>
      <c r="AT1582" s="32">
        <v>0</v>
      </c>
      <c r="AU1582" s="33">
        <v>0</v>
      </c>
      <c r="AV1582" s="36">
        <v>0</v>
      </c>
      <c r="AW1582" s="33">
        <v>0</v>
      </c>
      <c r="AX1582" s="33">
        <v>0</v>
      </c>
      <c r="AY1582" s="33">
        <v>0</v>
      </c>
      <c r="AZ1582" s="36">
        <v>0</v>
      </c>
      <c r="BA1582" s="33">
        <v>0</v>
      </c>
      <c r="BB1582" s="34"/>
      <c r="BC1582" s="34"/>
      <c r="BD1582" s="34"/>
      <c r="BE1582" s="34"/>
      <c r="BF1582" s="34"/>
      <c r="BG1582" s="34"/>
      <c r="BH1582" s="34"/>
      <c r="BI1582" s="34"/>
      <c r="BJ1582" s="34"/>
      <c r="BK1582" s="34"/>
      <c r="BL1582" s="34"/>
      <c r="BM1582" s="34"/>
      <c r="BN1582" s="34"/>
      <c r="BO1582" s="34"/>
      <c r="BP1582" s="34"/>
      <c r="BQ1582" s="34"/>
      <c r="BR1582" s="34"/>
      <c r="BS1582" s="34"/>
      <c r="BT1582" s="34"/>
      <c r="BU1582" s="34"/>
      <c r="BV1582" s="34"/>
      <c r="BW1582" s="34"/>
      <c r="BX1582" s="34"/>
      <c r="BY1582" s="34"/>
      <c r="BZ1582" s="34"/>
      <c r="CA1582" s="34"/>
      <c r="CB1582" s="34"/>
      <c r="CC1582" s="34"/>
    </row>
    <row r="1583" spans="1:81" x14ac:dyDescent="0.35">
      <c r="A1583" s="37" t="s">
        <v>137</v>
      </c>
      <c r="B1583" s="34">
        <v>24503</v>
      </c>
      <c r="C1583" s="37" t="s">
        <v>136</v>
      </c>
      <c r="D1583" s="32">
        <v>3.2</v>
      </c>
      <c r="E1583" s="32">
        <v>0.3</v>
      </c>
      <c r="F1583" s="32">
        <v>0.5</v>
      </c>
      <c r="G1583" s="32">
        <v>0.5</v>
      </c>
      <c r="H1583" s="35">
        <v>91</v>
      </c>
      <c r="I1583" s="35">
        <v>74</v>
      </c>
      <c r="J1583" s="35">
        <v>17.686</v>
      </c>
      <c r="K1583" s="32">
        <v>2.2000000000000002</v>
      </c>
      <c r="L1583" s="32">
        <v>0.2</v>
      </c>
      <c r="M1583" s="32">
        <v>0.2</v>
      </c>
      <c r="N1583" s="32">
        <v>0</v>
      </c>
      <c r="O1583" s="31"/>
      <c r="P1583" s="32">
        <v>0.5</v>
      </c>
      <c r="Q1583" s="31"/>
      <c r="R1583" s="36">
        <v>0.09</v>
      </c>
      <c r="S1583" s="33">
        <v>0</v>
      </c>
      <c r="T1583" s="33">
        <v>0</v>
      </c>
      <c r="U1583" s="33">
        <v>0</v>
      </c>
      <c r="V1583" s="34"/>
      <c r="W1583" s="34"/>
      <c r="X1583" s="34"/>
      <c r="Y1583" s="32">
        <v>0</v>
      </c>
      <c r="Z1583" s="32">
        <v>0</v>
      </c>
      <c r="AA1583" s="34"/>
      <c r="AB1583" s="34"/>
      <c r="AC1583" s="34"/>
      <c r="AD1583" s="34"/>
      <c r="AE1583" s="34"/>
      <c r="AF1583" s="34"/>
      <c r="AG1583" s="34"/>
      <c r="AH1583" s="34"/>
      <c r="AI1583" s="34"/>
      <c r="AJ1583" s="34"/>
      <c r="AK1583" s="34"/>
      <c r="AL1583" s="34"/>
      <c r="AM1583" s="32">
        <v>0</v>
      </c>
      <c r="AN1583" s="34"/>
      <c r="AO1583" s="34"/>
      <c r="AP1583" s="34"/>
      <c r="AQ1583" s="34"/>
      <c r="AR1583" s="32">
        <v>0</v>
      </c>
      <c r="AS1583" s="34"/>
      <c r="AT1583" s="32">
        <v>0</v>
      </c>
      <c r="AU1583" s="33">
        <v>0</v>
      </c>
      <c r="AV1583" s="36">
        <v>0</v>
      </c>
      <c r="AW1583" s="33">
        <v>0</v>
      </c>
      <c r="AX1583" s="33">
        <v>0</v>
      </c>
      <c r="AY1583" s="33">
        <v>0</v>
      </c>
      <c r="AZ1583" s="36">
        <v>0</v>
      </c>
      <c r="BA1583" s="33">
        <v>0</v>
      </c>
      <c r="BB1583" s="34"/>
      <c r="BC1583" s="34"/>
      <c r="BD1583" s="34"/>
      <c r="BE1583" s="34"/>
      <c r="BF1583" s="34"/>
      <c r="BG1583" s="34"/>
      <c r="BH1583" s="34"/>
      <c r="BI1583" s="34"/>
      <c r="BJ1583" s="34"/>
      <c r="BK1583" s="34"/>
      <c r="BL1583" s="34"/>
      <c r="BM1583" s="34"/>
      <c r="BN1583" s="34"/>
      <c r="BO1583" s="34"/>
      <c r="BP1583" s="34"/>
      <c r="BQ1583" s="34"/>
      <c r="BR1583" s="34"/>
      <c r="BS1583" s="34"/>
      <c r="BT1583" s="34"/>
      <c r="BU1583" s="34"/>
      <c r="BV1583" s="34"/>
      <c r="BW1583" s="34"/>
      <c r="BX1583" s="34"/>
      <c r="BY1583" s="34"/>
      <c r="BZ1583" s="34"/>
      <c r="CA1583" s="34"/>
      <c r="CB1583" s="34"/>
      <c r="CC1583" s="34"/>
    </row>
    <row r="1584" spans="1:81" x14ac:dyDescent="0.35">
      <c r="A1584" s="37" t="s">
        <v>135</v>
      </c>
      <c r="B1584" s="34">
        <v>24503</v>
      </c>
      <c r="C1584" s="37" t="s">
        <v>134</v>
      </c>
      <c r="D1584" s="32">
        <v>3.1</v>
      </c>
      <c r="E1584" s="32">
        <v>0.1</v>
      </c>
      <c r="F1584" s="32">
        <v>1</v>
      </c>
      <c r="G1584" s="32">
        <v>1.6</v>
      </c>
      <c r="H1584" s="35">
        <v>94</v>
      </c>
      <c r="I1584" s="35">
        <v>84</v>
      </c>
      <c r="J1584" s="35">
        <v>20.076000000000001</v>
      </c>
      <c r="K1584" s="32">
        <v>1.3</v>
      </c>
      <c r="L1584" s="32">
        <v>0.5</v>
      </c>
      <c r="M1584" s="32">
        <v>0.5</v>
      </c>
      <c r="N1584" s="32">
        <v>0</v>
      </c>
      <c r="O1584" s="31"/>
      <c r="P1584" s="32">
        <v>1.6</v>
      </c>
      <c r="Q1584" s="31"/>
      <c r="R1584" s="36">
        <v>0.11</v>
      </c>
      <c r="S1584" s="33">
        <v>0</v>
      </c>
      <c r="T1584" s="33">
        <v>0</v>
      </c>
      <c r="U1584" s="33">
        <v>0</v>
      </c>
      <c r="V1584" s="34"/>
      <c r="W1584" s="34"/>
      <c r="X1584" s="34"/>
      <c r="Y1584" s="32">
        <v>0</v>
      </c>
      <c r="Z1584" s="32">
        <v>0</v>
      </c>
      <c r="AA1584" s="34"/>
      <c r="AB1584" s="34"/>
      <c r="AC1584" s="34"/>
      <c r="AD1584" s="34"/>
      <c r="AE1584" s="34"/>
      <c r="AF1584" s="34"/>
      <c r="AG1584" s="34"/>
      <c r="AH1584" s="34"/>
      <c r="AI1584" s="34"/>
      <c r="AJ1584" s="34"/>
      <c r="AK1584" s="34"/>
      <c r="AL1584" s="34"/>
      <c r="AM1584" s="32">
        <v>0</v>
      </c>
      <c r="AN1584" s="34"/>
      <c r="AO1584" s="34"/>
      <c r="AP1584" s="34"/>
      <c r="AQ1584" s="34"/>
      <c r="AR1584" s="32">
        <v>0</v>
      </c>
      <c r="AS1584" s="34"/>
      <c r="AT1584" s="32">
        <v>0</v>
      </c>
      <c r="AU1584" s="33">
        <v>0</v>
      </c>
      <c r="AV1584" s="36">
        <v>0</v>
      </c>
      <c r="AW1584" s="33">
        <v>0</v>
      </c>
      <c r="AX1584" s="33">
        <v>0</v>
      </c>
      <c r="AY1584" s="33">
        <v>0</v>
      </c>
      <c r="AZ1584" s="36">
        <v>0</v>
      </c>
      <c r="BA1584" s="33">
        <v>0</v>
      </c>
      <c r="BB1584" s="34"/>
      <c r="BC1584" s="34"/>
      <c r="BD1584" s="34"/>
      <c r="BE1584" s="33"/>
      <c r="BF1584" s="34"/>
      <c r="BG1584" s="33"/>
      <c r="BH1584" s="34"/>
      <c r="BI1584" s="34"/>
      <c r="BJ1584" s="34"/>
      <c r="BK1584" s="34"/>
      <c r="BL1584" s="33"/>
      <c r="BM1584" s="33"/>
      <c r="BN1584" s="33"/>
      <c r="BO1584" s="34"/>
      <c r="BP1584" s="33"/>
      <c r="BQ1584" s="33"/>
      <c r="BR1584" s="33"/>
      <c r="BS1584" s="34"/>
      <c r="BT1584" s="34"/>
      <c r="BU1584" s="34"/>
      <c r="BV1584" s="33"/>
      <c r="BW1584" s="34"/>
      <c r="BX1584" s="34"/>
      <c r="BY1584" s="34"/>
      <c r="BZ1584" s="34"/>
      <c r="CA1584" s="34"/>
      <c r="CB1584" s="33"/>
      <c r="CC1584" s="32"/>
    </row>
    <row r="1585" spans="1:81" x14ac:dyDescent="0.35">
      <c r="A1585" s="37" t="s">
        <v>133</v>
      </c>
      <c r="B1585" s="34">
        <v>24702</v>
      </c>
      <c r="C1585" s="37" t="s">
        <v>132</v>
      </c>
      <c r="D1585" s="32">
        <v>2.7</v>
      </c>
      <c r="E1585" s="32">
        <v>0.2</v>
      </c>
      <c r="F1585" s="32">
        <v>2.9</v>
      </c>
      <c r="G1585" s="32">
        <v>3.2</v>
      </c>
      <c r="H1585" s="35">
        <v>110</v>
      </c>
      <c r="I1585" s="35">
        <v>106</v>
      </c>
      <c r="J1585" s="35">
        <v>25.334</v>
      </c>
      <c r="K1585" s="32">
        <v>0.5</v>
      </c>
      <c r="L1585" s="32">
        <v>1.3</v>
      </c>
      <c r="M1585" s="32">
        <v>1.5</v>
      </c>
      <c r="N1585" s="32">
        <v>0.1</v>
      </c>
      <c r="O1585" s="31"/>
      <c r="P1585" s="32">
        <v>3.2</v>
      </c>
      <c r="Q1585" s="31"/>
      <c r="R1585" s="36">
        <v>0.06</v>
      </c>
      <c r="S1585" s="33">
        <v>0</v>
      </c>
      <c r="T1585" s="33">
        <v>0</v>
      </c>
      <c r="U1585" s="33">
        <v>0</v>
      </c>
      <c r="V1585" s="34"/>
      <c r="W1585" s="34"/>
      <c r="X1585" s="34"/>
      <c r="Y1585" s="32">
        <v>0</v>
      </c>
      <c r="Z1585" s="32">
        <v>0</v>
      </c>
      <c r="AA1585" s="34"/>
      <c r="AB1585" s="34"/>
      <c r="AC1585" s="34"/>
      <c r="AD1585" s="34"/>
      <c r="AE1585" s="34"/>
      <c r="AF1585" s="34"/>
      <c r="AG1585" s="34"/>
      <c r="AH1585" s="34"/>
      <c r="AI1585" s="34"/>
      <c r="AJ1585" s="34"/>
      <c r="AK1585" s="34"/>
      <c r="AL1585" s="34"/>
      <c r="AM1585" s="32">
        <v>0</v>
      </c>
      <c r="AN1585" s="34"/>
      <c r="AO1585" s="34"/>
      <c r="AP1585" s="34"/>
      <c r="AQ1585" s="34"/>
      <c r="AR1585" s="32">
        <v>0</v>
      </c>
      <c r="AS1585" s="34"/>
      <c r="AT1585" s="32">
        <v>0</v>
      </c>
      <c r="AU1585" s="33">
        <v>0</v>
      </c>
      <c r="AV1585" s="36">
        <v>0</v>
      </c>
      <c r="AW1585" s="33">
        <v>0</v>
      </c>
      <c r="AX1585" s="33">
        <v>0</v>
      </c>
      <c r="AY1585" s="33">
        <v>0</v>
      </c>
      <c r="AZ1585" s="36">
        <v>0</v>
      </c>
      <c r="BA1585" s="33">
        <v>0</v>
      </c>
      <c r="BB1585" s="34"/>
      <c r="BC1585" s="34"/>
      <c r="BD1585" s="34"/>
      <c r="BE1585" s="34"/>
      <c r="BF1585" s="34"/>
      <c r="BG1585" s="34"/>
      <c r="BH1585" s="34"/>
      <c r="BI1585" s="34"/>
      <c r="BJ1585" s="34"/>
      <c r="BK1585" s="34"/>
      <c r="BL1585" s="34"/>
      <c r="BM1585" s="34"/>
      <c r="BN1585" s="34"/>
      <c r="BO1585" s="34"/>
      <c r="BP1585" s="34"/>
      <c r="BQ1585" s="34"/>
      <c r="BR1585" s="34"/>
      <c r="BS1585" s="34"/>
      <c r="BT1585" s="34"/>
      <c r="BU1585" s="34"/>
      <c r="BV1585" s="34"/>
      <c r="BW1585" s="34"/>
      <c r="BX1585" s="34"/>
      <c r="BY1585" s="34"/>
      <c r="BZ1585" s="34"/>
      <c r="CA1585" s="34"/>
      <c r="CB1585" s="34"/>
      <c r="CC1585" s="34"/>
    </row>
    <row r="1586" spans="1:81" x14ac:dyDescent="0.35">
      <c r="A1586" s="37" t="s">
        <v>131</v>
      </c>
      <c r="B1586" s="34">
        <v>24702</v>
      </c>
      <c r="C1586" s="37" t="s">
        <v>130</v>
      </c>
      <c r="D1586" s="32">
        <v>3.2</v>
      </c>
      <c r="E1586" s="32">
        <v>0.2</v>
      </c>
      <c r="F1586" s="32">
        <v>3.4</v>
      </c>
      <c r="G1586" s="32">
        <v>3.8</v>
      </c>
      <c r="H1586" s="35">
        <v>130</v>
      </c>
      <c r="I1586" s="35">
        <v>126</v>
      </c>
      <c r="J1586" s="35">
        <v>30.113999999999997</v>
      </c>
      <c r="K1586" s="32">
        <v>0.6</v>
      </c>
      <c r="L1586" s="32">
        <v>1.5</v>
      </c>
      <c r="M1586" s="32">
        <v>1.8</v>
      </c>
      <c r="N1586" s="32">
        <v>0.1</v>
      </c>
      <c r="O1586" s="31"/>
      <c r="P1586" s="32">
        <v>3.8</v>
      </c>
      <c r="Q1586" s="31"/>
      <c r="R1586" s="36">
        <v>6.4000000000000001E-2</v>
      </c>
      <c r="S1586" s="33">
        <v>0</v>
      </c>
      <c r="T1586" s="34"/>
      <c r="U1586" s="34"/>
      <c r="V1586" s="34"/>
      <c r="W1586" s="34"/>
      <c r="X1586" s="34"/>
      <c r="Y1586" s="34"/>
      <c r="Z1586" s="34"/>
      <c r="AA1586" s="34"/>
      <c r="AB1586" s="34"/>
      <c r="AC1586" s="34"/>
      <c r="AD1586" s="34"/>
      <c r="AE1586" s="34"/>
      <c r="AF1586" s="34"/>
      <c r="AG1586" s="34"/>
      <c r="AH1586" s="34"/>
      <c r="AI1586" s="34"/>
      <c r="AJ1586" s="34"/>
      <c r="AK1586" s="34"/>
      <c r="AL1586" s="34"/>
      <c r="AM1586" s="34"/>
      <c r="AN1586" s="34"/>
      <c r="AO1586" s="34"/>
      <c r="AP1586" s="34"/>
      <c r="AQ1586" s="34"/>
      <c r="AR1586" s="34"/>
      <c r="AS1586" s="34"/>
      <c r="AT1586" s="34"/>
      <c r="AU1586" s="34"/>
      <c r="AV1586" s="34"/>
      <c r="AW1586" s="33">
        <v>0</v>
      </c>
      <c r="AX1586" s="33">
        <v>0</v>
      </c>
      <c r="AY1586" s="33">
        <v>0</v>
      </c>
      <c r="AZ1586" s="36">
        <v>0</v>
      </c>
      <c r="BA1586" s="33">
        <v>0</v>
      </c>
      <c r="BB1586" s="34"/>
      <c r="BC1586" s="34"/>
      <c r="BD1586" s="34"/>
      <c r="BE1586" s="33"/>
      <c r="BF1586" s="34"/>
      <c r="BG1586" s="33"/>
      <c r="BH1586" s="34"/>
      <c r="BI1586" s="34"/>
      <c r="BJ1586" s="34"/>
      <c r="BK1586" s="34"/>
      <c r="BL1586" s="33"/>
      <c r="BM1586" s="33"/>
      <c r="BN1586" s="33"/>
      <c r="BO1586" s="34"/>
      <c r="BP1586" s="33"/>
      <c r="BQ1586" s="33"/>
      <c r="BR1586" s="33"/>
      <c r="BS1586" s="34"/>
      <c r="BT1586" s="34"/>
      <c r="BU1586" s="34"/>
      <c r="BV1586" s="33"/>
      <c r="BW1586" s="34"/>
      <c r="BX1586" s="34"/>
      <c r="BY1586" s="34"/>
      <c r="BZ1586" s="34"/>
      <c r="CA1586" s="34"/>
      <c r="CB1586" s="33"/>
      <c r="CC1586" s="32"/>
    </row>
    <row r="1587" spans="1:81" x14ac:dyDescent="0.35">
      <c r="A1587" s="37" t="s">
        <v>129</v>
      </c>
      <c r="B1587" s="34">
        <v>24702</v>
      </c>
      <c r="C1587" s="37" t="s">
        <v>128</v>
      </c>
      <c r="D1587" s="32">
        <v>2.2000000000000002</v>
      </c>
      <c r="E1587" s="32">
        <v>0.2</v>
      </c>
      <c r="F1587" s="32">
        <v>2</v>
      </c>
      <c r="G1587" s="32">
        <v>2.1</v>
      </c>
      <c r="H1587" s="35">
        <v>84</v>
      </c>
      <c r="I1587" s="35">
        <v>80</v>
      </c>
      <c r="J1587" s="35">
        <v>19.119999999999997</v>
      </c>
      <c r="K1587" s="32">
        <v>0.5</v>
      </c>
      <c r="L1587" s="32">
        <v>1.1000000000000001</v>
      </c>
      <c r="M1587" s="32">
        <v>0.9</v>
      </c>
      <c r="N1587" s="32">
        <v>0</v>
      </c>
      <c r="O1587" s="31"/>
      <c r="P1587" s="32">
        <v>2.1</v>
      </c>
      <c r="Q1587" s="31"/>
      <c r="R1587" s="36">
        <v>0.05</v>
      </c>
      <c r="S1587" s="33">
        <v>0</v>
      </c>
      <c r="T1587" s="33">
        <v>0</v>
      </c>
      <c r="U1587" s="33">
        <v>0</v>
      </c>
      <c r="V1587" s="34"/>
      <c r="W1587" s="34"/>
      <c r="X1587" s="34"/>
      <c r="Y1587" s="32">
        <v>0</v>
      </c>
      <c r="Z1587" s="32">
        <v>0</v>
      </c>
      <c r="AA1587" s="34"/>
      <c r="AB1587" s="34"/>
      <c r="AC1587" s="34"/>
      <c r="AD1587" s="34"/>
      <c r="AE1587" s="34"/>
      <c r="AF1587" s="34"/>
      <c r="AG1587" s="34"/>
      <c r="AH1587" s="34"/>
      <c r="AI1587" s="34"/>
      <c r="AJ1587" s="34"/>
      <c r="AK1587" s="34"/>
      <c r="AL1587" s="34"/>
      <c r="AM1587" s="32">
        <v>0</v>
      </c>
      <c r="AN1587" s="34"/>
      <c r="AO1587" s="34"/>
      <c r="AP1587" s="34"/>
      <c r="AQ1587" s="34"/>
      <c r="AR1587" s="32">
        <v>0</v>
      </c>
      <c r="AS1587" s="34"/>
      <c r="AT1587" s="32">
        <v>0</v>
      </c>
      <c r="AU1587" s="33">
        <v>0</v>
      </c>
      <c r="AV1587" s="36">
        <v>0</v>
      </c>
      <c r="AW1587" s="33">
        <v>0</v>
      </c>
      <c r="AX1587" s="33">
        <v>0</v>
      </c>
      <c r="AY1587" s="33">
        <v>0</v>
      </c>
      <c r="AZ1587" s="36">
        <v>0</v>
      </c>
      <c r="BA1587" s="33">
        <v>0</v>
      </c>
      <c r="BB1587" s="34"/>
      <c r="BC1587" s="34"/>
      <c r="BD1587" s="34"/>
      <c r="BE1587" s="33"/>
      <c r="BF1587" s="34"/>
      <c r="BG1587" s="33"/>
      <c r="BH1587" s="34"/>
      <c r="BI1587" s="34"/>
      <c r="BJ1587" s="33"/>
      <c r="BK1587" s="34"/>
      <c r="BL1587" s="33"/>
      <c r="BM1587" s="34"/>
      <c r="BN1587" s="33"/>
      <c r="BO1587" s="34"/>
      <c r="BP1587" s="33"/>
      <c r="BQ1587" s="33"/>
      <c r="BR1587" s="33"/>
      <c r="BS1587" s="34"/>
      <c r="BT1587" s="34"/>
      <c r="BU1587" s="34"/>
      <c r="BV1587" s="33"/>
      <c r="BW1587" s="34"/>
      <c r="BX1587" s="34"/>
      <c r="BY1587" s="38"/>
      <c r="BZ1587" s="34"/>
      <c r="CA1587" s="34"/>
      <c r="CB1587" s="33"/>
      <c r="CC1587" s="32"/>
    </row>
    <row r="1588" spans="1:81" x14ac:dyDescent="0.35">
      <c r="A1588" s="37" t="s">
        <v>127</v>
      </c>
      <c r="B1588" s="34">
        <v>24702</v>
      </c>
      <c r="C1588" s="37" t="s">
        <v>126</v>
      </c>
      <c r="D1588" s="32">
        <v>2.6</v>
      </c>
      <c r="E1588" s="32">
        <v>0.2</v>
      </c>
      <c r="F1588" s="32">
        <v>2.4</v>
      </c>
      <c r="G1588" s="32">
        <v>2.5</v>
      </c>
      <c r="H1588" s="35">
        <v>100</v>
      </c>
      <c r="I1588" s="35">
        <v>95</v>
      </c>
      <c r="J1588" s="35">
        <v>22.704999999999998</v>
      </c>
      <c r="K1588" s="32">
        <v>0.6</v>
      </c>
      <c r="L1588" s="32">
        <v>1.3</v>
      </c>
      <c r="M1588" s="32">
        <v>1.1000000000000001</v>
      </c>
      <c r="N1588" s="32">
        <v>0</v>
      </c>
      <c r="O1588" s="31"/>
      <c r="P1588" s="32">
        <v>2.5</v>
      </c>
      <c r="Q1588" s="31"/>
      <c r="R1588" s="36">
        <v>5.3999999999999999E-2</v>
      </c>
      <c r="S1588" s="33">
        <v>0</v>
      </c>
      <c r="T1588" s="34"/>
      <c r="U1588" s="34"/>
      <c r="V1588" s="34"/>
      <c r="W1588" s="34"/>
      <c r="X1588" s="34"/>
      <c r="Y1588" s="34"/>
      <c r="Z1588" s="34"/>
      <c r="AA1588" s="34"/>
      <c r="AB1588" s="34"/>
      <c r="AC1588" s="34"/>
      <c r="AD1588" s="34"/>
      <c r="AE1588" s="34"/>
      <c r="AF1588" s="34"/>
      <c r="AG1588" s="34"/>
      <c r="AH1588" s="34"/>
      <c r="AI1588" s="34"/>
      <c r="AJ1588" s="34"/>
      <c r="AK1588" s="34"/>
      <c r="AL1588" s="34"/>
      <c r="AM1588" s="34"/>
      <c r="AN1588" s="34"/>
      <c r="AO1588" s="34"/>
      <c r="AP1588" s="34"/>
      <c r="AQ1588" s="34"/>
      <c r="AR1588" s="34"/>
      <c r="AS1588" s="34"/>
      <c r="AT1588" s="34"/>
      <c r="AU1588" s="34"/>
      <c r="AV1588" s="34"/>
      <c r="AW1588" s="33">
        <v>0</v>
      </c>
      <c r="AX1588" s="33">
        <v>0</v>
      </c>
      <c r="AY1588" s="33">
        <v>0</v>
      </c>
      <c r="AZ1588" s="36">
        <v>0</v>
      </c>
      <c r="BA1588" s="33">
        <v>0</v>
      </c>
      <c r="BB1588" s="34"/>
      <c r="BC1588" s="34"/>
      <c r="BD1588" s="34"/>
      <c r="BE1588" s="33"/>
      <c r="BF1588" s="34"/>
      <c r="BG1588" s="33"/>
      <c r="BH1588" s="34"/>
      <c r="BI1588" s="34"/>
      <c r="BJ1588" s="33"/>
      <c r="BK1588" s="34"/>
      <c r="BL1588" s="33"/>
      <c r="BM1588" s="34"/>
      <c r="BN1588" s="33"/>
      <c r="BO1588" s="34"/>
      <c r="BP1588" s="33"/>
      <c r="BQ1588" s="33"/>
      <c r="BR1588" s="33"/>
      <c r="BS1588" s="34"/>
      <c r="BT1588" s="34"/>
      <c r="BU1588" s="34"/>
      <c r="BV1588" s="33"/>
      <c r="BW1588" s="34"/>
      <c r="BX1588" s="34"/>
      <c r="BY1588" s="38"/>
      <c r="BZ1588" s="34"/>
      <c r="CA1588" s="34"/>
      <c r="CB1588" s="33"/>
      <c r="CC1588" s="32"/>
    </row>
    <row r="1589" spans="1:81" x14ac:dyDescent="0.35">
      <c r="A1589" s="37" t="s">
        <v>125</v>
      </c>
      <c r="B1589" s="34">
        <v>24302</v>
      </c>
      <c r="C1589" s="37" t="s">
        <v>124</v>
      </c>
      <c r="D1589" s="32">
        <v>0.9</v>
      </c>
      <c r="E1589" s="32">
        <v>0</v>
      </c>
      <c r="F1589" s="32">
        <v>3.4</v>
      </c>
      <c r="G1589" s="32">
        <v>3.7</v>
      </c>
      <c r="H1589" s="35">
        <v>93</v>
      </c>
      <c r="I1589" s="35">
        <v>76</v>
      </c>
      <c r="J1589" s="35">
        <v>18.163999999999998</v>
      </c>
      <c r="K1589" s="32">
        <v>2.2000000000000002</v>
      </c>
      <c r="L1589" s="32">
        <v>1.3</v>
      </c>
      <c r="M1589" s="32">
        <v>1.9</v>
      </c>
      <c r="N1589" s="32">
        <v>0.2</v>
      </c>
      <c r="O1589" s="31"/>
      <c r="P1589" s="32">
        <v>3.7</v>
      </c>
      <c r="Q1589" s="31"/>
      <c r="R1589" s="36">
        <v>0.03</v>
      </c>
      <c r="S1589" s="33">
        <v>0</v>
      </c>
      <c r="T1589" s="33">
        <v>0</v>
      </c>
      <c r="U1589" s="33">
        <v>0</v>
      </c>
      <c r="V1589" s="34"/>
      <c r="W1589" s="34"/>
      <c r="X1589" s="34"/>
      <c r="Y1589" s="32">
        <v>0</v>
      </c>
      <c r="Z1589" s="32">
        <v>0</v>
      </c>
      <c r="AA1589" s="34"/>
      <c r="AB1589" s="34"/>
      <c r="AC1589" s="34"/>
      <c r="AD1589" s="34"/>
      <c r="AE1589" s="34"/>
      <c r="AF1589" s="34"/>
      <c r="AG1589" s="34"/>
      <c r="AH1589" s="34"/>
      <c r="AI1589" s="34"/>
      <c r="AJ1589" s="34"/>
      <c r="AK1589" s="34"/>
      <c r="AL1589" s="34"/>
      <c r="AM1589" s="32">
        <v>0</v>
      </c>
      <c r="AN1589" s="34"/>
      <c r="AO1589" s="34"/>
      <c r="AP1589" s="34"/>
      <c r="AQ1589" s="34"/>
      <c r="AR1589" s="32">
        <v>0</v>
      </c>
      <c r="AS1589" s="34"/>
      <c r="AT1589" s="32">
        <v>0</v>
      </c>
      <c r="AU1589" s="33">
        <v>0</v>
      </c>
      <c r="AV1589" s="36">
        <v>0</v>
      </c>
      <c r="AW1589" s="33">
        <v>0</v>
      </c>
      <c r="AX1589" s="33">
        <v>0</v>
      </c>
      <c r="AY1589" s="33">
        <v>0</v>
      </c>
      <c r="AZ1589" s="36">
        <v>0</v>
      </c>
      <c r="BA1589" s="33">
        <v>0</v>
      </c>
      <c r="BB1589" s="34"/>
      <c r="BC1589" s="34"/>
      <c r="BD1589" s="34"/>
      <c r="BE1589" s="34"/>
      <c r="BF1589" s="34"/>
      <c r="BG1589" s="34"/>
      <c r="BH1589" s="34"/>
      <c r="BI1589" s="34"/>
      <c r="BJ1589" s="34"/>
      <c r="BK1589" s="34"/>
      <c r="BL1589" s="34"/>
      <c r="BM1589" s="34"/>
      <c r="BN1589" s="34"/>
      <c r="BO1589" s="34"/>
      <c r="BP1589" s="34"/>
      <c r="BQ1589" s="34"/>
      <c r="BR1589" s="34"/>
      <c r="BS1589" s="34"/>
      <c r="BT1589" s="34"/>
      <c r="BU1589" s="34"/>
      <c r="BV1589" s="34"/>
      <c r="BW1589" s="34"/>
      <c r="BX1589" s="34"/>
      <c r="BY1589" s="34"/>
      <c r="BZ1589" s="34"/>
      <c r="CA1589" s="34"/>
      <c r="CB1589" s="34"/>
      <c r="CC1589" s="34"/>
    </row>
    <row r="1590" spans="1:81" x14ac:dyDescent="0.35">
      <c r="A1590" s="37" t="s">
        <v>123</v>
      </c>
      <c r="B1590" s="34">
        <v>24302</v>
      </c>
      <c r="C1590" s="37" t="s">
        <v>122</v>
      </c>
      <c r="D1590" s="32">
        <v>1</v>
      </c>
      <c r="E1590" s="32">
        <v>0</v>
      </c>
      <c r="F1590" s="32">
        <v>3.6</v>
      </c>
      <c r="G1590" s="32">
        <v>4</v>
      </c>
      <c r="H1590" s="35">
        <v>100</v>
      </c>
      <c r="I1590" s="35">
        <v>81</v>
      </c>
      <c r="J1590" s="35">
        <v>19.358999999999998</v>
      </c>
      <c r="K1590" s="32">
        <v>2.4</v>
      </c>
      <c r="L1590" s="32">
        <v>1.4</v>
      </c>
      <c r="M1590" s="32">
        <v>2</v>
      </c>
      <c r="N1590" s="32">
        <v>0.2</v>
      </c>
      <c r="O1590" s="31"/>
      <c r="P1590" s="32">
        <v>4</v>
      </c>
      <c r="Q1590" s="31"/>
      <c r="R1590" s="36">
        <v>2.9000000000000001E-2</v>
      </c>
      <c r="S1590" s="33">
        <v>0</v>
      </c>
      <c r="T1590" s="34"/>
      <c r="U1590" s="34"/>
      <c r="V1590" s="34"/>
      <c r="W1590" s="34"/>
      <c r="X1590" s="34"/>
      <c r="Y1590" s="34"/>
      <c r="Z1590" s="34"/>
      <c r="AA1590" s="34"/>
      <c r="AB1590" s="34"/>
      <c r="AC1590" s="34"/>
      <c r="AD1590" s="34"/>
      <c r="AE1590" s="34"/>
      <c r="AF1590" s="34"/>
      <c r="AG1590" s="34"/>
      <c r="AH1590" s="34"/>
      <c r="AI1590" s="34"/>
      <c r="AJ1590" s="34"/>
      <c r="AK1590" s="34"/>
      <c r="AL1590" s="34"/>
      <c r="AM1590" s="34"/>
      <c r="AN1590" s="34"/>
      <c r="AO1590" s="34"/>
      <c r="AP1590" s="34"/>
      <c r="AQ1590" s="34"/>
      <c r="AR1590" s="34"/>
      <c r="AS1590" s="34"/>
      <c r="AT1590" s="34"/>
      <c r="AU1590" s="34"/>
      <c r="AV1590" s="34"/>
      <c r="AW1590" s="33">
        <v>0</v>
      </c>
      <c r="AX1590" s="33">
        <v>0</v>
      </c>
      <c r="AY1590" s="33">
        <v>0</v>
      </c>
      <c r="AZ1590" s="36">
        <v>0</v>
      </c>
      <c r="BA1590" s="33">
        <v>0</v>
      </c>
      <c r="BB1590" s="34"/>
      <c r="BC1590" s="34"/>
      <c r="BD1590" s="34"/>
      <c r="BE1590" s="34"/>
      <c r="BF1590" s="34"/>
      <c r="BG1590" s="34"/>
      <c r="BH1590" s="34"/>
      <c r="BI1590" s="34"/>
      <c r="BJ1590" s="34"/>
      <c r="BK1590" s="34"/>
      <c r="BL1590" s="34"/>
      <c r="BM1590" s="34"/>
      <c r="BN1590" s="34"/>
      <c r="BO1590" s="34"/>
      <c r="BP1590" s="34"/>
      <c r="BQ1590" s="34"/>
      <c r="BR1590" s="34"/>
      <c r="BS1590" s="34"/>
      <c r="BT1590" s="34"/>
      <c r="BU1590" s="34"/>
      <c r="BV1590" s="33"/>
      <c r="BW1590" s="34"/>
      <c r="BX1590" s="34"/>
      <c r="BY1590" s="34"/>
      <c r="BZ1590" s="34"/>
      <c r="CA1590" s="34"/>
      <c r="CB1590" s="33"/>
      <c r="CC1590" s="32"/>
    </row>
    <row r="1591" spans="1:81" ht="25" x14ac:dyDescent="0.35">
      <c r="A1591" s="37" t="s">
        <v>121</v>
      </c>
      <c r="B1591" s="34">
        <v>24302</v>
      </c>
      <c r="C1591" s="37" t="s">
        <v>120</v>
      </c>
      <c r="D1591" s="32">
        <v>1.9</v>
      </c>
      <c r="E1591" s="32">
        <v>0.1</v>
      </c>
      <c r="F1591" s="32">
        <v>5.6</v>
      </c>
      <c r="G1591" s="32">
        <v>14.1</v>
      </c>
      <c r="H1591" s="35">
        <v>293</v>
      </c>
      <c r="I1591" s="35">
        <v>273</v>
      </c>
      <c r="J1591" s="35">
        <v>65.247</v>
      </c>
      <c r="K1591" s="32">
        <v>2.6</v>
      </c>
      <c r="L1591" s="32">
        <v>1.2</v>
      </c>
      <c r="M1591" s="32">
        <v>1.7</v>
      </c>
      <c r="N1591" s="32">
        <v>2.7</v>
      </c>
      <c r="O1591" s="31"/>
      <c r="P1591" s="32">
        <v>14.1</v>
      </c>
      <c r="Q1591" s="31"/>
      <c r="R1591" s="36">
        <v>0.05</v>
      </c>
      <c r="S1591" s="33">
        <v>0</v>
      </c>
      <c r="T1591" s="33">
        <v>0</v>
      </c>
      <c r="U1591" s="33">
        <v>0</v>
      </c>
      <c r="V1591" s="34"/>
      <c r="W1591" s="34"/>
      <c r="X1591" s="34"/>
      <c r="Y1591" s="32">
        <v>0</v>
      </c>
      <c r="Z1591" s="32">
        <v>0</v>
      </c>
      <c r="AA1591" s="34"/>
      <c r="AB1591" s="34"/>
      <c r="AC1591" s="34"/>
      <c r="AD1591" s="34"/>
      <c r="AE1591" s="34"/>
      <c r="AF1591" s="34"/>
      <c r="AG1591" s="34"/>
      <c r="AH1591" s="34"/>
      <c r="AI1591" s="34"/>
      <c r="AJ1591" s="34"/>
      <c r="AK1591" s="34"/>
      <c r="AL1591" s="34"/>
      <c r="AM1591" s="32">
        <v>0</v>
      </c>
      <c r="AN1591" s="34"/>
      <c r="AO1591" s="34"/>
      <c r="AP1591" s="34"/>
      <c r="AQ1591" s="34"/>
      <c r="AR1591" s="32">
        <v>0</v>
      </c>
      <c r="AS1591" s="34"/>
      <c r="AT1591" s="32">
        <v>0</v>
      </c>
      <c r="AU1591" s="33">
        <v>0</v>
      </c>
      <c r="AV1591" s="36">
        <v>0</v>
      </c>
      <c r="AW1591" s="33">
        <v>0</v>
      </c>
      <c r="AX1591" s="33">
        <v>0</v>
      </c>
      <c r="AY1591" s="33">
        <v>0</v>
      </c>
      <c r="AZ1591" s="36">
        <v>0</v>
      </c>
      <c r="BA1591" s="33">
        <v>0</v>
      </c>
      <c r="BB1591" s="34"/>
      <c r="BC1591" s="34"/>
      <c r="BD1591" s="34"/>
      <c r="BE1591" s="33"/>
      <c r="BF1591" s="34"/>
      <c r="BG1591" s="33"/>
      <c r="BH1591" s="34"/>
      <c r="BI1591" s="34"/>
      <c r="BJ1591" s="34"/>
      <c r="BK1591" s="34"/>
      <c r="BL1591" s="33"/>
      <c r="BM1591" s="33"/>
      <c r="BN1591" s="33"/>
      <c r="BO1591" s="34"/>
      <c r="BP1591" s="33"/>
      <c r="BQ1591" s="33"/>
      <c r="BR1591" s="33"/>
      <c r="BS1591" s="34"/>
      <c r="BT1591" s="34"/>
      <c r="BU1591" s="34"/>
      <c r="BV1591" s="33"/>
      <c r="BW1591" s="34"/>
      <c r="BX1591" s="34"/>
      <c r="BY1591" s="34"/>
      <c r="BZ1591" s="34"/>
      <c r="CA1591" s="34"/>
      <c r="CB1591" s="33"/>
      <c r="CC1591" s="32"/>
    </row>
    <row r="1592" spans="1:81" ht="25" x14ac:dyDescent="0.35">
      <c r="A1592" s="37" t="s">
        <v>119</v>
      </c>
      <c r="B1592" s="34">
        <v>24302</v>
      </c>
      <c r="C1592" s="37" t="s">
        <v>118</v>
      </c>
      <c r="D1592" s="32">
        <v>2.2999999999999998</v>
      </c>
      <c r="E1592" s="32">
        <v>0.1</v>
      </c>
      <c r="F1592" s="32">
        <v>6.8</v>
      </c>
      <c r="G1592" s="32">
        <v>17.2</v>
      </c>
      <c r="H1592" s="35">
        <v>357</v>
      </c>
      <c r="I1592" s="35">
        <v>332</v>
      </c>
      <c r="J1592" s="35">
        <v>79.347999999999999</v>
      </c>
      <c r="K1592" s="32">
        <v>3.1</v>
      </c>
      <c r="L1592" s="32">
        <v>1.5</v>
      </c>
      <c r="M1592" s="32">
        <v>2.1</v>
      </c>
      <c r="N1592" s="32">
        <v>3.3</v>
      </c>
      <c r="O1592" s="31"/>
      <c r="P1592" s="32">
        <v>17.2</v>
      </c>
      <c r="Q1592" s="31"/>
      <c r="R1592" s="36">
        <v>5.8000000000000003E-2</v>
      </c>
      <c r="S1592" s="33">
        <v>0</v>
      </c>
      <c r="T1592" s="34"/>
      <c r="U1592" s="34"/>
      <c r="V1592" s="34"/>
      <c r="W1592" s="34"/>
      <c r="X1592" s="34"/>
      <c r="Y1592" s="34"/>
      <c r="Z1592" s="34"/>
      <c r="AA1592" s="34"/>
      <c r="AB1592" s="34"/>
      <c r="AC1592" s="34"/>
      <c r="AD1592" s="34"/>
      <c r="AE1592" s="34"/>
      <c r="AF1592" s="34"/>
      <c r="AG1592" s="34"/>
      <c r="AH1592" s="34"/>
      <c r="AI1592" s="34"/>
      <c r="AJ1592" s="34"/>
      <c r="AK1592" s="34"/>
      <c r="AL1592" s="34"/>
      <c r="AM1592" s="34"/>
      <c r="AN1592" s="34"/>
      <c r="AO1592" s="34"/>
      <c r="AP1592" s="34"/>
      <c r="AQ1592" s="34"/>
      <c r="AR1592" s="34"/>
      <c r="AS1592" s="34"/>
      <c r="AT1592" s="34"/>
      <c r="AU1592" s="34"/>
      <c r="AV1592" s="34"/>
      <c r="AW1592" s="33">
        <v>0</v>
      </c>
      <c r="AX1592" s="33">
        <v>0</v>
      </c>
      <c r="AY1592" s="33">
        <v>0</v>
      </c>
      <c r="AZ1592" s="36">
        <v>0</v>
      </c>
      <c r="BA1592" s="33">
        <v>0</v>
      </c>
      <c r="BB1592" s="34"/>
      <c r="BC1592" s="34"/>
      <c r="BD1592" s="34"/>
      <c r="BE1592" s="33"/>
      <c r="BF1592" s="34"/>
      <c r="BG1592" s="33"/>
      <c r="BH1592" s="34"/>
      <c r="BI1592" s="34"/>
      <c r="BJ1592" s="34"/>
      <c r="BK1592" s="34"/>
      <c r="BL1592" s="33"/>
      <c r="BM1592" s="33"/>
      <c r="BN1592" s="33"/>
      <c r="BO1592" s="34"/>
      <c r="BP1592" s="33"/>
      <c r="BQ1592" s="33"/>
      <c r="BR1592" s="33"/>
      <c r="BS1592" s="34"/>
      <c r="BT1592" s="34"/>
      <c r="BU1592" s="34"/>
      <c r="BV1592" s="33"/>
      <c r="BW1592" s="34"/>
      <c r="BX1592" s="34"/>
      <c r="BY1592" s="34"/>
      <c r="BZ1592" s="34"/>
      <c r="CA1592" s="34"/>
      <c r="CB1592" s="33"/>
      <c r="CC1592" s="32"/>
    </row>
    <row r="1593" spans="1:81" ht="25" x14ac:dyDescent="0.35">
      <c r="A1593" s="37" t="s">
        <v>117</v>
      </c>
      <c r="B1593" s="34">
        <v>24302</v>
      </c>
      <c r="C1593" s="37" t="s">
        <v>116</v>
      </c>
      <c r="D1593" s="32">
        <v>2</v>
      </c>
      <c r="E1593" s="32">
        <v>0.1</v>
      </c>
      <c r="F1593" s="32">
        <v>6</v>
      </c>
      <c r="G1593" s="32">
        <v>15.2</v>
      </c>
      <c r="H1593" s="35">
        <v>315</v>
      </c>
      <c r="I1593" s="35">
        <v>293</v>
      </c>
      <c r="J1593" s="35">
        <v>70.027000000000001</v>
      </c>
      <c r="K1593" s="32">
        <v>2.7</v>
      </c>
      <c r="L1593" s="32">
        <v>1.3</v>
      </c>
      <c r="M1593" s="32">
        <v>1.8</v>
      </c>
      <c r="N1593" s="32">
        <v>2.9</v>
      </c>
      <c r="O1593" s="31"/>
      <c r="P1593" s="32">
        <v>15.2</v>
      </c>
      <c r="Q1593" s="31"/>
      <c r="R1593" s="36">
        <v>5.0999999999999997E-2</v>
      </c>
      <c r="S1593" s="33">
        <v>0</v>
      </c>
      <c r="T1593" s="34"/>
      <c r="U1593" s="34"/>
      <c r="V1593" s="34"/>
      <c r="W1593" s="34"/>
      <c r="X1593" s="34"/>
      <c r="Y1593" s="34"/>
      <c r="Z1593" s="34"/>
      <c r="AA1593" s="34"/>
      <c r="AB1593" s="34"/>
      <c r="AC1593" s="34"/>
      <c r="AD1593" s="34"/>
      <c r="AE1593" s="34"/>
      <c r="AF1593" s="34"/>
      <c r="AG1593" s="34"/>
      <c r="AH1593" s="34"/>
      <c r="AI1593" s="34"/>
      <c r="AJ1593" s="34"/>
      <c r="AK1593" s="34"/>
      <c r="AL1593" s="34"/>
      <c r="AM1593" s="34"/>
      <c r="AN1593" s="34"/>
      <c r="AO1593" s="34"/>
      <c r="AP1593" s="34"/>
      <c r="AQ1593" s="34"/>
      <c r="AR1593" s="34"/>
      <c r="AS1593" s="34"/>
      <c r="AT1593" s="34"/>
      <c r="AU1593" s="34"/>
      <c r="AV1593" s="34"/>
      <c r="AW1593" s="33">
        <v>0</v>
      </c>
      <c r="AX1593" s="33">
        <v>0</v>
      </c>
      <c r="AY1593" s="33">
        <v>0</v>
      </c>
      <c r="AZ1593" s="36">
        <v>0</v>
      </c>
      <c r="BA1593" s="33">
        <v>0</v>
      </c>
      <c r="BB1593" s="34"/>
      <c r="BC1593" s="34"/>
      <c r="BD1593" s="34"/>
      <c r="BE1593" s="34"/>
      <c r="BF1593" s="34"/>
      <c r="BG1593" s="34"/>
      <c r="BH1593" s="34"/>
      <c r="BI1593" s="34"/>
      <c r="BJ1593" s="34"/>
      <c r="BK1593" s="34"/>
      <c r="BL1593" s="34"/>
      <c r="BM1593" s="34"/>
      <c r="BN1593" s="34"/>
      <c r="BO1593" s="34"/>
      <c r="BP1593" s="34"/>
      <c r="BQ1593" s="34"/>
      <c r="BR1593" s="34"/>
      <c r="BS1593" s="34"/>
      <c r="BT1593" s="34"/>
      <c r="BU1593" s="34"/>
      <c r="BV1593" s="34"/>
      <c r="BW1593" s="34"/>
      <c r="BX1593" s="34"/>
      <c r="BY1593" s="34"/>
      <c r="BZ1593" s="34"/>
      <c r="CA1593" s="34"/>
      <c r="CB1593" s="34"/>
      <c r="CC1593" s="34"/>
    </row>
    <row r="1594" spans="1:81" x14ac:dyDescent="0.35">
      <c r="A1594" s="37" t="s">
        <v>115</v>
      </c>
      <c r="B1594" s="34">
        <v>16804</v>
      </c>
      <c r="C1594" s="37" t="s">
        <v>114</v>
      </c>
      <c r="D1594" s="32">
        <v>2.8</v>
      </c>
      <c r="E1594" s="32">
        <v>0.6</v>
      </c>
      <c r="F1594" s="32">
        <v>38.799999999999997</v>
      </c>
      <c r="G1594" s="32">
        <v>57.4</v>
      </c>
      <c r="H1594" s="35">
        <v>1048</v>
      </c>
      <c r="I1594" s="35">
        <v>1007</v>
      </c>
      <c r="J1594" s="35">
        <v>240.673</v>
      </c>
      <c r="K1594" s="32">
        <v>5.0999999999999996</v>
      </c>
      <c r="L1594" s="34"/>
      <c r="M1594" s="34"/>
      <c r="N1594" s="34"/>
      <c r="O1594" s="31"/>
      <c r="P1594" s="32">
        <v>57.4</v>
      </c>
      <c r="Q1594" s="31"/>
      <c r="R1594" s="36">
        <v>0.152</v>
      </c>
      <c r="S1594" s="33">
        <v>0</v>
      </c>
      <c r="T1594" s="33">
        <v>53.12</v>
      </c>
      <c r="U1594" s="33">
        <v>35.35</v>
      </c>
      <c r="V1594" s="34"/>
      <c r="W1594" s="34"/>
      <c r="X1594" s="34"/>
      <c r="Y1594" s="32">
        <v>11.5</v>
      </c>
      <c r="Z1594" s="32">
        <v>0</v>
      </c>
      <c r="AA1594" s="34"/>
      <c r="AB1594" s="34"/>
      <c r="AC1594" s="34"/>
      <c r="AD1594" s="34"/>
      <c r="AE1594" s="34"/>
      <c r="AF1594" s="34"/>
      <c r="AG1594" s="34"/>
      <c r="AH1594" s="34"/>
      <c r="AI1594" s="34"/>
      <c r="AJ1594" s="34"/>
      <c r="AK1594" s="34"/>
      <c r="AL1594" s="34"/>
      <c r="AM1594" s="32">
        <v>0</v>
      </c>
      <c r="AN1594" s="34"/>
      <c r="AO1594" s="34"/>
      <c r="AP1594" s="34"/>
      <c r="AQ1594" s="34"/>
      <c r="AR1594" s="32">
        <v>0</v>
      </c>
      <c r="AS1594" s="34"/>
      <c r="AT1594" s="32">
        <v>0</v>
      </c>
      <c r="AU1594" s="33">
        <v>11.52</v>
      </c>
      <c r="AV1594" s="36">
        <v>0</v>
      </c>
      <c r="AW1594" s="33">
        <v>0.26</v>
      </c>
      <c r="AX1594" s="33">
        <v>0.17</v>
      </c>
      <c r="AY1594" s="33">
        <v>0.06</v>
      </c>
      <c r="AZ1594" s="36">
        <v>0</v>
      </c>
      <c r="BA1594" s="33">
        <v>0</v>
      </c>
      <c r="BB1594" s="34"/>
      <c r="BC1594" s="34"/>
      <c r="BD1594" s="34"/>
      <c r="BE1594" s="34"/>
      <c r="BF1594" s="34"/>
      <c r="BG1594" s="34"/>
      <c r="BH1594" s="34"/>
      <c r="BI1594" s="34"/>
      <c r="BJ1594" s="34"/>
      <c r="BK1594" s="34"/>
      <c r="BL1594" s="34"/>
      <c r="BM1594" s="34"/>
      <c r="BN1594" s="34"/>
      <c r="BO1594" s="34"/>
      <c r="BP1594" s="34"/>
      <c r="BQ1594" s="34"/>
      <c r="BR1594" s="34"/>
      <c r="BS1594" s="34"/>
      <c r="BT1594" s="34"/>
      <c r="BU1594" s="34"/>
      <c r="BV1594" s="34"/>
      <c r="BW1594" s="34"/>
      <c r="BX1594" s="34"/>
      <c r="BY1594" s="34"/>
      <c r="BZ1594" s="34"/>
      <c r="CA1594" s="34"/>
      <c r="CB1594" s="34"/>
      <c r="CC1594" s="34"/>
    </row>
    <row r="1595" spans="1:81" x14ac:dyDescent="0.35">
      <c r="A1595" s="37" t="s">
        <v>113</v>
      </c>
      <c r="B1595" s="34">
        <v>24302</v>
      </c>
      <c r="C1595" s="37" t="s">
        <v>112</v>
      </c>
      <c r="D1595" s="32">
        <v>1.9</v>
      </c>
      <c r="E1595" s="32">
        <v>0.2</v>
      </c>
      <c r="F1595" s="32">
        <v>1.1000000000000001</v>
      </c>
      <c r="G1595" s="32">
        <v>23.4</v>
      </c>
      <c r="H1595" s="35">
        <v>469</v>
      </c>
      <c r="I1595" s="35">
        <v>441</v>
      </c>
      <c r="J1595" s="35">
        <v>105.399</v>
      </c>
      <c r="K1595" s="32">
        <v>3.5</v>
      </c>
      <c r="L1595" s="32">
        <v>0.2</v>
      </c>
      <c r="M1595" s="32">
        <v>0.2</v>
      </c>
      <c r="N1595" s="32">
        <v>0.7</v>
      </c>
      <c r="O1595" s="31"/>
      <c r="P1595" s="32">
        <v>23.4</v>
      </c>
      <c r="Q1595" s="31"/>
      <c r="R1595" s="36">
        <v>0.02</v>
      </c>
      <c r="S1595" s="33">
        <v>0</v>
      </c>
      <c r="T1595" s="33">
        <v>0</v>
      </c>
      <c r="U1595" s="33">
        <v>0</v>
      </c>
      <c r="V1595" s="34"/>
      <c r="W1595" s="34"/>
      <c r="X1595" s="34"/>
      <c r="Y1595" s="32">
        <v>0</v>
      </c>
      <c r="Z1595" s="32">
        <v>0</v>
      </c>
      <c r="AA1595" s="34"/>
      <c r="AB1595" s="34"/>
      <c r="AC1595" s="34"/>
      <c r="AD1595" s="34"/>
      <c r="AE1595" s="34"/>
      <c r="AF1595" s="34"/>
      <c r="AG1595" s="34"/>
      <c r="AH1595" s="34"/>
      <c r="AI1595" s="34"/>
      <c r="AJ1595" s="34"/>
      <c r="AK1595" s="34"/>
      <c r="AL1595" s="34"/>
      <c r="AM1595" s="32">
        <v>0</v>
      </c>
      <c r="AN1595" s="34"/>
      <c r="AO1595" s="34"/>
      <c r="AP1595" s="34"/>
      <c r="AQ1595" s="34"/>
      <c r="AR1595" s="32">
        <v>0</v>
      </c>
      <c r="AS1595" s="34"/>
      <c r="AT1595" s="32">
        <v>0</v>
      </c>
      <c r="AU1595" s="33">
        <v>0</v>
      </c>
      <c r="AV1595" s="36">
        <v>0</v>
      </c>
      <c r="AW1595" s="33">
        <v>0</v>
      </c>
      <c r="AX1595" s="33">
        <v>0</v>
      </c>
      <c r="AY1595" s="33">
        <v>0</v>
      </c>
      <c r="AZ1595" s="36">
        <v>0</v>
      </c>
      <c r="BA1595" s="33">
        <v>0</v>
      </c>
      <c r="BB1595" s="34"/>
      <c r="BC1595" s="34"/>
      <c r="BD1595" s="34"/>
      <c r="BE1595" s="34"/>
      <c r="BF1595" s="34"/>
      <c r="BG1595" s="34"/>
      <c r="BH1595" s="34"/>
      <c r="BI1595" s="34"/>
      <c r="BJ1595" s="34"/>
      <c r="BK1595" s="34"/>
      <c r="BL1595" s="34"/>
      <c r="BM1595" s="34"/>
      <c r="BN1595" s="34"/>
      <c r="BO1595" s="34"/>
      <c r="BP1595" s="34"/>
      <c r="BQ1595" s="34"/>
      <c r="BR1595" s="34"/>
      <c r="BS1595" s="34"/>
      <c r="BT1595" s="34"/>
      <c r="BU1595" s="34"/>
      <c r="BV1595" s="34"/>
      <c r="BW1595" s="34"/>
      <c r="BX1595" s="34"/>
      <c r="BY1595" s="34"/>
      <c r="BZ1595" s="34"/>
      <c r="CA1595" s="34"/>
      <c r="CB1595" s="34"/>
      <c r="CC1595" s="34"/>
    </row>
    <row r="1596" spans="1:81" x14ac:dyDescent="0.35">
      <c r="A1596" s="37" t="s">
        <v>111</v>
      </c>
      <c r="B1596" s="34">
        <v>24302</v>
      </c>
      <c r="C1596" s="37" t="s">
        <v>110</v>
      </c>
      <c r="D1596" s="32">
        <v>2</v>
      </c>
      <c r="E1596" s="32">
        <v>0.2</v>
      </c>
      <c r="F1596" s="32">
        <v>1.2</v>
      </c>
      <c r="G1596" s="32">
        <v>25.2</v>
      </c>
      <c r="H1596" s="35">
        <v>504</v>
      </c>
      <c r="I1596" s="35">
        <v>474</v>
      </c>
      <c r="J1596" s="35">
        <v>113.286</v>
      </c>
      <c r="K1596" s="32">
        <v>3.8</v>
      </c>
      <c r="L1596" s="32">
        <v>0.2</v>
      </c>
      <c r="M1596" s="32">
        <v>0.2</v>
      </c>
      <c r="N1596" s="32">
        <v>0.8</v>
      </c>
      <c r="O1596" s="31"/>
      <c r="P1596" s="32">
        <v>25.2</v>
      </c>
      <c r="Q1596" s="31"/>
      <c r="R1596" s="36">
        <v>1.9E-2</v>
      </c>
      <c r="S1596" s="33">
        <v>0</v>
      </c>
      <c r="T1596" s="34"/>
      <c r="U1596" s="34"/>
      <c r="V1596" s="34"/>
      <c r="W1596" s="34"/>
      <c r="X1596" s="34"/>
      <c r="Y1596" s="34"/>
      <c r="Z1596" s="34"/>
      <c r="AA1596" s="34"/>
      <c r="AB1596" s="34"/>
      <c r="AC1596" s="34"/>
      <c r="AD1596" s="34"/>
      <c r="AE1596" s="34"/>
      <c r="AF1596" s="34"/>
      <c r="AG1596" s="34"/>
      <c r="AH1596" s="34"/>
      <c r="AI1596" s="34"/>
      <c r="AJ1596" s="34"/>
      <c r="AK1596" s="34"/>
      <c r="AL1596" s="34"/>
      <c r="AM1596" s="34"/>
      <c r="AN1596" s="34"/>
      <c r="AO1596" s="34"/>
      <c r="AP1596" s="34"/>
      <c r="AQ1596" s="34"/>
      <c r="AR1596" s="34"/>
      <c r="AS1596" s="34"/>
      <c r="AT1596" s="34"/>
      <c r="AU1596" s="34"/>
      <c r="AV1596" s="34"/>
      <c r="AW1596" s="33">
        <v>0</v>
      </c>
      <c r="AX1596" s="33">
        <v>0</v>
      </c>
      <c r="AY1596" s="33">
        <v>0</v>
      </c>
      <c r="AZ1596" s="36">
        <v>0</v>
      </c>
      <c r="BA1596" s="33">
        <v>0</v>
      </c>
      <c r="BB1596" s="34"/>
      <c r="BC1596" s="34"/>
      <c r="BD1596" s="34"/>
      <c r="BE1596" s="33"/>
      <c r="BF1596" s="34"/>
      <c r="BG1596" s="33"/>
      <c r="BH1596" s="34"/>
      <c r="BI1596" s="34"/>
      <c r="BJ1596" s="34"/>
      <c r="BK1596" s="34"/>
      <c r="BL1596" s="33"/>
      <c r="BM1596" s="33"/>
      <c r="BN1596" s="33"/>
      <c r="BO1596" s="34"/>
      <c r="BP1596" s="33"/>
      <c r="BQ1596" s="33"/>
      <c r="BR1596" s="33"/>
      <c r="BS1596" s="34"/>
      <c r="BT1596" s="34"/>
      <c r="BU1596" s="34"/>
      <c r="BV1596" s="33"/>
      <c r="BW1596" s="34"/>
      <c r="BX1596" s="34"/>
      <c r="BY1596" s="34"/>
      <c r="BZ1596" s="34"/>
      <c r="CA1596" s="34"/>
      <c r="CB1596" s="33"/>
      <c r="CC1596" s="32"/>
    </row>
    <row r="1597" spans="1:81" x14ac:dyDescent="0.35">
      <c r="A1597" s="37" t="s">
        <v>109</v>
      </c>
      <c r="B1597" s="34">
        <v>24302</v>
      </c>
      <c r="C1597" s="37" t="s">
        <v>108</v>
      </c>
      <c r="D1597" s="32">
        <v>1.3</v>
      </c>
      <c r="E1597" s="32">
        <v>0</v>
      </c>
      <c r="F1597" s="32">
        <v>3.2</v>
      </c>
      <c r="G1597" s="32">
        <v>3.4</v>
      </c>
      <c r="H1597" s="35">
        <v>94</v>
      </c>
      <c r="I1597" s="35">
        <v>80</v>
      </c>
      <c r="J1597" s="35">
        <v>19.119999999999997</v>
      </c>
      <c r="K1597" s="32">
        <v>1.7</v>
      </c>
      <c r="L1597" s="32">
        <v>1.3</v>
      </c>
      <c r="M1597" s="32">
        <v>1.7</v>
      </c>
      <c r="N1597" s="32">
        <v>0.2</v>
      </c>
      <c r="O1597" s="31"/>
      <c r="P1597" s="32">
        <v>3.4</v>
      </c>
      <c r="Q1597" s="31"/>
      <c r="R1597" s="36">
        <v>0.04</v>
      </c>
      <c r="S1597" s="33">
        <v>0</v>
      </c>
      <c r="T1597" s="33">
        <v>0</v>
      </c>
      <c r="U1597" s="33">
        <v>0</v>
      </c>
      <c r="V1597" s="34"/>
      <c r="W1597" s="34"/>
      <c r="X1597" s="34"/>
      <c r="Y1597" s="32">
        <v>0</v>
      </c>
      <c r="Z1597" s="32">
        <v>0</v>
      </c>
      <c r="AA1597" s="34"/>
      <c r="AB1597" s="34"/>
      <c r="AC1597" s="34"/>
      <c r="AD1597" s="34"/>
      <c r="AE1597" s="34"/>
      <c r="AF1597" s="34"/>
      <c r="AG1597" s="34"/>
      <c r="AH1597" s="34"/>
      <c r="AI1597" s="34"/>
      <c r="AJ1597" s="34"/>
      <c r="AK1597" s="34"/>
      <c r="AL1597" s="34"/>
      <c r="AM1597" s="32">
        <v>0</v>
      </c>
      <c r="AN1597" s="34"/>
      <c r="AO1597" s="34"/>
      <c r="AP1597" s="34"/>
      <c r="AQ1597" s="34"/>
      <c r="AR1597" s="32">
        <v>0</v>
      </c>
      <c r="AS1597" s="34"/>
      <c r="AT1597" s="32">
        <v>0</v>
      </c>
      <c r="AU1597" s="33">
        <v>0</v>
      </c>
      <c r="AV1597" s="36">
        <v>0</v>
      </c>
      <c r="AW1597" s="33">
        <v>0</v>
      </c>
      <c r="AX1597" s="33">
        <v>0</v>
      </c>
      <c r="AY1597" s="33">
        <v>0</v>
      </c>
      <c r="AZ1597" s="36">
        <v>0</v>
      </c>
      <c r="BA1597" s="33">
        <v>0</v>
      </c>
      <c r="BB1597" s="34"/>
      <c r="BC1597" s="34"/>
      <c r="BD1597" s="34"/>
      <c r="BE1597" s="34"/>
      <c r="BF1597" s="34"/>
      <c r="BG1597" s="34"/>
      <c r="BH1597" s="34"/>
      <c r="BI1597" s="34"/>
      <c r="BJ1597" s="34"/>
      <c r="BK1597" s="34"/>
      <c r="BL1597" s="34"/>
      <c r="BM1597" s="34"/>
      <c r="BN1597" s="34"/>
      <c r="BO1597" s="34"/>
      <c r="BP1597" s="34"/>
      <c r="BQ1597" s="34"/>
      <c r="BR1597" s="34"/>
      <c r="BS1597" s="34"/>
      <c r="BT1597" s="34"/>
      <c r="BU1597" s="34"/>
      <c r="BV1597" s="34"/>
      <c r="BW1597" s="34"/>
      <c r="BX1597" s="34"/>
      <c r="BY1597" s="34"/>
      <c r="BZ1597" s="34"/>
      <c r="CA1597" s="34"/>
      <c r="CB1597" s="34"/>
      <c r="CC1597" s="34"/>
    </row>
    <row r="1598" spans="1:81" ht="25" x14ac:dyDescent="0.35">
      <c r="A1598" s="37" t="s">
        <v>107</v>
      </c>
      <c r="B1598" s="34">
        <v>24302</v>
      </c>
      <c r="C1598" s="37" t="s">
        <v>106</v>
      </c>
      <c r="D1598" s="32">
        <v>1.4</v>
      </c>
      <c r="E1598" s="32">
        <v>0</v>
      </c>
      <c r="F1598" s="32">
        <v>3.4</v>
      </c>
      <c r="G1598" s="32">
        <v>3.6</v>
      </c>
      <c r="H1598" s="35">
        <v>101</v>
      </c>
      <c r="I1598" s="35">
        <v>86</v>
      </c>
      <c r="J1598" s="35">
        <v>20.553999999999998</v>
      </c>
      <c r="K1598" s="32">
        <v>1.8</v>
      </c>
      <c r="L1598" s="32">
        <v>1.4</v>
      </c>
      <c r="M1598" s="32">
        <v>1.8</v>
      </c>
      <c r="N1598" s="32">
        <v>0.2</v>
      </c>
      <c r="O1598" s="31"/>
      <c r="P1598" s="32">
        <v>3.6</v>
      </c>
      <c r="Q1598" s="31"/>
      <c r="R1598" s="36">
        <v>3.9E-2</v>
      </c>
      <c r="S1598" s="33">
        <v>0</v>
      </c>
      <c r="T1598" s="34"/>
      <c r="U1598" s="34"/>
      <c r="V1598" s="34"/>
      <c r="W1598" s="34"/>
      <c r="X1598" s="34"/>
      <c r="Y1598" s="34"/>
      <c r="Z1598" s="34"/>
      <c r="AA1598" s="34"/>
      <c r="AB1598" s="34"/>
      <c r="AC1598" s="34"/>
      <c r="AD1598" s="34"/>
      <c r="AE1598" s="34"/>
      <c r="AF1598" s="34"/>
      <c r="AG1598" s="34"/>
      <c r="AH1598" s="34"/>
      <c r="AI1598" s="34"/>
      <c r="AJ1598" s="34"/>
      <c r="AK1598" s="34"/>
      <c r="AL1598" s="34"/>
      <c r="AM1598" s="34"/>
      <c r="AN1598" s="34"/>
      <c r="AO1598" s="34"/>
      <c r="AP1598" s="34"/>
      <c r="AQ1598" s="34"/>
      <c r="AR1598" s="34"/>
      <c r="AS1598" s="34"/>
      <c r="AT1598" s="34"/>
      <c r="AU1598" s="34"/>
      <c r="AV1598" s="34"/>
      <c r="AW1598" s="33">
        <v>0</v>
      </c>
      <c r="AX1598" s="33">
        <v>0</v>
      </c>
      <c r="AY1598" s="33">
        <v>0</v>
      </c>
      <c r="AZ1598" s="36">
        <v>0</v>
      </c>
      <c r="BA1598" s="33">
        <v>0</v>
      </c>
      <c r="BB1598" s="34"/>
      <c r="BC1598" s="34"/>
      <c r="BD1598" s="34"/>
      <c r="BE1598" s="34"/>
      <c r="BF1598" s="34"/>
      <c r="BG1598" s="34"/>
      <c r="BH1598" s="34"/>
      <c r="BI1598" s="34"/>
      <c r="BJ1598" s="34"/>
      <c r="BK1598" s="34"/>
      <c r="BL1598" s="34"/>
      <c r="BM1598" s="34"/>
      <c r="BN1598" s="34"/>
      <c r="BO1598" s="34"/>
      <c r="BP1598" s="34"/>
      <c r="BQ1598" s="34"/>
      <c r="BR1598" s="34"/>
      <c r="BS1598" s="34"/>
      <c r="BT1598" s="34"/>
      <c r="BU1598" s="34"/>
      <c r="BV1598" s="34"/>
      <c r="BW1598" s="34"/>
      <c r="BX1598" s="34"/>
      <c r="BY1598" s="34"/>
      <c r="BZ1598" s="34"/>
      <c r="CA1598" s="34"/>
      <c r="CB1598" s="34"/>
      <c r="CC1598" s="34"/>
    </row>
    <row r="1599" spans="1:81" x14ac:dyDescent="0.35">
      <c r="A1599" s="37" t="s">
        <v>105</v>
      </c>
      <c r="B1599" s="34">
        <v>24001</v>
      </c>
      <c r="C1599" s="37" t="s">
        <v>104</v>
      </c>
      <c r="D1599" s="32">
        <v>3.2</v>
      </c>
      <c r="E1599" s="32">
        <v>0.3</v>
      </c>
      <c r="F1599" s="32">
        <v>0.5</v>
      </c>
      <c r="G1599" s="32">
        <v>20.9</v>
      </c>
      <c r="H1599" s="35">
        <v>448</v>
      </c>
      <c r="I1599" s="35">
        <v>420</v>
      </c>
      <c r="J1599" s="35">
        <v>100.38</v>
      </c>
      <c r="K1599" s="32">
        <v>3.5</v>
      </c>
      <c r="L1599" s="34"/>
      <c r="M1599" s="34"/>
      <c r="N1599" s="34"/>
      <c r="O1599" s="31"/>
      <c r="P1599" s="32">
        <v>20.9</v>
      </c>
      <c r="Q1599" s="31"/>
      <c r="R1599" s="36">
        <v>5.5E-2</v>
      </c>
      <c r="S1599" s="33">
        <v>0</v>
      </c>
      <c r="T1599" s="33">
        <v>0</v>
      </c>
      <c r="U1599" s="33">
        <v>0</v>
      </c>
      <c r="V1599" s="34"/>
      <c r="W1599" s="34"/>
      <c r="X1599" s="34"/>
      <c r="Y1599" s="32">
        <v>0</v>
      </c>
      <c r="Z1599" s="32">
        <v>0</v>
      </c>
      <c r="AA1599" s="34"/>
      <c r="AB1599" s="34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2">
        <v>0</v>
      </c>
      <c r="AN1599" s="34"/>
      <c r="AO1599" s="34"/>
      <c r="AP1599" s="34"/>
      <c r="AQ1599" s="34"/>
      <c r="AR1599" s="32">
        <v>0</v>
      </c>
      <c r="AS1599" s="34"/>
      <c r="AT1599" s="32">
        <v>0</v>
      </c>
      <c r="AU1599" s="33">
        <v>0</v>
      </c>
      <c r="AV1599" s="36">
        <v>0</v>
      </c>
      <c r="AW1599" s="33">
        <v>0</v>
      </c>
      <c r="AX1599" s="33">
        <v>0</v>
      </c>
      <c r="AY1599" s="33">
        <v>0</v>
      </c>
      <c r="AZ1599" s="36">
        <v>0</v>
      </c>
      <c r="BA1599" s="33">
        <v>0</v>
      </c>
      <c r="BB1599" s="34"/>
      <c r="BC1599" s="34"/>
      <c r="BD1599" s="34"/>
      <c r="BE1599" s="34"/>
      <c r="BF1599" s="34"/>
      <c r="BG1599" s="34"/>
      <c r="BH1599" s="34"/>
      <c r="BI1599" s="34"/>
      <c r="BJ1599" s="34"/>
      <c r="BK1599" s="34"/>
      <c r="BL1599" s="34"/>
      <c r="BM1599" s="34"/>
      <c r="BN1599" s="34"/>
      <c r="BO1599" s="34"/>
      <c r="BP1599" s="34"/>
      <c r="BQ1599" s="34"/>
      <c r="BR1599" s="34"/>
      <c r="BS1599" s="34"/>
      <c r="BT1599" s="34"/>
      <c r="BU1599" s="34"/>
      <c r="BV1599" s="34"/>
      <c r="BW1599" s="34"/>
      <c r="BX1599" s="34"/>
      <c r="BY1599" s="34"/>
      <c r="BZ1599" s="34"/>
      <c r="CA1599" s="34"/>
      <c r="CB1599" s="34"/>
      <c r="CC1599" s="34"/>
    </row>
    <row r="1600" spans="1:81" x14ac:dyDescent="0.35">
      <c r="A1600" s="37" t="s">
        <v>103</v>
      </c>
      <c r="B1600" s="34">
        <v>24601</v>
      </c>
      <c r="C1600" s="37" t="s">
        <v>102</v>
      </c>
      <c r="D1600" s="32">
        <v>0.9</v>
      </c>
      <c r="E1600" s="32">
        <v>0</v>
      </c>
      <c r="F1600" s="32">
        <v>3.5</v>
      </c>
      <c r="G1600" s="32">
        <v>3.5</v>
      </c>
      <c r="H1600" s="35">
        <v>90</v>
      </c>
      <c r="I1600" s="35">
        <v>76</v>
      </c>
      <c r="J1600" s="35">
        <v>18.163999999999998</v>
      </c>
      <c r="K1600" s="32">
        <v>1.7</v>
      </c>
      <c r="L1600" s="32">
        <v>1.9</v>
      </c>
      <c r="M1600" s="32">
        <v>1.6</v>
      </c>
      <c r="N1600" s="32">
        <v>0</v>
      </c>
      <c r="O1600" s="31"/>
      <c r="P1600" s="32">
        <v>3.5</v>
      </c>
      <c r="Q1600" s="31"/>
      <c r="R1600" s="36">
        <v>0</v>
      </c>
      <c r="S1600" s="33">
        <v>0</v>
      </c>
      <c r="T1600" s="33">
        <v>0</v>
      </c>
      <c r="U1600" s="33">
        <v>0</v>
      </c>
      <c r="V1600" s="34"/>
      <c r="W1600" s="34"/>
      <c r="X1600" s="34"/>
      <c r="Y1600" s="32">
        <v>0</v>
      </c>
      <c r="Z1600" s="32">
        <v>0</v>
      </c>
      <c r="AA1600" s="34"/>
      <c r="AB1600" s="34"/>
      <c r="AC1600" s="34"/>
      <c r="AD1600" s="34"/>
      <c r="AE1600" s="34"/>
      <c r="AF1600" s="34"/>
      <c r="AG1600" s="34"/>
      <c r="AH1600" s="34"/>
      <c r="AI1600" s="34"/>
      <c r="AJ1600" s="34"/>
      <c r="AK1600" s="34"/>
      <c r="AL1600" s="34"/>
      <c r="AM1600" s="32">
        <v>0</v>
      </c>
      <c r="AN1600" s="34"/>
      <c r="AO1600" s="34"/>
      <c r="AP1600" s="34"/>
      <c r="AQ1600" s="34"/>
      <c r="AR1600" s="32">
        <v>0</v>
      </c>
      <c r="AS1600" s="34"/>
      <c r="AT1600" s="32">
        <v>0</v>
      </c>
      <c r="AU1600" s="33">
        <v>0</v>
      </c>
      <c r="AV1600" s="36">
        <v>0</v>
      </c>
      <c r="AW1600" s="33">
        <v>0</v>
      </c>
      <c r="AX1600" s="33">
        <v>0</v>
      </c>
      <c r="AY1600" s="33">
        <v>0</v>
      </c>
      <c r="AZ1600" s="36">
        <v>0</v>
      </c>
      <c r="BA1600" s="33">
        <v>0</v>
      </c>
      <c r="BB1600" s="34"/>
      <c r="BC1600" s="34"/>
      <c r="BD1600" s="34"/>
      <c r="BE1600" s="34"/>
      <c r="BF1600" s="34"/>
      <c r="BG1600" s="34"/>
      <c r="BH1600" s="34"/>
      <c r="BI1600" s="34"/>
      <c r="BJ1600" s="34"/>
      <c r="BK1600" s="34"/>
      <c r="BL1600" s="34"/>
      <c r="BM1600" s="34"/>
      <c r="BN1600" s="34"/>
      <c r="BO1600" s="34"/>
      <c r="BP1600" s="34"/>
      <c r="BQ1600" s="34"/>
      <c r="BR1600" s="34"/>
      <c r="BS1600" s="34"/>
      <c r="BT1600" s="34"/>
      <c r="BU1600" s="34"/>
      <c r="BV1600" s="34"/>
      <c r="BW1600" s="34"/>
      <c r="BX1600" s="34"/>
      <c r="BY1600" s="34"/>
      <c r="BZ1600" s="34"/>
      <c r="CA1600" s="34"/>
      <c r="CB1600" s="34"/>
      <c r="CC1600" s="34"/>
    </row>
    <row r="1601" spans="1:81" x14ac:dyDescent="0.35">
      <c r="A1601" s="37" t="s">
        <v>101</v>
      </c>
      <c r="B1601" s="34">
        <v>24601</v>
      </c>
      <c r="C1601" s="37" t="s">
        <v>100</v>
      </c>
      <c r="D1601" s="32">
        <v>0.6</v>
      </c>
      <c r="E1601" s="32">
        <v>0</v>
      </c>
      <c r="F1601" s="32">
        <v>2.5</v>
      </c>
      <c r="G1601" s="32">
        <v>3</v>
      </c>
      <c r="H1601" s="35">
        <v>73</v>
      </c>
      <c r="I1601" s="35">
        <v>64</v>
      </c>
      <c r="J1601" s="35">
        <v>15.295999999999999</v>
      </c>
      <c r="K1601" s="32">
        <v>1.1000000000000001</v>
      </c>
      <c r="L1601" s="32">
        <v>1.4</v>
      </c>
      <c r="M1601" s="32">
        <v>1.1000000000000001</v>
      </c>
      <c r="N1601" s="32">
        <v>0</v>
      </c>
      <c r="O1601" s="31"/>
      <c r="P1601" s="32">
        <v>3</v>
      </c>
      <c r="Q1601" s="31"/>
      <c r="R1601" s="36">
        <v>0</v>
      </c>
      <c r="S1601" s="33">
        <v>0</v>
      </c>
      <c r="T1601" s="33">
        <v>0</v>
      </c>
      <c r="U1601" s="33">
        <v>0</v>
      </c>
      <c r="V1601" s="34"/>
      <c r="W1601" s="34"/>
      <c r="X1601" s="34"/>
      <c r="Y1601" s="32">
        <v>0</v>
      </c>
      <c r="Z1601" s="32">
        <v>0</v>
      </c>
      <c r="AA1601" s="34"/>
      <c r="AB1601" s="34"/>
      <c r="AC1601" s="34"/>
      <c r="AD1601" s="34"/>
      <c r="AE1601" s="34"/>
      <c r="AF1601" s="34"/>
      <c r="AG1601" s="34"/>
      <c r="AH1601" s="34"/>
      <c r="AI1601" s="34"/>
      <c r="AJ1601" s="34"/>
      <c r="AK1601" s="34"/>
      <c r="AL1601" s="34"/>
      <c r="AM1601" s="32">
        <v>0</v>
      </c>
      <c r="AN1601" s="34"/>
      <c r="AO1601" s="34"/>
      <c r="AP1601" s="34"/>
      <c r="AQ1601" s="34"/>
      <c r="AR1601" s="32">
        <v>0</v>
      </c>
      <c r="AS1601" s="34"/>
      <c r="AT1601" s="32">
        <v>0</v>
      </c>
      <c r="AU1601" s="33">
        <v>0</v>
      </c>
      <c r="AV1601" s="36">
        <v>0</v>
      </c>
      <c r="AW1601" s="33">
        <v>0</v>
      </c>
      <c r="AX1601" s="33">
        <v>0</v>
      </c>
      <c r="AY1601" s="33">
        <v>0</v>
      </c>
      <c r="AZ1601" s="36">
        <v>0</v>
      </c>
      <c r="BA1601" s="33">
        <v>0</v>
      </c>
      <c r="BB1601" s="34"/>
      <c r="BC1601" s="34"/>
      <c r="BD1601" s="34"/>
      <c r="BE1601" s="34"/>
      <c r="BF1601" s="34"/>
      <c r="BG1601" s="34"/>
      <c r="BH1601" s="34"/>
      <c r="BI1601" s="34"/>
      <c r="BJ1601" s="34"/>
      <c r="BK1601" s="34"/>
      <c r="BL1601" s="34"/>
      <c r="BM1601" s="34"/>
      <c r="BN1601" s="34"/>
      <c r="BO1601" s="34"/>
      <c r="BP1601" s="34"/>
      <c r="BQ1601" s="34"/>
      <c r="BR1601" s="34"/>
      <c r="BS1601" s="34"/>
      <c r="BT1601" s="34"/>
      <c r="BU1601" s="34"/>
      <c r="BV1601" s="34"/>
      <c r="BW1601" s="34"/>
      <c r="BX1601" s="34"/>
      <c r="BY1601" s="34"/>
      <c r="BZ1601" s="34"/>
      <c r="CA1601" s="34"/>
      <c r="CB1601" s="34"/>
      <c r="CC1601" s="34"/>
    </row>
    <row r="1602" spans="1:81" x14ac:dyDescent="0.35">
      <c r="A1602" s="37" t="s">
        <v>99</v>
      </c>
      <c r="B1602" s="34">
        <v>24601</v>
      </c>
      <c r="C1602" s="37" t="s">
        <v>98</v>
      </c>
      <c r="D1602" s="32">
        <v>1</v>
      </c>
      <c r="E1602" s="32">
        <v>0.1</v>
      </c>
      <c r="F1602" s="32">
        <v>2.2999999999999998</v>
      </c>
      <c r="G1602" s="32">
        <v>2.4</v>
      </c>
      <c r="H1602" s="35">
        <v>74</v>
      </c>
      <c r="I1602" s="35">
        <v>64</v>
      </c>
      <c r="J1602" s="35">
        <v>15.295999999999999</v>
      </c>
      <c r="K1602" s="32">
        <v>1.2</v>
      </c>
      <c r="L1602" s="32">
        <v>1.2</v>
      </c>
      <c r="M1602" s="32">
        <v>1.1000000000000001</v>
      </c>
      <c r="N1602" s="32">
        <v>0</v>
      </c>
      <c r="O1602" s="31"/>
      <c r="P1602" s="32">
        <v>2.4</v>
      </c>
      <c r="Q1602" s="31"/>
      <c r="R1602" s="36">
        <v>0.01</v>
      </c>
      <c r="S1602" s="33">
        <v>0</v>
      </c>
      <c r="T1602" s="33">
        <v>0</v>
      </c>
      <c r="U1602" s="33">
        <v>0</v>
      </c>
      <c r="V1602" s="34"/>
      <c r="W1602" s="34"/>
      <c r="X1602" s="34"/>
      <c r="Y1602" s="32">
        <v>0</v>
      </c>
      <c r="Z1602" s="32">
        <v>0</v>
      </c>
      <c r="AA1602" s="34"/>
      <c r="AB1602" s="34"/>
      <c r="AC1602" s="34"/>
      <c r="AD1602" s="34"/>
      <c r="AE1602" s="34"/>
      <c r="AF1602" s="34"/>
      <c r="AG1602" s="34"/>
      <c r="AH1602" s="34"/>
      <c r="AI1602" s="34"/>
      <c r="AJ1602" s="34"/>
      <c r="AK1602" s="34"/>
      <c r="AL1602" s="34"/>
      <c r="AM1602" s="32">
        <v>0</v>
      </c>
      <c r="AN1602" s="34"/>
      <c r="AO1602" s="34"/>
      <c r="AP1602" s="34"/>
      <c r="AQ1602" s="34"/>
      <c r="AR1602" s="32">
        <v>0</v>
      </c>
      <c r="AS1602" s="34"/>
      <c r="AT1602" s="32">
        <v>0</v>
      </c>
      <c r="AU1602" s="33">
        <v>0</v>
      </c>
      <c r="AV1602" s="36">
        <v>0</v>
      </c>
      <c r="AW1602" s="33">
        <v>0</v>
      </c>
      <c r="AX1602" s="33">
        <v>0</v>
      </c>
      <c r="AY1602" s="33">
        <v>0</v>
      </c>
      <c r="AZ1602" s="36">
        <v>0</v>
      </c>
      <c r="BA1602" s="33">
        <v>0</v>
      </c>
      <c r="BB1602" s="34"/>
      <c r="BC1602" s="34"/>
      <c r="BD1602" s="34"/>
      <c r="BE1602" s="33"/>
      <c r="BF1602" s="34"/>
      <c r="BG1602" s="33"/>
      <c r="BH1602" s="34"/>
      <c r="BI1602" s="34"/>
      <c r="BJ1602" s="34"/>
      <c r="BK1602" s="34"/>
      <c r="BL1602" s="33"/>
      <c r="BM1602" s="33"/>
      <c r="BN1602" s="33"/>
      <c r="BO1602" s="34"/>
      <c r="BP1602" s="33"/>
      <c r="BQ1602" s="33"/>
      <c r="BR1602" s="33"/>
      <c r="BS1602" s="34"/>
      <c r="BT1602" s="34"/>
      <c r="BU1602" s="34"/>
      <c r="BV1602" s="33"/>
      <c r="BW1602" s="34"/>
      <c r="BX1602" s="34"/>
      <c r="BY1602" s="34"/>
      <c r="BZ1602" s="34"/>
      <c r="CA1602" s="34"/>
      <c r="CB1602" s="33"/>
      <c r="CC1602" s="32"/>
    </row>
    <row r="1603" spans="1:81" x14ac:dyDescent="0.35">
      <c r="A1603" s="37" t="s">
        <v>97</v>
      </c>
      <c r="B1603" s="34">
        <v>24602</v>
      </c>
      <c r="C1603" s="37" t="s">
        <v>96</v>
      </c>
      <c r="D1603" s="32">
        <v>3.1</v>
      </c>
      <c r="E1603" s="32">
        <v>0.3</v>
      </c>
      <c r="F1603" s="32">
        <v>9.9</v>
      </c>
      <c r="G1603" s="32">
        <v>10.4</v>
      </c>
      <c r="H1603" s="35">
        <v>277</v>
      </c>
      <c r="I1603" s="35">
        <v>249</v>
      </c>
      <c r="J1603" s="35">
        <v>59.510999999999996</v>
      </c>
      <c r="K1603" s="32">
        <v>3.5</v>
      </c>
      <c r="L1603" s="32">
        <v>5.4</v>
      </c>
      <c r="M1603" s="32">
        <v>4.4000000000000004</v>
      </c>
      <c r="N1603" s="32">
        <v>0.1</v>
      </c>
      <c r="O1603" s="31"/>
      <c r="P1603" s="32">
        <v>10.4</v>
      </c>
      <c r="Q1603" s="31"/>
      <c r="R1603" s="36">
        <v>0.08</v>
      </c>
      <c r="S1603" s="33">
        <v>0</v>
      </c>
      <c r="T1603" s="33">
        <v>0</v>
      </c>
      <c r="U1603" s="33">
        <v>0</v>
      </c>
      <c r="V1603" s="34"/>
      <c r="W1603" s="34"/>
      <c r="X1603" s="34"/>
      <c r="Y1603" s="32">
        <v>0</v>
      </c>
      <c r="Z1603" s="32">
        <v>0</v>
      </c>
      <c r="AA1603" s="34"/>
      <c r="AB1603" s="34"/>
      <c r="AC1603" s="34"/>
      <c r="AD1603" s="34"/>
      <c r="AE1603" s="34"/>
      <c r="AF1603" s="34"/>
      <c r="AG1603" s="34"/>
      <c r="AH1603" s="34"/>
      <c r="AI1603" s="34"/>
      <c r="AJ1603" s="34"/>
      <c r="AK1603" s="34"/>
      <c r="AL1603" s="34"/>
      <c r="AM1603" s="32">
        <v>0</v>
      </c>
      <c r="AN1603" s="34"/>
      <c r="AO1603" s="34"/>
      <c r="AP1603" s="34"/>
      <c r="AQ1603" s="34"/>
      <c r="AR1603" s="32">
        <v>0</v>
      </c>
      <c r="AS1603" s="34"/>
      <c r="AT1603" s="32">
        <v>0</v>
      </c>
      <c r="AU1603" s="33">
        <v>0</v>
      </c>
      <c r="AV1603" s="36">
        <v>0</v>
      </c>
      <c r="AW1603" s="33">
        <v>0</v>
      </c>
      <c r="AX1603" s="33">
        <v>0</v>
      </c>
      <c r="AY1603" s="33">
        <v>0</v>
      </c>
      <c r="AZ1603" s="36">
        <v>0</v>
      </c>
      <c r="BA1603" s="33">
        <v>0</v>
      </c>
      <c r="BB1603" s="34"/>
      <c r="BC1603" s="34"/>
      <c r="BD1603" s="34"/>
      <c r="BE1603" s="34"/>
      <c r="BF1603" s="34"/>
      <c r="BG1603" s="34"/>
      <c r="BH1603" s="34"/>
      <c r="BI1603" s="34"/>
      <c r="BJ1603" s="34"/>
      <c r="BK1603" s="34"/>
      <c r="BL1603" s="34"/>
      <c r="BM1603" s="34"/>
      <c r="BN1603" s="34"/>
      <c r="BO1603" s="34"/>
      <c r="BP1603" s="34"/>
      <c r="BQ1603" s="34"/>
      <c r="BR1603" s="34"/>
      <c r="BS1603" s="34"/>
      <c r="BT1603" s="34"/>
      <c r="BU1603" s="34"/>
      <c r="BV1603" s="34"/>
      <c r="BW1603" s="34"/>
      <c r="BX1603" s="34"/>
      <c r="BY1603" s="34"/>
      <c r="BZ1603" s="34"/>
      <c r="CA1603" s="34"/>
      <c r="CB1603" s="34"/>
      <c r="CC1603" s="34"/>
    </row>
    <row r="1604" spans="1:81" x14ac:dyDescent="0.35">
      <c r="A1604" s="37" t="s">
        <v>95</v>
      </c>
      <c r="B1604" s="34">
        <v>24602</v>
      </c>
      <c r="C1604" s="37" t="s">
        <v>94</v>
      </c>
      <c r="D1604" s="32">
        <v>3.4</v>
      </c>
      <c r="E1604" s="32">
        <v>0.5</v>
      </c>
      <c r="F1604" s="32">
        <v>9.6</v>
      </c>
      <c r="G1604" s="32">
        <v>10.1</v>
      </c>
      <c r="H1604" s="35">
        <v>266</v>
      </c>
      <c r="I1604" s="35">
        <v>238</v>
      </c>
      <c r="J1604" s="35">
        <v>56.881999999999998</v>
      </c>
      <c r="K1604" s="32">
        <v>3.6</v>
      </c>
      <c r="L1604" s="32">
        <v>5.2</v>
      </c>
      <c r="M1604" s="32">
        <v>4.3</v>
      </c>
      <c r="N1604" s="32">
        <v>0.1</v>
      </c>
      <c r="O1604" s="31"/>
      <c r="P1604" s="32">
        <v>10.1</v>
      </c>
      <c r="Q1604" s="31"/>
      <c r="R1604" s="36">
        <v>0.08</v>
      </c>
      <c r="S1604" s="33">
        <v>0</v>
      </c>
      <c r="T1604" s="33">
        <v>0</v>
      </c>
      <c r="U1604" s="33">
        <v>0</v>
      </c>
      <c r="V1604" s="34"/>
      <c r="W1604" s="34"/>
      <c r="X1604" s="34"/>
      <c r="Y1604" s="32">
        <v>0</v>
      </c>
      <c r="Z1604" s="32">
        <v>0</v>
      </c>
      <c r="AA1604" s="34"/>
      <c r="AB1604" s="34"/>
      <c r="AC1604" s="34"/>
      <c r="AD1604" s="34"/>
      <c r="AE1604" s="34"/>
      <c r="AF1604" s="34"/>
      <c r="AG1604" s="34"/>
      <c r="AH1604" s="34"/>
      <c r="AI1604" s="34"/>
      <c r="AJ1604" s="34"/>
      <c r="AK1604" s="34"/>
      <c r="AL1604" s="34"/>
      <c r="AM1604" s="32">
        <v>0</v>
      </c>
      <c r="AN1604" s="34"/>
      <c r="AO1604" s="34"/>
      <c r="AP1604" s="34"/>
      <c r="AQ1604" s="34"/>
      <c r="AR1604" s="32">
        <v>0</v>
      </c>
      <c r="AS1604" s="34"/>
      <c r="AT1604" s="32">
        <v>0</v>
      </c>
      <c r="AU1604" s="33">
        <v>0</v>
      </c>
      <c r="AV1604" s="36">
        <v>0</v>
      </c>
      <c r="AW1604" s="33">
        <v>0</v>
      </c>
      <c r="AX1604" s="33">
        <v>0</v>
      </c>
      <c r="AY1604" s="33">
        <v>0</v>
      </c>
      <c r="AZ1604" s="36">
        <v>0</v>
      </c>
      <c r="BA1604" s="33">
        <v>0</v>
      </c>
      <c r="BB1604" s="34"/>
      <c r="BC1604" s="34"/>
      <c r="BD1604" s="34"/>
      <c r="BE1604" s="33"/>
      <c r="BF1604" s="34"/>
      <c r="BG1604" s="33"/>
      <c r="BH1604" s="34"/>
      <c r="BI1604" s="34"/>
      <c r="BJ1604" s="34"/>
      <c r="BK1604" s="34"/>
      <c r="BL1604" s="33"/>
      <c r="BM1604" s="33"/>
      <c r="BN1604" s="33"/>
      <c r="BO1604" s="34"/>
      <c r="BP1604" s="33"/>
      <c r="BQ1604" s="33"/>
      <c r="BR1604" s="33"/>
      <c r="BS1604" s="34"/>
      <c r="BT1604" s="34"/>
      <c r="BU1604" s="34"/>
      <c r="BV1604" s="33"/>
      <c r="BW1604" s="34"/>
      <c r="BX1604" s="34"/>
      <c r="BY1604" s="34"/>
      <c r="BZ1604" s="34"/>
      <c r="CA1604" s="34"/>
      <c r="CB1604" s="33"/>
      <c r="CC1604" s="32"/>
    </row>
    <row r="1605" spans="1:81" x14ac:dyDescent="0.35">
      <c r="A1605" s="37" t="s">
        <v>93</v>
      </c>
      <c r="B1605" s="34">
        <v>24602</v>
      </c>
      <c r="C1605" s="37" t="s">
        <v>92</v>
      </c>
      <c r="D1605" s="32">
        <v>1.2</v>
      </c>
      <c r="E1605" s="32">
        <v>0.1</v>
      </c>
      <c r="F1605" s="32">
        <v>3.8</v>
      </c>
      <c r="G1605" s="32">
        <v>3.8</v>
      </c>
      <c r="H1605" s="35">
        <v>98</v>
      </c>
      <c r="I1605" s="35">
        <v>86</v>
      </c>
      <c r="J1605" s="35">
        <v>20.553999999999998</v>
      </c>
      <c r="K1605" s="32">
        <v>1.5</v>
      </c>
      <c r="L1605" s="34"/>
      <c r="M1605" s="34"/>
      <c r="N1605" s="34"/>
      <c r="O1605" s="31"/>
      <c r="P1605" s="32">
        <v>3.8</v>
      </c>
      <c r="Q1605" s="31"/>
      <c r="R1605" s="36">
        <v>0</v>
      </c>
      <c r="S1605" s="33">
        <v>0</v>
      </c>
      <c r="T1605" s="33">
        <v>0</v>
      </c>
      <c r="U1605" s="33">
        <v>0</v>
      </c>
      <c r="V1605" s="34"/>
      <c r="W1605" s="34"/>
      <c r="X1605" s="34"/>
      <c r="Y1605" s="32">
        <v>0</v>
      </c>
      <c r="Z1605" s="32">
        <v>0</v>
      </c>
      <c r="AA1605" s="34"/>
      <c r="AB1605" s="34"/>
      <c r="AC1605" s="34"/>
      <c r="AD1605" s="34"/>
      <c r="AE1605" s="34"/>
      <c r="AF1605" s="34"/>
      <c r="AG1605" s="34"/>
      <c r="AH1605" s="34"/>
      <c r="AI1605" s="34"/>
      <c r="AJ1605" s="34"/>
      <c r="AK1605" s="34"/>
      <c r="AL1605" s="34"/>
      <c r="AM1605" s="32">
        <v>0</v>
      </c>
      <c r="AN1605" s="34"/>
      <c r="AO1605" s="34"/>
      <c r="AP1605" s="34"/>
      <c r="AQ1605" s="34"/>
      <c r="AR1605" s="32">
        <v>0</v>
      </c>
      <c r="AS1605" s="34"/>
      <c r="AT1605" s="32">
        <v>0</v>
      </c>
      <c r="AU1605" s="33">
        <v>0</v>
      </c>
      <c r="AV1605" s="36">
        <v>0</v>
      </c>
      <c r="AW1605" s="33">
        <v>0</v>
      </c>
      <c r="AX1605" s="33">
        <v>0</v>
      </c>
      <c r="AY1605" s="33">
        <v>0</v>
      </c>
      <c r="AZ1605" s="36">
        <v>0</v>
      </c>
      <c r="BA1605" s="33">
        <v>0</v>
      </c>
      <c r="BB1605" s="34"/>
      <c r="BC1605" s="34"/>
      <c r="BD1605" s="34"/>
      <c r="BE1605" s="33"/>
      <c r="BF1605" s="34"/>
      <c r="BG1605" s="33"/>
      <c r="BH1605" s="34"/>
      <c r="BI1605" s="34"/>
      <c r="BJ1605" s="34"/>
      <c r="BK1605" s="34"/>
      <c r="BL1605" s="33"/>
      <c r="BM1605" s="33"/>
      <c r="BN1605" s="33"/>
      <c r="BO1605" s="34"/>
      <c r="BP1605" s="33"/>
      <c r="BQ1605" s="33"/>
      <c r="BR1605" s="33"/>
      <c r="BS1605" s="34"/>
      <c r="BT1605" s="34"/>
      <c r="BU1605" s="34"/>
      <c r="BV1605" s="33"/>
      <c r="BW1605" s="34"/>
      <c r="BX1605" s="34"/>
      <c r="BY1605" s="34"/>
      <c r="BZ1605" s="34"/>
      <c r="CA1605" s="34"/>
      <c r="CB1605" s="33"/>
      <c r="CC1605" s="32"/>
    </row>
    <row r="1606" spans="1:81" x14ac:dyDescent="0.35">
      <c r="A1606" s="37" t="s">
        <v>91</v>
      </c>
      <c r="B1606" s="34">
        <v>24602</v>
      </c>
      <c r="C1606" s="37" t="s">
        <v>90</v>
      </c>
      <c r="D1606" s="32">
        <v>11.2</v>
      </c>
      <c r="E1606" s="32">
        <v>4.5999999999999996</v>
      </c>
      <c r="F1606" s="32">
        <v>33.9</v>
      </c>
      <c r="G1606" s="32">
        <v>35.200000000000003</v>
      </c>
      <c r="H1606" s="35">
        <v>1101</v>
      </c>
      <c r="I1606" s="35">
        <v>984</v>
      </c>
      <c r="J1606" s="35">
        <v>235.17599999999999</v>
      </c>
      <c r="K1606" s="32">
        <v>14.7</v>
      </c>
      <c r="L1606" s="32">
        <v>20.2</v>
      </c>
      <c r="M1606" s="32">
        <v>13</v>
      </c>
      <c r="N1606" s="32">
        <v>0</v>
      </c>
      <c r="O1606" s="31"/>
      <c r="P1606" s="32">
        <v>35.200000000000003</v>
      </c>
      <c r="Q1606" s="31"/>
      <c r="R1606" s="36">
        <v>0.36</v>
      </c>
      <c r="S1606" s="33">
        <v>0</v>
      </c>
      <c r="T1606" s="33">
        <v>11.55</v>
      </c>
      <c r="U1606" s="33">
        <v>41.18</v>
      </c>
      <c r="V1606" s="34"/>
      <c r="W1606" s="34"/>
      <c r="X1606" s="34"/>
      <c r="Y1606" s="32">
        <v>37.299999999999997</v>
      </c>
      <c r="Z1606" s="32">
        <v>7.6</v>
      </c>
      <c r="AA1606" s="34"/>
      <c r="AB1606" s="34"/>
      <c r="AC1606" s="34"/>
      <c r="AD1606" s="34"/>
      <c r="AE1606" s="34"/>
      <c r="AF1606" s="34"/>
      <c r="AG1606" s="34"/>
      <c r="AH1606" s="34"/>
      <c r="AI1606" s="34"/>
      <c r="AJ1606" s="34"/>
      <c r="AK1606" s="34"/>
      <c r="AL1606" s="34"/>
      <c r="AM1606" s="32">
        <v>0</v>
      </c>
      <c r="AN1606" s="34"/>
      <c r="AO1606" s="34"/>
      <c r="AP1606" s="34"/>
      <c r="AQ1606" s="34"/>
      <c r="AR1606" s="32">
        <v>0</v>
      </c>
      <c r="AS1606" s="34"/>
      <c r="AT1606" s="32">
        <v>0</v>
      </c>
      <c r="AU1606" s="33">
        <v>44.95</v>
      </c>
      <c r="AV1606" s="36">
        <v>0</v>
      </c>
      <c r="AW1606" s="33">
        <v>0.51</v>
      </c>
      <c r="AX1606" s="33">
        <v>1.81</v>
      </c>
      <c r="AY1606" s="33">
        <v>1.98</v>
      </c>
      <c r="AZ1606" s="36">
        <v>0</v>
      </c>
      <c r="BA1606" s="33">
        <v>98.95</v>
      </c>
      <c r="BB1606" s="34"/>
      <c r="BC1606" s="34"/>
      <c r="BD1606" s="34"/>
      <c r="BE1606" s="34"/>
      <c r="BF1606" s="34"/>
      <c r="BG1606" s="34"/>
      <c r="BH1606" s="34"/>
      <c r="BI1606" s="34"/>
      <c r="BJ1606" s="34"/>
      <c r="BK1606" s="34"/>
      <c r="BL1606" s="34"/>
      <c r="BM1606" s="34"/>
      <c r="BN1606" s="34"/>
      <c r="BO1606" s="34"/>
      <c r="BP1606" s="34"/>
      <c r="BQ1606" s="34"/>
      <c r="BR1606" s="34"/>
      <c r="BS1606" s="34"/>
      <c r="BT1606" s="34"/>
      <c r="BU1606" s="34"/>
      <c r="BV1606" s="34"/>
      <c r="BW1606" s="34"/>
      <c r="BX1606" s="34"/>
      <c r="BY1606" s="34"/>
      <c r="BZ1606" s="34"/>
      <c r="CA1606" s="34"/>
      <c r="CB1606" s="34"/>
      <c r="CC1606" s="34"/>
    </row>
    <row r="1607" spans="1:81" ht="25" x14ac:dyDescent="0.35">
      <c r="A1607" s="37" t="s">
        <v>89</v>
      </c>
      <c r="B1607" s="34">
        <v>24602</v>
      </c>
      <c r="C1607" s="37" t="s">
        <v>88</v>
      </c>
      <c r="D1607" s="32">
        <v>0.9</v>
      </c>
      <c r="E1607" s="32">
        <v>0</v>
      </c>
      <c r="F1607" s="32">
        <v>3</v>
      </c>
      <c r="G1607" s="32">
        <v>3</v>
      </c>
      <c r="H1607" s="35">
        <v>79</v>
      </c>
      <c r="I1607" s="35">
        <v>71</v>
      </c>
      <c r="J1607" s="35">
        <v>16.968999999999998</v>
      </c>
      <c r="K1607" s="32">
        <v>1</v>
      </c>
      <c r="L1607" s="32">
        <v>1.6</v>
      </c>
      <c r="M1607" s="32">
        <v>1.4</v>
      </c>
      <c r="N1607" s="32">
        <v>0</v>
      </c>
      <c r="O1607" s="31"/>
      <c r="P1607" s="32">
        <v>3</v>
      </c>
      <c r="Q1607" s="31"/>
      <c r="R1607" s="36">
        <v>0.01</v>
      </c>
      <c r="S1607" s="33">
        <v>0</v>
      </c>
      <c r="T1607" s="33">
        <v>33.5</v>
      </c>
      <c r="U1607" s="33">
        <v>19.899999999999999</v>
      </c>
      <c r="V1607" s="34"/>
      <c r="W1607" s="34"/>
      <c r="X1607" s="34"/>
      <c r="Y1607" s="32">
        <v>18.2</v>
      </c>
      <c r="Z1607" s="32">
        <v>26.2</v>
      </c>
      <c r="AA1607" s="34"/>
      <c r="AB1607" s="32">
        <v>0.1</v>
      </c>
      <c r="AC1607" s="34"/>
      <c r="AD1607" s="34"/>
      <c r="AE1607" s="34"/>
      <c r="AF1607" s="32">
        <v>0.2</v>
      </c>
      <c r="AG1607" s="34"/>
      <c r="AH1607" s="34"/>
      <c r="AI1607" s="32">
        <v>0</v>
      </c>
      <c r="AJ1607" s="32">
        <v>0.2</v>
      </c>
      <c r="AK1607" s="34"/>
      <c r="AL1607" s="32">
        <v>0</v>
      </c>
      <c r="AM1607" s="32">
        <v>0</v>
      </c>
      <c r="AN1607" s="34"/>
      <c r="AO1607" s="34"/>
      <c r="AP1607" s="34"/>
      <c r="AQ1607" s="32">
        <v>1.3</v>
      </c>
      <c r="AR1607" s="32">
        <v>0</v>
      </c>
      <c r="AS1607" s="34"/>
      <c r="AT1607" s="32">
        <v>0</v>
      </c>
      <c r="AU1607" s="33">
        <v>46.2</v>
      </c>
      <c r="AV1607" s="36">
        <v>0</v>
      </c>
      <c r="AW1607" s="33">
        <v>0.01</v>
      </c>
      <c r="AX1607" s="33">
        <v>0.01</v>
      </c>
      <c r="AY1607" s="33">
        <v>0.02</v>
      </c>
      <c r="AZ1607" s="36">
        <v>0</v>
      </c>
      <c r="BA1607" s="33">
        <v>0</v>
      </c>
      <c r="BB1607" s="34"/>
      <c r="BC1607" s="34"/>
      <c r="BD1607" s="34"/>
      <c r="BE1607" s="33"/>
      <c r="BF1607" s="34"/>
      <c r="BG1607" s="33"/>
      <c r="BH1607" s="34"/>
      <c r="BI1607" s="34"/>
      <c r="BJ1607" s="34"/>
      <c r="BK1607" s="34"/>
      <c r="BL1607" s="33"/>
      <c r="BM1607" s="33"/>
      <c r="BN1607" s="33"/>
      <c r="BO1607" s="34"/>
      <c r="BP1607" s="33"/>
      <c r="BQ1607" s="33"/>
      <c r="BR1607" s="33"/>
      <c r="BS1607" s="34"/>
      <c r="BT1607" s="34"/>
      <c r="BU1607" s="34"/>
      <c r="BV1607" s="33"/>
      <c r="BW1607" s="34"/>
      <c r="BX1607" s="34"/>
      <c r="BY1607" s="34"/>
      <c r="BZ1607" s="34"/>
      <c r="CA1607" s="34"/>
      <c r="CB1607" s="33"/>
      <c r="CC1607" s="32"/>
    </row>
    <row r="1608" spans="1:81" ht="25" x14ac:dyDescent="0.35">
      <c r="A1608" s="37" t="s">
        <v>87</v>
      </c>
      <c r="B1608" s="34">
        <v>24602</v>
      </c>
      <c r="C1608" s="37" t="s">
        <v>86</v>
      </c>
      <c r="D1608" s="32">
        <v>0.8</v>
      </c>
      <c r="E1608" s="32">
        <v>0.3</v>
      </c>
      <c r="F1608" s="32">
        <v>3</v>
      </c>
      <c r="G1608" s="32">
        <v>3</v>
      </c>
      <c r="H1608" s="35">
        <v>88</v>
      </c>
      <c r="I1608" s="35">
        <v>78</v>
      </c>
      <c r="J1608" s="35">
        <v>18.641999999999999</v>
      </c>
      <c r="K1608" s="32">
        <v>1.3</v>
      </c>
      <c r="L1608" s="32">
        <v>1.6</v>
      </c>
      <c r="M1608" s="32">
        <v>1.3</v>
      </c>
      <c r="N1608" s="32">
        <v>0.1</v>
      </c>
      <c r="O1608" s="31"/>
      <c r="P1608" s="32">
        <v>3</v>
      </c>
      <c r="Q1608" s="31"/>
      <c r="R1608" s="36">
        <v>0</v>
      </c>
      <c r="S1608" s="33">
        <v>0</v>
      </c>
      <c r="T1608" s="33">
        <v>0</v>
      </c>
      <c r="U1608" s="33">
        <v>0</v>
      </c>
      <c r="V1608" s="34"/>
      <c r="W1608" s="34"/>
      <c r="X1608" s="34"/>
      <c r="Y1608" s="32">
        <v>0</v>
      </c>
      <c r="Z1608" s="32">
        <v>0</v>
      </c>
      <c r="AA1608" s="34"/>
      <c r="AB1608" s="34"/>
      <c r="AC1608" s="34"/>
      <c r="AD1608" s="34"/>
      <c r="AE1608" s="34"/>
      <c r="AF1608" s="34"/>
      <c r="AG1608" s="34"/>
      <c r="AH1608" s="34"/>
      <c r="AI1608" s="34"/>
      <c r="AJ1608" s="34"/>
      <c r="AK1608" s="34"/>
      <c r="AL1608" s="34"/>
      <c r="AM1608" s="32">
        <v>0</v>
      </c>
      <c r="AN1608" s="34"/>
      <c r="AO1608" s="34"/>
      <c r="AP1608" s="34"/>
      <c r="AQ1608" s="34"/>
      <c r="AR1608" s="32">
        <v>0</v>
      </c>
      <c r="AS1608" s="34"/>
      <c r="AT1608" s="32">
        <v>0</v>
      </c>
      <c r="AU1608" s="33">
        <v>0</v>
      </c>
      <c r="AV1608" s="36">
        <v>0</v>
      </c>
      <c r="AW1608" s="33">
        <v>0</v>
      </c>
      <c r="AX1608" s="33">
        <v>0</v>
      </c>
      <c r="AY1608" s="33">
        <v>0</v>
      </c>
      <c r="AZ1608" s="36">
        <v>0</v>
      </c>
      <c r="BA1608" s="33">
        <v>0</v>
      </c>
      <c r="BB1608" s="34"/>
      <c r="BC1608" s="34"/>
      <c r="BD1608" s="33"/>
      <c r="BE1608" s="34"/>
      <c r="BF1608" s="34"/>
      <c r="BG1608" s="34"/>
      <c r="BH1608" s="34"/>
      <c r="BI1608" s="33"/>
      <c r="BJ1608" s="34"/>
      <c r="BK1608" s="36"/>
      <c r="BL1608" s="34"/>
      <c r="BM1608" s="34"/>
      <c r="BN1608" s="34"/>
      <c r="BO1608" s="34"/>
      <c r="BP1608" s="34"/>
      <c r="BQ1608" s="34"/>
      <c r="BR1608" s="34"/>
      <c r="BS1608" s="34"/>
      <c r="BT1608" s="34"/>
      <c r="BU1608" s="33"/>
      <c r="BV1608" s="34"/>
      <c r="BW1608" s="34"/>
      <c r="BX1608" s="33"/>
      <c r="BY1608" s="34"/>
      <c r="BZ1608" s="36"/>
      <c r="CA1608" s="34"/>
      <c r="CB1608" s="34"/>
      <c r="CC1608" s="32"/>
    </row>
    <row r="1609" spans="1:81" x14ac:dyDescent="0.35">
      <c r="A1609" s="37" t="s">
        <v>85</v>
      </c>
      <c r="B1609" s="34">
        <v>24401</v>
      </c>
      <c r="C1609" s="37" t="s">
        <v>84</v>
      </c>
      <c r="D1609" s="32">
        <v>4.3</v>
      </c>
      <c r="E1609" s="32">
        <v>2</v>
      </c>
      <c r="F1609" s="32">
        <v>1.8</v>
      </c>
      <c r="G1609" s="32">
        <v>1.8</v>
      </c>
      <c r="H1609" s="35">
        <v>254</v>
      </c>
      <c r="I1609" s="35">
        <v>174</v>
      </c>
      <c r="J1609" s="35">
        <v>41.585999999999999</v>
      </c>
      <c r="K1609" s="32">
        <v>9.9</v>
      </c>
      <c r="L1609" s="34"/>
      <c r="M1609" s="34"/>
      <c r="N1609" s="34"/>
      <c r="O1609" s="31"/>
      <c r="P1609" s="32">
        <v>1.8</v>
      </c>
      <c r="Q1609" s="31"/>
      <c r="R1609" s="36">
        <v>0.36399999999999999</v>
      </c>
      <c r="S1609" s="33">
        <v>0</v>
      </c>
      <c r="T1609" s="33">
        <v>22.66</v>
      </c>
      <c r="U1609" s="33">
        <v>5.52</v>
      </c>
      <c r="V1609" s="34"/>
      <c r="W1609" s="34"/>
      <c r="X1609" s="34"/>
      <c r="Y1609" s="32">
        <v>10.6</v>
      </c>
      <c r="Z1609" s="32">
        <v>61.2</v>
      </c>
      <c r="AA1609" s="34"/>
      <c r="AB1609" s="34"/>
      <c r="AC1609" s="34"/>
      <c r="AD1609" s="34"/>
      <c r="AE1609" s="34"/>
      <c r="AF1609" s="34"/>
      <c r="AG1609" s="34"/>
      <c r="AH1609" s="34"/>
      <c r="AI1609" s="34"/>
      <c r="AJ1609" s="34"/>
      <c r="AK1609" s="34"/>
      <c r="AL1609" s="34"/>
      <c r="AM1609" s="32">
        <v>0</v>
      </c>
      <c r="AN1609" s="34"/>
      <c r="AO1609" s="34"/>
      <c r="AP1609" s="34"/>
      <c r="AQ1609" s="34"/>
      <c r="AR1609" s="32">
        <v>0</v>
      </c>
      <c r="AS1609" s="34"/>
      <c r="AT1609" s="32">
        <v>0</v>
      </c>
      <c r="AU1609" s="33">
        <v>71.819999999999993</v>
      </c>
      <c r="AV1609" s="36">
        <v>0</v>
      </c>
      <c r="AW1609" s="33">
        <v>0.36</v>
      </c>
      <c r="AX1609" s="33">
        <v>0.09</v>
      </c>
      <c r="AY1609" s="33">
        <v>1.1299999999999999</v>
      </c>
      <c r="AZ1609" s="36">
        <v>0</v>
      </c>
      <c r="BA1609" s="33">
        <v>0</v>
      </c>
      <c r="BB1609" s="34"/>
      <c r="BC1609" s="34"/>
      <c r="BD1609" s="33"/>
      <c r="BE1609" s="34"/>
      <c r="BF1609" s="34"/>
      <c r="BG1609" s="34"/>
      <c r="BH1609" s="34"/>
      <c r="BI1609" s="33"/>
      <c r="BJ1609" s="34"/>
      <c r="BK1609" s="36"/>
      <c r="BL1609" s="34"/>
      <c r="BM1609" s="34"/>
      <c r="BN1609" s="34"/>
      <c r="BO1609" s="34"/>
      <c r="BP1609" s="34"/>
      <c r="BQ1609" s="34"/>
      <c r="BR1609" s="34"/>
      <c r="BS1609" s="34"/>
      <c r="BT1609" s="34"/>
      <c r="BU1609" s="33"/>
      <c r="BV1609" s="34"/>
      <c r="BW1609" s="34"/>
      <c r="BX1609" s="33"/>
      <c r="BY1609" s="34"/>
      <c r="BZ1609" s="36"/>
      <c r="CA1609" s="34"/>
      <c r="CB1609" s="34"/>
      <c r="CC1609" s="32"/>
    </row>
    <row r="1610" spans="1:81" x14ac:dyDescent="0.35">
      <c r="A1610" s="37" t="s">
        <v>83</v>
      </c>
      <c r="B1610" s="34">
        <v>24801</v>
      </c>
      <c r="C1610" s="37" t="s">
        <v>82</v>
      </c>
      <c r="D1610" s="32">
        <v>0.6</v>
      </c>
      <c r="E1610" s="32">
        <v>0.9</v>
      </c>
      <c r="F1610" s="32">
        <v>5.0999999999999996</v>
      </c>
      <c r="G1610" s="32">
        <v>9.3000000000000007</v>
      </c>
      <c r="H1610" s="35">
        <v>218</v>
      </c>
      <c r="I1610" s="35">
        <v>197</v>
      </c>
      <c r="J1610" s="35">
        <v>47.082999999999998</v>
      </c>
      <c r="K1610" s="32">
        <v>2.7</v>
      </c>
      <c r="L1610" s="32">
        <v>0.7</v>
      </c>
      <c r="M1610" s="32">
        <v>0.7</v>
      </c>
      <c r="N1610" s="32">
        <v>3.1</v>
      </c>
      <c r="O1610" s="31"/>
      <c r="P1610" s="32">
        <v>9.3000000000000007</v>
      </c>
      <c r="Q1610" s="31"/>
      <c r="R1610" s="36">
        <v>0.04</v>
      </c>
      <c r="S1610" s="33">
        <v>0</v>
      </c>
      <c r="T1610" s="33">
        <v>37.21</v>
      </c>
      <c r="U1610" s="33">
        <v>11.16</v>
      </c>
      <c r="V1610" s="34"/>
      <c r="W1610" s="34"/>
      <c r="X1610" s="34"/>
      <c r="Y1610" s="32">
        <v>44.2</v>
      </c>
      <c r="Z1610" s="32">
        <v>14</v>
      </c>
      <c r="AA1610" s="34"/>
      <c r="AB1610" s="34"/>
      <c r="AC1610" s="34"/>
      <c r="AD1610" s="34"/>
      <c r="AE1610" s="34"/>
      <c r="AF1610" s="34"/>
      <c r="AG1610" s="34"/>
      <c r="AH1610" s="34"/>
      <c r="AI1610" s="34"/>
      <c r="AJ1610" s="34"/>
      <c r="AK1610" s="34"/>
      <c r="AL1610" s="34"/>
      <c r="AM1610" s="32">
        <v>0</v>
      </c>
      <c r="AN1610" s="34"/>
      <c r="AO1610" s="34"/>
      <c r="AP1610" s="34"/>
      <c r="AQ1610" s="34"/>
      <c r="AR1610" s="32">
        <v>0</v>
      </c>
      <c r="AS1610" s="34"/>
      <c r="AT1610" s="32">
        <v>0</v>
      </c>
      <c r="AU1610" s="33">
        <v>58.14</v>
      </c>
      <c r="AV1610" s="36">
        <v>0</v>
      </c>
      <c r="AW1610" s="33">
        <v>0.27</v>
      </c>
      <c r="AX1610" s="33">
        <v>0.08</v>
      </c>
      <c r="AY1610" s="33">
        <v>0.42</v>
      </c>
      <c r="AZ1610" s="36">
        <v>0</v>
      </c>
      <c r="BA1610" s="33">
        <v>0</v>
      </c>
      <c r="BB1610" s="34"/>
      <c r="BC1610" s="34"/>
      <c r="BD1610" s="34"/>
      <c r="BE1610" s="33"/>
      <c r="BF1610" s="34"/>
      <c r="BG1610" s="33"/>
      <c r="BH1610" s="34"/>
      <c r="BI1610" s="34"/>
      <c r="BJ1610" s="34"/>
      <c r="BK1610" s="34"/>
      <c r="BL1610" s="33"/>
      <c r="BM1610" s="33"/>
      <c r="BN1610" s="33"/>
      <c r="BO1610" s="34"/>
      <c r="BP1610" s="33"/>
      <c r="BQ1610" s="33"/>
      <c r="BR1610" s="33"/>
      <c r="BS1610" s="34"/>
      <c r="BT1610" s="34"/>
      <c r="BU1610" s="34"/>
      <c r="BV1610" s="33"/>
      <c r="BW1610" s="34"/>
      <c r="BX1610" s="34"/>
      <c r="BY1610" s="34"/>
      <c r="BZ1610" s="34"/>
      <c r="CA1610" s="34"/>
      <c r="CB1610" s="33"/>
      <c r="CC1610" s="32"/>
    </row>
    <row r="1611" spans="1:81" x14ac:dyDescent="0.35">
      <c r="A1611" s="37" t="s">
        <v>81</v>
      </c>
      <c r="B1611" s="34">
        <v>24401</v>
      </c>
      <c r="C1611" s="37" t="s">
        <v>80</v>
      </c>
      <c r="D1611" s="32">
        <v>2.9</v>
      </c>
      <c r="E1611" s="32">
        <v>0.4</v>
      </c>
      <c r="F1611" s="32">
        <v>0.7</v>
      </c>
      <c r="G1611" s="32">
        <v>0.8</v>
      </c>
      <c r="H1611" s="35">
        <v>110</v>
      </c>
      <c r="I1611" s="35">
        <v>80</v>
      </c>
      <c r="J1611" s="35">
        <v>19.119999999999997</v>
      </c>
      <c r="K1611" s="32">
        <v>3.8</v>
      </c>
      <c r="L1611" s="32">
        <v>0.1</v>
      </c>
      <c r="M1611" s="32">
        <v>0.4</v>
      </c>
      <c r="N1611" s="32">
        <v>0.2</v>
      </c>
      <c r="O1611" s="31"/>
      <c r="P1611" s="32">
        <v>0.8</v>
      </c>
      <c r="Q1611" s="31"/>
      <c r="R1611" s="36">
        <v>0.16</v>
      </c>
      <c r="S1611" s="33">
        <v>0</v>
      </c>
      <c r="T1611" s="33">
        <v>0</v>
      </c>
      <c r="U1611" s="33">
        <v>0</v>
      </c>
      <c r="V1611" s="34"/>
      <c r="W1611" s="34"/>
      <c r="X1611" s="34"/>
      <c r="Y1611" s="32">
        <v>0</v>
      </c>
      <c r="Z1611" s="32">
        <v>0</v>
      </c>
      <c r="AA1611" s="34"/>
      <c r="AB1611" s="34"/>
      <c r="AC1611" s="34"/>
      <c r="AD1611" s="34"/>
      <c r="AE1611" s="34"/>
      <c r="AF1611" s="34"/>
      <c r="AG1611" s="34"/>
      <c r="AH1611" s="34"/>
      <c r="AI1611" s="34"/>
      <c r="AJ1611" s="34"/>
      <c r="AK1611" s="34"/>
      <c r="AL1611" s="34"/>
      <c r="AM1611" s="32">
        <v>0</v>
      </c>
      <c r="AN1611" s="34"/>
      <c r="AO1611" s="34"/>
      <c r="AP1611" s="34"/>
      <c r="AQ1611" s="34"/>
      <c r="AR1611" s="32">
        <v>0</v>
      </c>
      <c r="AS1611" s="34"/>
      <c r="AT1611" s="32">
        <v>0</v>
      </c>
      <c r="AU1611" s="33">
        <v>0</v>
      </c>
      <c r="AV1611" s="36">
        <v>0</v>
      </c>
      <c r="AW1611" s="33">
        <v>0</v>
      </c>
      <c r="AX1611" s="33">
        <v>0</v>
      </c>
      <c r="AY1611" s="33">
        <v>0</v>
      </c>
      <c r="AZ1611" s="36">
        <v>0</v>
      </c>
      <c r="BA1611" s="33">
        <v>0</v>
      </c>
      <c r="BB1611" s="34"/>
      <c r="BC1611" s="34"/>
      <c r="BD1611" s="34"/>
      <c r="BE1611" s="34"/>
      <c r="BF1611" s="34"/>
      <c r="BG1611" s="34"/>
      <c r="BH1611" s="34"/>
      <c r="BI1611" s="34"/>
      <c r="BJ1611" s="34"/>
      <c r="BK1611" s="34"/>
      <c r="BL1611" s="34"/>
      <c r="BM1611" s="34"/>
      <c r="BN1611" s="34"/>
      <c r="BO1611" s="34"/>
      <c r="BP1611" s="34"/>
      <c r="BQ1611" s="34"/>
      <c r="BR1611" s="34"/>
      <c r="BS1611" s="34"/>
      <c r="BT1611" s="34"/>
      <c r="BU1611" s="34"/>
      <c r="BV1611" s="34"/>
      <c r="BW1611" s="34"/>
      <c r="BX1611" s="34"/>
      <c r="BY1611" s="34"/>
      <c r="BZ1611" s="34"/>
      <c r="CA1611" s="34"/>
      <c r="CB1611" s="34"/>
      <c r="CC1611" s="34"/>
    </row>
    <row r="1612" spans="1:81" ht="25" x14ac:dyDescent="0.35">
      <c r="A1612" s="37" t="s">
        <v>79</v>
      </c>
      <c r="B1612" s="34">
        <v>24702</v>
      </c>
      <c r="C1612" s="37" t="s">
        <v>78</v>
      </c>
      <c r="D1612" s="32">
        <v>0.9</v>
      </c>
      <c r="E1612" s="32">
        <v>0.3</v>
      </c>
      <c r="F1612" s="32">
        <v>1.7</v>
      </c>
      <c r="G1612" s="32">
        <v>1.7</v>
      </c>
      <c r="H1612" s="35">
        <v>65</v>
      </c>
      <c r="I1612" s="35">
        <v>56</v>
      </c>
      <c r="J1612" s="35">
        <v>13.384</v>
      </c>
      <c r="K1612" s="32">
        <v>1.1000000000000001</v>
      </c>
      <c r="L1612" s="32">
        <v>0.9</v>
      </c>
      <c r="M1612" s="32">
        <v>0.8</v>
      </c>
      <c r="N1612" s="32">
        <v>0</v>
      </c>
      <c r="O1612" s="31"/>
      <c r="P1612" s="32">
        <v>1.7</v>
      </c>
      <c r="Q1612" s="31"/>
      <c r="R1612" s="36">
        <v>0.06</v>
      </c>
      <c r="S1612" s="33">
        <v>0</v>
      </c>
      <c r="T1612" s="33">
        <v>0</v>
      </c>
      <c r="U1612" s="33">
        <v>0</v>
      </c>
      <c r="V1612" s="34"/>
      <c r="W1612" s="34"/>
      <c r="X1612" s="34"/>
      <c r="Y1612" s="32">
        <v>0</v>
      </c>
      <c r="Z1612" s="32">
        <v>0</v>
      </c>
      <c r="AA1612" s="34"/>
      <c r="AB1612" s="34"/>
      <c r="AC1612" s="34"/>
      <c r="AD1612" s="34"/>
      <c r="AE1612" s="34"/>
      <c r="AF1612" s="34"/>
      <c r="AG1612" s="34"/>
      <c r="AH1612" s="34"/>
      <c r="AI1612" s="34"/>
      <c r="AJ1612" s="34"/>
      <c r="AK1612" s="34"/>
      <c r="AL1612" s="34"/>
      <c r="AM1612" s="32">
        <v>0</v>
      </c>
      <c r="AN1612" s="34"/>
      <c r="AO1612" s="34"/>
      <c r="AP1612" s="34"/>
      <c r="AQ1612" s="34"/>
      <c r="AR1612" s="32">
        <v>0</v>
      </c>
      <c r="AS1612" s="34"/>
      <c r="AT1612" s="32">
        <v>0</v>
      </c>
      <c r="AU1612" s="33">
        <v>0</v>
      </c>
      <c r="AV1612" s="36">
        <v>0</v>
      </c>
      <c r="AW1612" s="33">
        <v>0</v>
      </c>
      <c r="AX1612" s="33">
        <v>0</v>
      </c>
      <c r="AY1612" s="33">
        <v>0</v>
      </c>
      <c r="AZ1612" s="36">
        <v>0</v>
      </c>
      <c r="BA1612" s="33">
        <v>0</v>
      </c>
      <c r="BB1612" s="34"/>
      <c r="BC1612" s="34"/>
      <c r="BD1612" s="34"/>
      <c r="BE1612" s="34"/>
      <c r="BF1612" s="34"/>
      <c r="BG1612" s="34"/>
      <c r="BH1612" s="34"/>
      <c r="BI1612" s="34"/>
      <c r="BJ1612" s="34"/>
      <c r="BK1612" s="34"/>
      <c r="BL1612" s="34"/>
      <c r="BM1612" s="34"/>
      <c r="BN1612" s="34"/>
      <c r="BO1612" s="34"/>
      <c r="BP1612" s="34"/>
      <c r="BQ1612" s="34"/>
      <c r="BR1612" s="34"/>
      <c r="BS1612" s="34"/>
      <c r="BT1612" s="34"/>
      <c r="BU1612" s="34"/>
      <c r="BV1612" s="34"/>
      <c r="BW1612" s="34"/>
      <c r="BX1612" s="34"/>
      <c r="BY1612" s="34"/>
      <c r="BZ1612" s="34"/>
      <c r="CA1612" s="34"/>
      <c r="CB1612" s="34"/>
      <c r="CC1612" s="34"/>
    </row>
    <row r="1613" spans="1:81" ht="25" x14ac:dyDescent="0.35">
      <c r="A1613" s="37" t="s">
        <v>77</v>
      </c>
      <c r="B1613" s="34">
        <v>24702</v>
      </c>
      <c r="C1613" s="37" t="s">
        <v>76</v>
      </c>
      <c r="D1613" s="32">
        <v>1.3</v>
      </c>
      <c r="E1613" s="32">
        <v>0.4</v>
      </c>
      <c r="F1613" s="32">
        <v>2.4</v>
      </c>
      <c r="G1613" s="32">
        <v>2.4</v>
      </c>
      <c r="H1613" s="35">
        <v>92</v>
      </c>
      <c r="I1613" s="35">
        <v>80</v>
      </c>
      <c r="J1613" s="35">
        <v>19.119999999999997</v>
      </c>
      <c r="K1613" s="32">
        <v>1.6</v>
      </c>
      <c r="L1613" s="32">
        <v>1.3</v>
      </c>
      <c r="M1613" s="32">
        <v>1.1000000000000001</v>
      </c>
      <c r="N1613" s="32">
        <v>0</v>
      </c>
      <c r="O1613" s="31"/>
      <c r="P1613" s="32">
        <v>2.4</v>
      </c>
      <c r="Q1613" s="31"/>
      <c r="R1613" s="36">
        <v>8.1000000000000003E-2</v>
      </c>
      <c r="S1613" s="33">
        <v>0</v>
      </c>
      <c r="T1613" s="34"/>
      <c r="U1613" s="34"/>
      <c r="V1613" s="34"/>
      <c r="W1613" s="34"/>
      <c r="X1613" s="34"/>
      <c r="Y1613" s="34"/>
      <c r="Z1613" s="34"/>
      <c r="AA1613" s="34"/>
      <c r="AB1613" s="34"/>
      <c r="AC1613" s="34"/>
      <c r="AD1613" s="34"/>
      <c r="AE1613" s="34"/>
      <c r="AF1613" s="34"/>
      <c r="AG1613" s="34"/>
      <c r="AH1613" s="34"/>
      <c r="AI1613" s="34"/>
      <c r="AJ1613" s="34"/>
      <c r="AK1613" s="34"/>
      <c r="AL1613" s="34"/>
      <c r="AM1613" s="34"/>
      <c r="AN1613" s="34"/>
      <c r="AO1613" s="34"/>
      <c r="AP1613" s="34"/>
      <c r="AQ1613" s="34"/>
      <c r="AR1613" s="34"/>
      <c r="AS1613" s="34"/>
      <c r="AT1613" s="34"/>
      <c r="AU1613" s="34"/>
      <c r="AV1613" s="34"/>
      <c r="AW1613" s="33">
        <v>0</v>
      </c>
      <c r="AX1613" s="33">
        <v>0</v>
      </c>
      <c r="AY1613" s="33">
        <v>0</v>
      </c>
      <c r="AZ1613" s="36">
        <v>0</v>
      </c>
      <c r="BA1613" s="33">
        <v>0</v>
      </c>
      <c r="BB1613" s="34"/>
      <c r="BC1613" s="34"/>
      <c r="BD1613" s="34"/>
      <c r="BE1613" s="33"/>
      <c r="BF1613" s="34"/>
      <c r="BG1613" s="33"/>
      <c r="BH1613" s="34"/>
      <c r="BI1613" s="34"/>
      <c r="BJ1613" s="34"/>
      <c r="BK1613" s="34"/>
      <c r="BL1613" s="33"/>
      <c r="BM1613" s="33"/>
      <c r="BN1613" s="33"/>
      <c r="BO1613" s="34"/>
      <c r="BP1613" s="33"/>
      <c r="BQ1613" s="33"/>
      <c r="BR1613" s="33"/>
      <c r="BS1613" s="34"/>
      <c r="BT1613" s="34"/>
      <c r="BU1613" s="34"/>
      <c r="BV1613" s="33"/>
      <c r="BW1613" s="34"/>
      <c r="BX1613" s="34"/>
      <c r="BY1613" s="34"/>
      <c r="BZ1613" s="34"/>
      <c r="CA1613" s="34"/>
      <c r="CB1613" s="33"/>
      <c r="CC1613" s="32"/>
    </row>
    <row r="1614" spans="1:81" ht="25" x14ac:dyDescent="0.35">
      <c r="A1614" s="37" t="s">
        <v>75</v>
      </c>
      <c r="B1614" s="34">
        <v>24702</v>
      </c>
      <c r="C1614" s="37" t="s">
        <v>74</v>
      </c>
      <c r="D1614" s="32">
        <v>1.1000000000000001</v>
      </c>
      <c r="E1614" s="32">
        <v>0.4</v>
      </c>
      <c r="F1614" s="32">
        <v>2</v>
      </c>
      <c r="G1614" s="32">
        <v>2</v>
      </c>
      <c r="H1614" s="35">
        <v>77</v>
      </c>
      <c r="I1614" s="35">
        <v>66</v>
      </c>
      <c r="J1614" s="35">
        <v>15.773999999999999</v>
      </c>
      <c r="K1614" s="32">
        <v>1.3</v>
      </c>
      <c r="L1614" s="32">
        <v>1.1000000000000001</v>
      </c>
      <c r="M1614" s="32">
        <v>1</v>
      </c>
      <c r="N1614" s="32">
        <v>0</v>
      </c>
      <c r="O1614" s="31"/>
      <c r="P1614" s="32">
        <v>2</v>
      </c>
      <c r="Q1614" s="31"/>
      <c r="R1614" s="36">
        <v>6.4000000000000001E-2</v>
      </c>
      <c r="S1614" s="33">
        <v>0</v>
      </c>
      <c r="T1614" s="34"/>
      <c r="U1614" s="34"/>
      <c r="V1614" s="34"/>
      <c r="W1614" s="34"/>
      <c r="X1614" s="34"/>
      <c r="Y1614" s="34"/>
      <c r="Z1614" s="34"/>
      <c r="AA1614" s="34"/>
      <c r="AB1614" s="34"/>
      <c r="AC1614" s="34"/>
      <c r="AD1614" s="34"/>
      <c r="AE1614" s="34"/>
      <c r="AF1614" s="34"/>
      <c r="AG1614" s="34"/>
      <c r="AH1614" s="34"/>
      <c r="AI1614" s="34"/>
      <c r="AJ1614" s="34"/>
      <c r="AK1614" s="34"/>
      <c r="AL1614" s="34"/>
      <c r="AM1614" s="34"/>
      <c r="AN1614" s="34"/>
      <c r="AO1614" s="34"/>
      <c r="AP1614" s="34"/>
      <c r="AQ1614" s="34"/>
      <c r="AR1614" s="34"/>
      <c r="AS1614" s="34"/>
      <c r="AT1614" s="34"/>
      <c r="AU1614" s="34"/>
      <c r="AV1614" s="34"/>
      <c r="AW1614" s="33">
        <v>0</v>
      </c>
      <c r="AX1614" s="33">
        <v>0</v>
      </c>
      <c r="AY1614" s="33">
        <v>0</v>
      </c>
      <c r="AZ1614" s="36">
        <v>0</v>
      </c>
      <c r="BA1614" s="33">
        <v>0</v>
      </c>
      <c r="BB1614" s="34"/>
      <c r="BC1614" s="34"/>
      <c r="BD1614" s="34"/>
      <c r="BE1614" s="33"/>
      <c r="BF1614" s="34"/>
      <c r="BG1614" s="33"/>
      <c r="BH1614" s="34"/>
      <c r="BI1614" s="34"/>
      <c r="BJ1614" s="34"/>
      <c r="BK1614" s="34"/>
      <c r="BL1614" s="33"/>
      <c r="BM1614" s="33"/>
      <c r="BN1614" s="33"/>
      <c r="BO1614" s="34"/>
      <c r="BP1614" s="33"/>
      <c r="BQ1614" s="33"/>
      <c r="BR1614" s="33"/>
      <c r="BS1614" s="34"/>
      <c r="BT1614" s="34"/>
      <c r="BU1614" s="34"/>
      <c r="BV1614" s="33"/>
      <c r="BW1614" s="34"/>
      <c r="BX1614" s="34"/>
      <c r="BY1614" s="34"/>
      <c r="BZ1614" s="34"/>
      <c r="CA1614" s="34"/>
      <c r="CB1614" s="33"/>
      <c r="CC1614" s="32"/>
    </row>
    <row r="1615" spans="1:81" x14ac:dyDescent="0.35">
      <c r="A1615" s="37" t="s">
        <v>73</v>
      </c>
      <c r="B1615" s="34">
        <v>24702</v>
      </c>
      <c r="C1615" s="37" t="s">
        <v>72</v>
      </c>
      <c r="D1615" s="32">
        <v>2.2000000000000002</v>
      </c>
      <c r="E1615" s="32">
        <v>0.3</v>
      </c>
      <c r="F1615" s="32">
        <v>1.1000000000000001</v>
      </c>
      <c r="G1615" s="32">
        <v>1.1000000000000001</v>
      </c>
      <c r="H1615" s="35">
        <v>78</v>
      </c>
      <c r="I1615" s="35">
        <v>70</v>
      </c>
      <c r="J1615" s="35">
        <v>16.73</v>
      </c>
      <c r="K1615" s="32">
        <v>1</v>
      </c>
      <c r="L1615" s="32">
        <v>0.6</v>
      </c>
      <c r="M1615" s="32">
        <v>0.5</v>
      </c>
      <c r="N1615" s="32">
        <v>0</v>
      </c>
      <c r="O1615" s="31"/>
      <c r="P1615" s="32">
        <v>1.1000000000000001</v>
      </c>
      <c r="Q1615" s="31"/>
      <c r="R1615" s="36">
        <v>0.06</v>
      </c>
      <c r="S1615" s="33">
        <v>0</v>
      </c>
      <c r="T1615" s="33">
        <v>0</v>
      </c>
      <c r="U1615" s="33">
        <v>0</v>
      </c>
      <c r="V1615" s="34"/>
      <c r="W1615" s="34"/>
      <c r="X1615" s="34"/>
      <c r="Y1615" s="32">
        <v>0</v>
      </c>
      <c r="Z1615" s="32">
        <v>0</v>
      </c>
      <c r="AA1615" s="34"/>
      <c r="AB1615" s="34"/>
      <c r="AC1615" s="34"/>
      <c r="AD1615" s="34"/>
      <c r="AE1615" s="34"/>
      <c r="AF1615" s="34"/>
      <c r="AG1615" s="34"/>
      <c r="AH1615" s="34"/>
      <c r="AI1615" s="34"/>
      <c r="AJ1615" s="34"/>
      <c r="AK1615" s="34"/>
      <c r="AL1615" s="34"/>
      <c r="AM1615" s="32">
        <v>0</v>
      </c>
      <c r="AN1615" s="34"/>
      <c r="AO1615" s="34"/>
      <c r="AP1615" s="34"/>
      <c r="AQ1615" s="34"/>
      <c r="AR1615" s="32">
        <v>0</v>
      </c>
      <c r="AS1615" s="34"/>
      <c r="AT1615" s="32">
        <v>0</v>
      </c>
      <c r="AU1615" s="33">
        <v>0</v>
      </c>
      <c r="AV1615" s="36">
        <v>0</v>
      </c>
      <c r="AW1615" s="33">
        <v>0</v>
      </c>
      <c r="AX1615" s="33">
        <v>0</v>
      </c>
      <c r="AY1615" s="33">
        <v>0</v>
      </c>
      <c r="AZ1615" s="36">
        <v>0</v>
      </c>
      <c r="BA1615" s="33">
        <v>0</v>
      </c>
      <c r="BB1615" s="34"/>
      <c r="BC1615" s="34"/>
      <c r="BD1615" s="34"/>
      <c r="BE1615" s="33"/>
      <c r="BF1615" s="34"/>
      <c r="BG1615" s="33"/>
      <c r="BH1615" s="34"/>
      <c r="BI1615" s="34"/>
      <c r="BJ1615" s="34"/>
      <c r="BK1615" s="34"/>
      <c r="BL1615" s="33"/>
      <c r="BM1615" s="33"/>
      <c r="BN1615" s="33"/>
      <c r="BO1615" s="34"/>
      <c r="BP1615" s="33"/>
      <c r="BQ1615" s="33"/>
      <c r="BR1615" s="33"/>
      <c r="BS1615" s="34"/>
      <c r="BT1615" s="34"/>
      <c r="BU1615" s="34"/>
      <c r="BV1615" s="33"/>
      <c r="BW1615" s="34"/>
      <c r="BX1615" s="34"/>
      <c r="BY1615" s="34"/>
      <c r="BZ1615" s="34"/>
      <c r="CA1615" s="34"/>
      <c r="CB1615" s="33"/>
      <c r="CC1615" s="32"/>
    </row>
    <row r="1616" spans="1:81" ht="25" x14ac:dyDescent="0.35">
      <c r="A1616" s="37" t="s">
        <v>71</v>
      </c>
      <c r="B1616" s="34">
        <v>24702</v>
      </c>
      <c r="C1616" s="37" t="s">
        <v>70</v>
      </c>
      <c r="D1616" s="32">
        <v>3.1</v>
      </c>
      <c r="E1616" s="32">
        <v>0.4</v>
      </c>
      <c r="F1616" s="32">
        <v>1.6</v>
      </c>
      <c r="G1616" s="32">
        <v>1.6</v>
      </c>
      <c r="H1616" s="35">
        <v>111</v>
      </c>
      <c r="I1616" s="35">
        <v>100</v>
      </c>
      <c r="J1616" s="35">
        <v>23.9</v>
      </c>
      <c r="K1616" s="32">
        <v>1.4</v>
      </c>
      <c r="L1616" s="32">
        <v>0.8</v>
      </c>
      <c r="M1616" s="32">
        <v>0.7</v>
      </c>
      <c r="N1616" s="32">
        <v>0</v>
      </c>
      <c r="O1616" s="31"/>
      <c r="P1616" s="32">
        <v>1.6</v>
      </c>
      <c r="Q1616" s="31"/>
      <c r="R1616" s="36">
        <v>8.1000000000000003E-2</v>
      </c>
      <c r="S1616" s="33">
        <v>0</v>
      </c>
      <c r="T1616" s="34"/>
      <c r="U1616" s="34"/>
      <c r="V1616" s="34"/>
      <c r="W1616" s="34"/>
      <c r="X1616" s="34"/>
      <c r="Y1616" s="34"/>
      <c r="Z1616" s="34"/>
      <c r="AA1616" s="34"/>
      <c r="AB1616" s="34"/>
      <c r="AC1616" s="34"/>
      <c r="AD1616" s="34"/>
      <c r="AE1616" s="34"/>
      <c r="AF1616" s="34"/>
      <c r="AG1616" s="34"/>
      <c r="AH1616" s="34"/>
      <c r="AI1616" s="34"/>
      <c r="AJ1616" s="34"/>
      <c r="AK1616" s="34"/>
      <c r="AL1616" s="34"/>
      <c r="AM1616" s="34"/>
      <c r="AN1616" s="34"/>
      <c r="AO1616" s="34"/>
      <c r="AP1616" s="34"/>
      <c r="AQ1616" s="34"/>
      <c r="AR1616" s="34"/>
      <c r="AS1616" s="34"/>
      <c r="AT1616" s="34"/>
      <c r="AU1616" s="34"/>
      <c r="AV1616" s="34"/>
      <c r="AW1616" s="33">
        <v>0</v>
      </c>
      <c r="AX1616" s="33">
        <v>0</v>
      </c>
      <c r="AY1616" s="33">
        <v>0</v>
      </c>
      <c r="AZ1616" s="36">
        <v>0</v>
      </c>
      <c r="BA1616" s="33">
        <v>0</v>
      </c>
      <c r="BB1616" s="34"/>
      <c r="BC1616" s="34"/>
      <c r="BD1616" s="34"/>
      <c r="BE1616" s="33"/>
      <c r="BF1616" s="34"/>
      <c r="BG1616" s="33"/>
      <c r="BH1616" s="34"/>
      <c r="BI1616" s="34"/>
      <c r="BJ1616" s="34"/>
      <c r="BK1616" s="34"/>
      <c r="BL1616" s="33"/>
      <c r="BM1616" s="33"/>
      <c r="BN1616" s="33"/>
      <c r="BO1616" s="34"/>
      <c r="BP1616" s="33"/>
      <c r="BQ1616" s="33"/>
      <c r="BR1616" s="33"/>
      <c r="BS1616" s="34"/>
      <c r="BT1616" s="34"/>
      <c r="BU1616" s="34"/>
      <c r="BV1616" s="33"/>
      <c r="BW1616" s="34"/>
      <c r="BX1616" s="34"/>
      <c r="BY1616" s="34"/>
      <c r="BZ1616" s="34"/>
      <c r="CA1616" s="34"/>
      <c r="CB1616" s="33"/>
      <c r="CC1616" s="32"/>
    </row>
    <row r="1617" spans="1:81" ht="25" x14ac:dyDescent="0.35">
      <c r="A1617" s="37" t="s">
        <v>69</v>
      </c>
      <c r="B1617" s="34">
        <v>24702</v>
      </c>
      <c r="C1617" s="37" t="s">
        <v>68</v>
      </c>
      <c r="D1617" s="32">
        <v>2.6</v>
      </c>
      <c r="E1617" s="32">
        <v>0.4</v>
      </c>
      <c r="F1617" s="32">
        <v>1.3</v>
      </c>
      <c r="G1617" s="32">
        <v>1.3</v>
      </c>
      <c r="H1617" s="35">
        <v>93</v>
      </c>
      <c r="I1617" s="35">
        <v>83</v>
      </c>
      <c r="J1617" s="35">
        <v>19.837</v>
      </c>
      <c r="K1617" s="32">
        <v>1.2</v>
      </c>
      <c r="L1617" s="32">
        <v>0.7</v>
      </c>
      <c r="M1617" s="32">
        <v>0.6</v>
      </c>
      <c r="N1617" s="32">
        <v>0</v>
      </c>
      <c r="O1617" s="31"/>
      <c r="P1617" s="32">
        <v>1.3</v>
      </c>
      <c r="Q1617" s="31"/>
      <c r="R1617" s="36">
        <v>6.4000000000000001E-2</v>
      </c>
      <c r="S1617" s="33">
        <v>0</v>
      </c>
      <c r="T1617" s="34"/>
      <c r="U1617" s="34"/>
      <c r="V1617" s="34"/>
      <c r="W1617" s="34"/>
      <c r="X1617" s="34"/>
      <c r="Y1617" s="34"/>
      <c r="Z1617" s="34"/>
      <c r="AA1617" s="34"/>
      <c r="AB1617" s="34"/>
      <c r="AC1617" s="34"/>
      <c r="AD1617" s="34"/>
      <c r="AE1617" s="34"/>
      <c r="AF1617" s="34"/>
      <c r="AG1617" s="34"/>
      <c r="AH1617" s="34"/>
      <c r="AI1617" s="34"/>
      <c r="AJ1617" s="34"/>
      <c r="AK1617" s="34"/>
      <c r="AL1617" s="34"/>
      <c r="AM1617" s="34"/>
      <c r="AN1617" s="34"/>
      <c r="AO1617" s="34"/>
      <c r="AP1617" s="34"/>
      <c r="AQ1617" s="34"/>
      <c r="AR1617" s="34"/>
      <c r="AS1617" s="34"/>
      <c r="AT1617" s="34"/>
      <c r="AU1617" s="34"/>
      <c r="AV1617" s="34"/>
      <c r="AW1617" s="33">
        <v>0</v>
      </c>
      <c r="AX1617" s="33">
        <v>0</v>
      </c>
      <c r="AY1617" s="33">
        <v>0</v>
      </c>
      <c r="AZ1617" s="36">
        <v>0</v>
      </c>
      <c r="BA1617" s="33">
        <v>0</v>
      </c>
      <c r="BB1617" s="34"/>
      <c r="BC1617" s="34"/>
      <c r="BD1617" s="34"/>
      <c r="BE1617" s="33"/>
      <c r="BF1617" s="34"/>
      <c r="BG1617" s="33"/>
      <c r="BH1617" s="34"/>
      <c r="BI1617" s="34"/>
      <c r="BJ1617" s="34"/>
      <c r="BK1617" s="34"/>
      <c r="BL1617" s="33"/>
      <c r="BM1617" s="33"/>
      <c r="BN1617" s="33"/>
      <c r="BO1617" s="34"/>
      <c r="BP1617" s="33"/>
      <c r="BQ1617" s="33"/>
      <c r="BR1617" s="33"/>
      <c r="BS1617" s="34"/>
      <c r="BT1617" s="34"/>
      <c r="BU1617" s="34"/>
      <c r="BV1617" s="33"/>
      <c r="BW1617" s="34"/>
      <c r="BX1617" s="34"/>
      <c r="BY1617" s="34"/>
      <c r="BZ1617" s="34"/>
      <c r="CA1617" s="34"/>
      <c r="CB1617" s="33"/>
      <c r="CC1617" s="32"/>
    </row>
  </sheetData>
  <autoFilter ref="A1:BA1617" xr:uid="{00000000-0009-0000-0000-000001000000}"/>
  <pageMargins left="0.7" right="0.7" top="0.75" bottom="0.75" header="0.3" footer="0.3"/>
  <pageSetup paperSize="9" orientation="portrait" r:id="rId1"/>
  <headerFooter>
    <oddHeader xml:space="preserve">&amp;C&amp;"Calibri,Regular"&amp;12&amp;B&amp;KF00000OFFICIAL
 </oddHeader>
    <oddFooter xml:space="preserve">&amp;C&amp;"Calibri,Regular"&amp;12&amp;B&amp;KF00000OFFICIAL
 </oddFooter>
    <evenHeader xml:space="preserve">&amp;C&amp;"Calibri,Regular"&amp;12&amp;B&amp;KF00000OFFICIAL
 </evenHeader>
    <evenFooter xml:space="preserve">&amp;C&amp;"Calibri,Regular"&amp;12&amp;B&amp;KF00000OFFICIAL
 </evenFooter>
    <firstHeader xml:space="preserve">&amp;C&amp;"Calibri,Regular"&amp;12&amp;B&amp;KF00000OFFICIAL
 </firstHeader>
    <firstFooter xml:space="preserve">&amp;C&amp;"Calibri,Regular"&amp;12&amp;B&amp;KF00000OFFICIAL
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Sheet2</vt:lpstr>
      <vt:lpstr>Sheet7</vt:lpstr>
      <vt:lpstr>Excercise</vt:lpstr>
      <vt:lpstr>Calorie Amoritization</vt:lpstr>
      <vt:lpstr>Sheet5</vt:lpstr>
      <vt:lpstr>All solids &amp; liquids per 100g</vt:lpstr>
      <vt:lpstr>CalsRemain</vt:lpstr>
      <vt:lpstr>ColumnTitleRegion4..L9.1</vt:lpstr>
      <vt:lpstr>ColumnTitleRegion5..M998.1</vt:lpstr>
      <vt:lpstr>InitCal</vt:lpstr>
      <vt:lpstr>InitCalIntake</vt:lpstr>
      <vt:lpstr>'Calorie Amoritization'!Print_Titles</vt:lpstr>
      <vt:lpstr>StartDate</vt:lpstr>
      <vt:lpstr>TargetDate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Bolzonello</dc:creator>
  <cp:lastModifiedBy>Alexandra Bolzonello</cp:lastModifiedBy>
  <dcterms:created xsi:type="dcterms:W3CDTF">2022-06-10T10:12:18Z</dcterms:created>
  <dcterms:modified xsi:type="dcterms:W3CDTF">2022-06-12T04:29:02Z</dcterms:modified>
</cp:coreProperties>
</file>