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Pricing_IRS" sheetId="7" r:id="rId1"/>
    <sheet name="SecondLegAdmortization_IRS" sheetId="5" r:id="rId2"/>
    <sheet name="MainChecks" sheetId="4" r:id="rId3"/>
  </sheets>
  <definedNames>
    <definedName name="AdditionalCF">Pricing_IRS!$G$29</definedName>
    <definedName name="Currency" localSheetId="2">MainChecks!$M$5</definedName>
    <definedName name="Currency" localSheetId="0">Pricing_IRS!$B$2</definedName>
    <definedName name="Currency" localSheetId="1">Pricing_IRS!$B$2</definedName>
    <definedName name="Custom" localSheetId="1">SecondLegAdmortization_IRS!$F$6:$F$125</definedName>
    <definedName name="Dates" localSheetId="1">SecondLegAdmortization_IRS!$B$6:$B$125</definedName>
    <definedName name="DiscountCurve">Pricing_IRS!$B$32</definedName>
    <definedName name="Effective" localSheetId="1">SecondLegAdmortization_IRS!$C$6:$C$125</definedName>
    <definedName name="Effective">SecondLegAdmortization_IRS!$C$6:$C$125</definedName>
    <definedName name="FirstIndex">MainChecks!$C$10</definedName>
    <definedName name="FirstLegCF">Pricing_IRS!$B$29</definedName>
    <definedName name="FirstNominal" localSheetId="1">SecondLegAdmortization_IRS!$D$3</definedName>
    <definedName name="FRASeries" localSheetId="0">IF(CheckFRA=FALSE,FRANull,FRAQuotes)</definedName>
    <definedName name="FRASeries" localSheetId="1">IF(CheckFRA=FALSE,FRANull,FRAQuotes)</definedName>
    <definedName name="FRASeries">IF(CheckFRA=FALSE,FRANull,FRAQuotes)</definedName>
    <definedName name="French" localSheetId="1">SecondLegAdmortization_IRS!$H$6:$H$125</definedName>
    <definedName name="FuturesDates">MainChecks!#REF!</definedName>
    <definedName name="FuturesTable">MainChecks!#REF!</definedName>
    <definedName name="IMMFutSeries" localSheetId="0">IF(CheckIMMFut=FALSE,IMMFutNull,IMMFutQuotes)</definedName>
    <definedName name="IMMFutSeries" localSheetId="1">IF(CheckIMMFut=FALSE,IMMFutNull,IMMFutQuotes)</definedName>
    <definedName name="IMMFutSeries">IF(CheckIMMFut=FALSE,IMMFutNull,IMMFutQuotes)</definedName>
    <definedName name="IMMFutures">MainChecks!#REF!</definedName>
    <definedName name="IncludeSettlementDate">Pricing_IRS!$B$34</definedName>
    <definedName name="IndexCalendar">Pricing_IRS!#REF!</definedName>
    <definedName name="InterestRatesTrigger" localSheetId="2">MainChecks!#REF!</definedName>
    <definedName name="None" localSheetId="1">SecondLegAdmortization_IRS!$D$3:$D$125</definedName>
    <definedName name="NPV">Pricing_IRS!$B$40</definedName>
    <definedName name="NPVDate">Pricing_IRS!$B$36</definedName>
    <definedName name="NULL_ARRAY" localSheetId="0">Pricing_IRS!$M$17:$N$17</definedName>
    <definedName name="Payments" localSheetId="1">SecondLegAdmortization_IRS!$F$3</definedName>
    <definedName name="Rate" localSheetId="1">SecondLegAdmortization_IRS!$H$3</definedName>
    <definedName name="Schedule" localSheetId="1">SecondLegAdmortization_IRS!$B$3</definedName>
    <definedName name="SecondLegCF">Pricing_IRS!$C$29</definedName>
    <definedName name="SerialFutSeries" localSheetId="0">IF(CheckSerialFut=FALSE,SerialFutNull,SerialFutQuotes)</definedName>
    <definedName name="SerialFutSeries" localSheetId="1">IF(CheckSerialFut=FALSE,SerialFutNull,SerialFutQuotes)</definedName>
    <definedName name="SerialFutSeries">IF(CheckSerialFut=FALSE,SerialFutNull,SerialFutQuotes)</definedName>
    <definedName name="SettlementDate" localSheetId="0">Pricing_IRS!$B$35</definedName>
    <definedName name="SettlementDate" localSheetId="1">Pricing_IRS!$B$35</definedName>
    <definedName name="Step" localSheetId="1">SecondLegAdmortization_IRS!$G$6:$G$125</definedName>
    <definedName name="StepDecrement" localSheetId="1">SecondLegAdmortization_IRS!$G$3</definedName>
    <definedName name="SwapID">Pricing_IRS!$B$30</definedName>
    <definedName name="TenYearsBondFutures">MainChecks!#REF!</definedName>
    <definedName name="Trigger" localSheetId="2">MainChecks!$M$4</definedName>
    <definedName name="Trigger" localSheetId="0">Pricing_IRS!$B$1</definedName>
    <definedName name="Type" localSheetId="1">SecondLegAdmortization_IRS!$C$3</definedName>
  </definedNames>
  <calcPr calcId="145621"/>
</workbook>
</file>

<file path=xl/calcChain.xml><?xml version="1.0" encoding="utf-8"?>
<calcChain xmlns="http://schemas.openxmlformats.org/spreadsheetml/2006/main">
  <c r="E4" i="7" l="1"/>
  <c r="E5" i="7"/>
  <c r="M6" i="4"/>
  <c r="B40" i="7"/>
  <c r="B29" i="7"/>
  <c r="B37" i="7"/>
  <c r="M4" i="4"/>
  <c r="B15" i="7"/>
  <c r="H5" i="7"/>
  <c r="M7" i="4"/>
  <c r="H4" i="7"/>
  <c r="C29" i="7"/>
  <c r="C15" i="7"/>
  <c r="C11" i="4" l="1"/>
  <c r="C12" i="4"/>
  <c r="C13" i="4"/>
  <c r="C14" i="4"/>
  <c r="C15" i="4"/>
  <c r="C16" i="4"/>
  <c r="D11" i="4"/>
  <c r="D13" i="4"/>
  <c r="D16" i="4"/>
  <c r="D14" i="4"/>
  <c r="D12" i="4"/>
  <c r="D15" i="4"/>
  <c r="B1" i="7" l="1"/>
  <c r="D4" i="7"/>
  <c r="D5" i="7"/>
  <c r="G29" i="7"/>
  <c r="E12" i="4"/>
  <c r="E15" i="4"/>
  <c r="E11" i="4"/>
  <c r="E14" i="4"/>
  <c r="E16" i="4"/>
  <c r="E13" i="4"/>
  <c r="D6" i="7" l="1"/>
  <c r="B30" i="7"/>
  <c r="B38" i="7"/>
</calcChain>
</file>

<file path=xl/sharedStrings.xml><?xml version="1.0" encoding="utf-8"?>
<sst xmlns="http://schemas.openxmlformats.org/spreadsheetml/2006/main" count="106" uniqueCount="76">
  <si>
    <t xml:space="preserve"> </t>
  </si>
  <si>
    <t>Info</t>
  </si>
  <si>
    <t>Value</t>
  </si>
  <si>
    <t>Reference Date</t>
  </si>
  <si>
    <t>ObjectID</t>
  </si>
  <si>
    <t>6M</t>
  </si>
  <si>
    <t>Curves Checks</t>
  </si>
  <si>
    <t>Object Count:</t>
  </si>
  <si>
    <t>GBP</t>
  </si>
  <si>
    <t>Currency</t>
  </si>
  <si>
    <t>Last-Bid/Ask</t>
  </si>
  <si>
    <t>Expiry-Value Date</t>
  </si>
  <si>
    <t>RIC</t>
  </si>
  <si>
    <t>MarketData Checks</t>
  </si>
  <si>
    <t>Trigger</t>
  </si>
  <si>
    <t>French</t>
  </si>
  <si>
    <t>Step</t>
  </si>
  <si>
    <t>Custom</t>
  </si>
  <si>
    <t>Mirror</t>
  </si>
  <si>
    <t>None</t>
  </si>
  <si>
    <t>Effective</t>
  </si>
  <si>
    <t>Dates</t>
  </si>
  <si>
    <t>NPV</t>
  </si>
  <si>
    <t>Set Engine</t>
  </si>
  <si>
    <t>Pricing Engine</t>
  </si>
  <si>
    <t>NPV Date</t>
  </si>
  <si>
    <t>Settlement Date</t>
  </si>
  <si>
    <t>Include Settlement Date Flows</t>
  </si>
  <si>
    <t>GBPON</t>
  </si>
  <si>
    <t>Discounting Yield Curve</t>
  </si>
  <si>
    <t>Object ID</t>
  </si>
  <si>
    <t>Leg ID</t>
  </si>
  <si>
    <t>Pay</t>
  </si>
  <si>
    <t>Cap</t>
  </si>
  <si>
    <t>Rate/Spread</t>
  </si>
  <si>
    <t>Index</t>
  </si>
  <si>
    <t>Gearing</t>
  </si>
  <si>
    <t>Floor</t>
  </si>
  <si>
    <t>Payment DayCounter</t>
  </si>
  <si>
    <t>In Arrears</t>
  </si>
  <si>
    <t>Index Fixing Days</t>
  </si>
  <si>
    <t>Notional Admortizing</t>
  </si>
  <si>
    <t>Notional</t>
  </si>
  <si>
    <t>Following</t>
  </si>
  <si>
    <t>Payment Adjustment</t>
  </si>
  <si>
    <t>Schedule ID</t>
  </si>
  <si>
    <t>End Of Month</t>
  </si>
  <si>
    <t>Backward</t>
  </si>
  <si>
    <t>Date Generation</t>
  </si>
  <si>
    <t>Termination Date Convention</t>
  </si>
  <si>
    <t>Business Day Convention</t>
  </si>
  <si>
    <t>Tenor</t>
  </si>
  <si>
    <t>Termination Date</t>
  </si>
  <si>
    <t>10Y</t>
  </si>
  <si>
    <t>Term (e.g. 10Y, 18M, etc.)</t>
  </si>
  <si>
    <t>Next To Last Date</t>
  </si>
  <si>
    <t>First Date</t>
  </si>
  <si>
    <t>Effective Date</t>
  </si>
  <si>
    <t>Calendar</t>
  </si>
  <si>
    <t>Additional Flows</t>
  </si>
  <si>
    <t>PAY</t>
  </si>
  <si>
    <t>CF ID's</t>
  </si>
  <si>
    <t>SWAP</t>
  </si>
  <si>
    <t>Actual/365 (Fixed)</t>
  </si>
  <si>
    <t>30/360 (Bond Basis)</t>
  </si>
  <si>
    <t>Modified Following</t>
  </si>
  <si>
    <t>London stock exchange</t>
  </si>
  <si>
    <t>GbpLibor6M</t>
  </si>
  <si>
    <t>First Leg</t>
  </si>
  <si>
    <t>Second Leg</t>
  </si>
  <si>
    <t>obj_00003#0002</t>
  </si>
  <si>
    <t>NONE</t>
  </si>
  <si>
    <t>Version</t>
  </si>
  <si>
    <t>NB The values in this worksheet are hard coded, this functionality will be implemented in a future release.</t>
  </si>
  <si>
    <t>The addin treats input arrays as null if they have more than 1 column.</t>
  </si>
  <si>
    <t>NULL_ARRAY - named range - dummy value for passing an empty array.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</si>
</sst>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8" formatCode="&quot;$&quot;#,##0.00_);[Red]\(&quot;$&quot;#,##0.00\)"/>
    <numFmt numFmtId="43" formatCode="_(* #,##0.00_);_(* \(#,##0.00\);_(* &quot;-&quot;??_);_(@_)"/>
    <numFmt numFmtId="164" formatCode="0.0000"/>
    <numFmt numFmtId="165" formatCode="0.000000000"/>
    <numFmt numFmtId="166" formatCode="ddd\,\ dd\-mmm\-yyyy"/>
    <numFmt numFmtId="167" formatCode="0.0000%"/>
    <numFmt numFmtId="168" formatCode="_-* #,##0.00_-;\-* #,##0.00_-;_-* &quot;-&quot;??_-;_-@_-"/>
    <numFmt numFmtId="169" formatCode="_([$€-2]* #,##0.00_);_([$€-2]* \(#,##0.00\);_([$€-2]* &quot;-&quot;??_)"/>
    <numFmt numFmtId="170" formatCode="General_)"/>
    <numFmt numFmtId="171" formatCode="#,##0.0;#,##0.0"/>
    <numFmt numFmtId="172" formatCode="&quot;£&quot;#,##0;[Red]\-&quot;£&quot;#,##0"/>
    <numFmt numFmtId="173" formatCode="[$-409]d\-mmm\-yy;@"/>
    <numFmt numFmtId="174" formatCode="dd\-mmm\-yyyy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ourier New"/>
      <family val="3"/>
    </font>
    <font>
      <sz val="8"/>
      <color rgb="FFFF0000"/>
      <name val="Courier New"/>
      <family val="3"/>
    </font>
    <font>
      <b/>
      <sz val="8"/>
      <name val="Courier New"/>
      <family val="3"/>
    </font>
    <font>
      <b/>
      <sz val="12"/>
      <name val="Courier New"/>
      <family val="3"/>
    </font>
    <font>
      <sz val="8"/>
      <name val="Arial"/>
      <family val="2"/>
    </font>
    <font>
      <sz val="10"/>
      <name val="Helv"/>
    </font>
    <font>
      <sz val="12"/>
      <name val="Helv"/>
    </font>
    <font>
      <b/>
      <sz val="12"/>
      <color indexed="16"/>
      <name val="MS Sans Serif"/>
      <family val="2"/>
    </font>
    <font>
      <b/>
      <sz val="8"/>
      <color indexed="10"/>
      <name val="Courier New"/>
      <family val="3"/>
    </font>
    <font>
      <b/>
      <i/>
      <sz val="8"/>
      <name val="Courier New"/>
      <family val="3"/>
    </font>
  </fonts>
  <fills count="1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gray0625">
        <fgColor indexed="2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2" borderId="1" applyNumberFormat="0" applyFont="0" applyAlignment="0" applyProtection="0"/>
    <xf numFmtId="168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38" fontId="8" fillId="0" borderId="0" applyFont="0" applyFill="0" applyBorder="0" applyAlignment="0" applyProtection="0"/>
    <xf numFmtId="40" fontId="8" fillId="0" borderId="0" applyFont="0" applyFill="0" applyBorder="0" applyAlignment="0" applyProtection="0"/>
    <xf numFmtId="0" fontId="2" fillId="0" borderId="0"/>
    <xf numFmtId="0" fontId="2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2" fillId="0" borderId="0"/>
    <xf numFmtId="0" fontId="2" fillId="0" borderId="0"/>
    <xf numFmtId="0" fontId="7" fillId="0" borderId="0"/>
    <xf numFmtId="0" fontId="1" fillId="0" borderId="0"/>
    <xf numFmtId="0" fontId="2" fillId="0" borderId="0"/>
    <xf numFmtId="170" fontId="9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171" fontId="10" fillId="7" borderId="0">
      <alignment horizontal="center" vertical="center"/>
    </xf>
    <xf numFmtId="172" fontId="8" fillId="0" borderId="0" applyFont="0" applyFill="0" applyBorder="0" applyAlignment="0" applyProtection="0"/>
    <xf numFmtId="172" fontId="8" fillId="0" borderId="0" applyFont="0" applyFill="0" applyBorder="0" applyAlignment="0" applyProtection="0"/>
  </cellStyleXfs>
  <cellXfs count="129">
    <xf numFmtId="0" fontId="0" fillId="0" borderId="0" xfId="0"/>
    <xf numFmtId="0" fontId="3" fillId="0" borderId="0" xfId="2" applyFont="1"/>
    <xf numFmtId="0" fontId="3" fillId="0" borderId="0" xfId="2" applyFont="1" applyFill="1"/>
    <xf numFmtId="0" fontId="3" fillId="3" borderId="0" xfId="2" applyFont="1" applyFill="1"/>
    <xf numFmtId="0" fontId="3" fillId="4" borderId="0" xfId="2" applyFont="1" applyFill="1"/>
    <xf numFmtId="0" fontId="3" fillId="0" borderId="2" xfId="2" applyFont="1" applyFill="1" applyBorder="1"/>
    <xf numFmtId="0" fontId="3" fillId="0" borderId="3" xfId="2" applyFont="1" applyFill="1" applyBorder="1"/>
    <xf numFmtId="0" fontId="3" fillId="0" borderId="4" xfId="2" applyFont="1" applyFill="1" applyBorder="1"/>
    <xf numFmtId="0" fontId="3" fillId="0" borderId="5" xfId="2" applyFont="1" applyFill="1" applyBorder="1"/>
    <xf numFmtId="164" fontId="4" fillId="0" borderId="6" xfId="3" applyNumberFormat="1" applyFont="1" applyFill="1" applyBorder="1" applyAlignment="1">
      <alignment vertical="center"/>
    </xf>
    <xf numFmtId="165" fontId="3" fillId="0" borderId="7" xfId="2" applyNumberFormat="1" applyFont="1" applyFill="1" applyBorder="1" applyAlignment="1">
      <alignment vertical="center"/>
    </xf>
    <xf numFmtId="166" fontId="3" fillId="0" borderId="7" xfId="2" applyNumberFormat="1" applyFont="1" applyFill="1" applyBorder="1" applyAlignment="1">
      <alignment vertical="center"/>
    </xf>
    <xf numFmtId="0" fontId="3" fillId="5" borderId="8" xfId="2" applyFont="1" applyFill="1" applyBorder="1" applyAlignment="1">
      <alignment vertical="center"/>
    </xf>
    <xf numFmtId="0" fontId="3" fillId="0" borderId="9" xfId="2" applyFont="1" applyFill="1" applyBorder="1"/>
    <xf numFmtId="164" fontId="4" fillId="0" borderId="10" xfId="3" applyNumberFormat="1" applyFont="1" applyFill="1" applyBorder="1" applyAlignment="1">
      <alignment vertical="center"/>
    </xf>
    <xf numFmtId="165" fontId="3" fillId="0" borderId="0" xfId="2" applyNumberFormat="1" applyFont="1" applyFill="1" applyBorder="1" applyAlignment="1">
      <alignment vertical="center"/>
    </xf>
    <xf numFmtId="166" fontId="3" fillId="0" borderId="0" xfId="2" applyNumberFormat="1" applyFont="1" applyFill="1" applyBorder="1" applyAlignment="1">
      <alignment vertical="center"/>
    </xf>
    <xf numFmtId="0" fontId="3" fillId="5" borderId="11" xfId="2" applyFont="1" applyFill="1" applyBorder="1" applyAlignment="1">
      <alignment vertical="center"/>
    </xf>
    <xf numFmtId="0" fontId="3" fillId="0" borderId="12" xfId="2" applyFont="1" applyFill="1" applyBorder="1"/>
    <xf numFmtId="0" fontId="3" fillId="0" borderId="14" xfId="2" applyFont="1" applyFill="1" applyBorder="1"/>
    <xf numFmtId="164" fontId="4" fillId="0" borderId="10" xfId="2" applyNumberFormat="1" applyFont="1" applyFill="1" applyBorder="1" applyAlignment="1">
      <alignment vertical="center"/>
    </xf>
    <xf numFmtId="0" fontId="4" fillId="0" borderId="15" xfId="2" applyFont="1" applyFill="1" applyBorder="1" applyAlignment="1">
      <alignment vertical="center"/>
    </xf>
    <xf numFmtId="167" fontId="3" fillId="0" borderId="16" xfId="3" applyNumberFormat="1" applyFont="1" applyFill="1" applyBorder="1" applyAlignment="1">
      <alignment vertical="center"/>
    </xf>
    <xf numFmtId="166" fontId="3" fillId="0" borderId="16" xfId="2" applyNumberFormat="1" applyFont="1" applyFill="1" applyBorder="1" applyAlignment="1">
      <alignment vertical="center"/>
    </xf>
    <xf numFmtId="0" fontId="3" fillId="5" borderId="17" xfId="2" applyFont="1" applyFill="1" applyBorder="1" applyAlignment="1">
      <alignment vertical="center"/>
    </xf>
    <xf numFmtId="0" fontId="5" fillId="6" borderId="10" xfId="2" applyFont="1" applyFill="1" applyBorder="1" applyAlignment="1">
      <alignment horizontal="center"/>
    </xf>
    <xf numFmtId="0" fontId="5" fillId="6" borderId="0" xfId="2" applyFont="1" applyFill="1" applyBorder="1" applyAlignment="1">
      <alignment horizontal="center"/>
    </xf>
    <xf numFmtId="0" fontId="5" fillId="6" borderId="11" xfId="2" applyFont="1" applyFill="1" applyBorder="1" applyAlignment="1">
      <alignment horizontal="center"/>
    </xf>
    <xf numFmtId="0" fontId="6" fillId="6" borderId="18" xfId="2" applyFont="1" applyFill="1" applyBorder="1" applyAlignment="1">
      <alignment horizontal="centerContinuous" vertical="center"/>
    </xf>
    <xf numFmtId="0" fontId="6" fillId="6" borderId="19" xfId="2" applyFont="1" applyFill="1" applyBorder="1" applyAlignment="1">
      <alignment horizontal="centerContinuous" vertical="center"/>
    </xf>
    <xf numFmtId="0" fontId="6" fillId="6" borderId="20" xfId="2" applyFont="1" applyFill="1" applyBorder="1" applyAlignment="1">
      <alignment horizontal="centerContinuous" vertical="center"/>
    </xf>
    <xf numFmtId="0" fontId="3" fillId="0" borderId="10" xfId="2" applyFont="1" applyBorder="1" applyAlignment="1">
      <alignment vertical="center"/>
    </xf>
    <xf numFmtId="164" fontId="3" fillId="0" borderId="0" xfId="2" applyNumberFormat="1" applyFont="1" applyFill="1" applyBorder="1" applyAlignment="1">
      <alignment vertical="center"/>
    </xf>
    <xf numFmtId="164" fontId="3" fillId="0" borderId="0" xfId="2" applyNumberFormat="1" applyFont="1" applyFill="1" applyBorder="1" applyAlignment="1">
      <alignment horizontal="right" vertical="center"/>
    </xf>
    <xf numFmtId="0" fontId="3" fillId="0" borderId="9" xfId="2" applyFont="1" applyFill="1" applyBorder="1" applyAlignment="1">
      <alignment horizontal="centerContinuous" vertical="center"/>
    </xf>
    <xf numFmtId="0" fontId="3" fillId="0" borderId="21" xfId="2" applyNumberFormat="1" applyFont="1" applyFill="1" applyBorder="1" applyAlignment="1" applyProtection="1">
      <alignment horizontal="center"/>
    </xf>
    <xf numFmtId="0" fontId="3" fillId="6" borderId="21" xfId="4" applyNumberFormat="1" applyFont="1" applyFill="1" applyBorder="1" applyAlignment="1">
      <alignment horizontal="center"/>
    </xf>
    <xf numFmtId="0" fontId="3" fillId="0" borderId="18" xfId="2" applyFont="1" applyFill="1" applyBorder="1" applyAlignment="1">
      <alignment vertical="center"/>
    </xf>
    <xf numFmtId="164" fontId="3" fillId="0" borderId="19" xfId="2" applyNumberFormat="1" applyFont="1" applyFill="1" applyBorder="1" applyAlignment="1">
      <alignment vertical="center"/>
    </xf>
    <xf numFmtId="164" fontId="3" fillId="0" borderId="19" xfId="2" applyNumberFormat="1" applyFont="1" applyFill="1" applyBorder="1" applyAlignment="1">
      <alignment horizontal="right" vertical="center"/>
    </xf>
    <xf numFmtId="166" fontId="3" fillId="0" borderId="19" xfId="2" applyNumberFormat="1" applyFont="1" applyFill="1" applyBorder="1" applyAlignment="1">
      <alignment vertical="center"/>
    </xf>
    <xf numFmtId="0" fontId="3" fillId="5" borderId="20" xfId="2" applyFont="1" applyFill="1" applyBorder="1" applyAlignment="1">
      <alignment vertical="center"/>
    </xf>
    <xf numFmtId="0" fontId="3" fillId="0" borderId="13" xfId="2" applyFont="1" applyFill="1" applyBorder="1"/>
    <xf numFmtId="0" fontId="7" fillId="0" borderId="0" xfId="13"/>
    <xf numFmtId="8" fontId="7" fillId="0" borderId="6" xfId="13" applyNumberFormat="1" applyBorder="1"/>
    <xf numFmtId="4" fontId="7" fillId="0" borderId="8" xfId="13" applyNumberFormat="1" applyBorder="1"/>
    <xf numFmtId="4" fontId="7" fillId="0" borderId="22" xfId="13" applyNumberFormat="1" applyBorder="1"/>
    <xf numFmtId="166" fontId="7" fillId="0" borderId="8" xfId="13" applyNumberFormat="1" applyBorder="1"/>
    <xf numFmtId="8" fontId="7" fillId="0" borderId="10" xfId="13" applyNumberFormat="1" applyBorder="1"/>
    <xf numFmtId="4" fontId="7" fillId="0" borderId="11" xfId="13" applyNumberFormat="1" applyBorder="1"/>
    <xf numFmtId="4" fontId="7" fillId="0" borderId="23" xfId="13" applyNumberFormat="1" applyBorder="1"/>
    <xf numFmtId="166" fontId="7" fillId="0" borderId="11" xfId="13" applyNumberFormat="1" applyBorder="1"/>
    <xf numFmtId="8" fontId="7" fillId="0" borderId="18" xfId="13" applyNumberFormat="1" applyBorder="1"/>
    <xf numFmtId="4" fontId="7" fillId="8" borderId="20" xfId="13" applyNumberFormat="1" applyFill="1" applyBorder="1"/>
    <xf numFmtId="4" fontId="7" fillId="8" borderId="24" xfId="13" applyNumberFormat="1" applyFill="1" applyBorder="1"/>
    <xf numFmtId="4" fontId="7" fillId="0" borderId="24" xfId="13" applyNumberFormat="1" applyBorder="1"/>
    <xf numFmtId="0" fontId="7" fillId="0" borderId="15" xfId="13" applyBorder="1"/>
    <xf numFmtId="0" fontId="7" fillId="0" borderId="17" xfId="13" applyBorder="1" applyAlignment="1">
      <alignment horizontal="center"/>
    </xf>
    <xf numFmtId="0" fontId="7" fillId="0" borderId="21" xfId="13" applyBorder="1" applyAlignment="1">
      <alignment horizontal="center"/>
    </xf>
    <xf numFmtId="0" fontId="7" fillId="0" borderId="16" xfId="13" applyBorder="1" applyAlignment="1">
      <alignment horizontal="center"/>
    </xf>
    <xf numFmtId="8" fontId="7" fillId="0" borderId="0" xfId="13" applyNumberFormat="1" applyFill="1"/>
    <xf numFmtId="10" fontId="0" fillId="8" borderId="0" xfId="35" applyNumberFormat="1" applyFont="1" applyFill="1"/>
    <xf numFmtId="4" fontId="7" fillId="0" borderId="0" xfId="13" applyNumberFormat="1"/>
    <xf numFmtId="0" fontId="7" fillId="9" borderId="0" xfId="13" applyNumberFormat="1" applyFill="1" applyAlignment="1">
      <alignment horizontal="center"/>
    </xf>
    <xf numFmtId="4" fontId="7" fillId="8" borderId="0" xfId="13" applyNumberFormat="1" applyFill="1" applyAlignment="1">
      <alignment horizontal="center"/>
    </xf>
    <xf numFmtId="0" fontId="7" fillId="8" borderId="0" xfId="13" applyFill="1"/>
    <xf numFmtId="0" fontId="3" fillId="0" borderId="0" xfId="13" applyFont="1" applyBorder="1"/>
    <xf numFmtId="0" fontId="3" fillId="0" borderId="0" xfId="13" applyFont="1"/>
    <xf numFmtId="0" fontId="3" fillId="0" borderId="0" xfId="13" applyFont="1" applyAlignment="1">
      <alignment horizontal="right"/>
    </xf>
    <xf numFmtId="0" fontId="3" fillId="10" borderId="0" xfId="13" applyFont="1" applyFill="1"/>
    <xf numFmtId="0" fontId="3" fillId="10" borderId="0" xfId="13" applyFont="1" applyFill="1" applyBorder="1"/>
    <xf numFmtId="0" fontId="3" fillId="10" borderId="0" xfId="13" applyFont="1" applyFill="1" applyProtection="1"/>
    <xf numFmtId="4" fontId="3" fillId="11" borderId="17" xfId="13" applyNumberFormat="1" applyFont="1" applyFill="1" applyBorder="1" applyAlignment="1" applyProtection="1">
      <alignment horizontal="right"/>
    </xf>
    <xf numFmtId="0" fontId="3" fillId="10" borderId="0" xfId="13" applyFont="1" applyFill="1" applyBorder="1" applyProtection="1"/>
    <xf numFmtId="167" fontId="3" fillId="10" borderId="0" xfId="13" applyNumberFormat="1" applyFont="1" applyFill="1"/>
    <xf numFmtId="167" fontId="3" fillId="10" borderId="0" xfId="35" applyNumberFormat="1" applyFont="1" applyFill="1" applyBorder="1" applyProtection="1"/>
    <xf numFmtId="4" fontId="11" fillId="11" borderId="15" xfId="13" applyNumberFormat="1" applyFont="1" applyFill="1" applyBorder="1" applyAlignment="1" applyProtection="1">
      <alignment horizontal="right"/>
    </xf>
    <xf numFmtId="0" fontId="5" fillId="4" borderId="21" xfId="13" applyFont="1" applyFill="1" applyBorder="1" applyProtection="1"/>
    <xf numFmtId="0" fontId="3" fillId="10" borderId="0" xfId="13" applyFont="1" applyFill="1" applyBorder="1" applyAlignment="1" applyProtection="1">
      <alignment horizontal="right"/>
    </xf>
    <xf numFmtId="0" fontId="3" fillId="11" borderId="15" xfId="13" applyNumberFormat="1" applyFont="1" applyFill="1" applyBorder="1" applyAlignment="1" applyProtection="1">
      <alignment horizontal="right"/>
    </xf>
    <xf numFmtId="4" fontId="3" fillId="11" borderId="22" xfId="13" applyNumberFormat="1" applyFont="1" applyFill="1" applyBorder="1" applyAlignment="1" applyProtection="1">
      <alignment horizontal="right"/>
    </xf>
    <xf numFmtId="0" fontId="5" fillId="4" borderId="22" xfId="13" applyFont="1" applyFill="1" applyBorder="1" applyProtection="1"/>
    <xf numFmtId="0" fontId="5" fillId="4" borderId="23" xfId="13" applyFont="1" applyFill="1" applyBorder="1" applyProtection="1"/>
    <xf numFmtId="4" fontId="3" fillId="11" borderId="24" xfId="13" applyNumberFormat="1" applyFont="1" applyFill="1" applyBorder="1" applyAlignment="1" applyProtection="1">
      <alignment horizontal="right"/>
    </xf>
    <xf numFmtId="0" fontId="5" fillId="4" borderId="24" xfId="13" applyFont="1" applyFill="1" applyBorder="1" applyProtection="1"/>
    <xf numFmtId="4" fontId="3" fillId="11" borderId="21" xfId="13" applyNumberFormat="1" applyFont="1" applyFill="1" applyBorder="1" applyAlignment="1" applyProtection="1">
      <alignment horizontal="right"/>
    </xf>
    <xf numFmtId="167" fontId="3" fillId="11" borderId="22" xfId="35" applyNumberFormat="1" applyFont="1" applyFill="1" applyBorder="1" applyAlignment="1" applyProtection="1">
      <alignment horizontal="right"/>
    </xf>
    <xf numFmtId="0" fontId="12" fillId="4" borderId="21" xfId="13" applyFont="1" applyFill="1" applyBorder="1" applyProtection="1"/>
    <xf numFmtId="167" fontId="3" fillId="10" borderId="19" xfId="35" applyNumberFormat="1" applyFont="1" applyFill="1" applyBorder="1" applyAlignment="1" applyProtection="1">
      <alignment horizontal="right"/>
    </xf>
    <xf numFmtId="173" fontId="3" fillId="11" borderId="21" xfId="13" quotePrefix="1" applyNumberFormat="1" applyFont="1" applyFill="1" applyBorder="1" applyAlignment="1" applyProtection="1">
      <alignment horizontal="right"/>
    </xf>
    <xf numFmtId="0" fontId="3" fillId="0" borderId="21" xfId="13" applyFont="1" applyFill="1" applyBorder="1" applyAlignment="1" applyProtection="1">
      <alignment horizontal="right"/>
      <protection locked="0"/>
    </xf>
    <xf numFmtId="167" fontId="3" fillId="11" borderId="11" xfId="35" applyNumberFormat="1" applyFont="1" applyFill="1" applyBorder="1" applyAlignment="1" applyProtection="1">
      <alignment horizontal="right"/>
    </xf>
    <xf numFmtId="0" fontId="5" fillId="4" borderId="23" xfId="29" applyFont="1" applyFill="1" applyBorder="1" applyProtection="1"/>
    <xf numFmtId="43" fontId="3" fillId="10" borderId="10" xfId="13" applyNumberFormat="1" applyFont="1" applyFill="1" applyBorder="1"/>
    <xf numFmtId="166" fontId="3" fillId="10" borderId="11" xfId="13" applyNumberFormat="1" applyFont="1" applyFill="1" applyBorder="1"/>
    <xf numFmtId="167" fontId="3" fillId="11" borderId="8" xfId="35" applyNumberFormat="1" applyFont="1" applyFill="1" applyBorder="1" applyAlignment="1" applyProtection="1">
      <alignment horizontal="right"/>
    </xf>
    <xf numFmtId="2" fontId="3" fillId="11" borderId="8" xfId="35" applyNumberFormat="1" applyFont="1" applyFill="1" applyBorder="1" applyAlignment="1" applyProtection="1">
      <alignment horizontal="right"/>
    </xf>
    <xf numFmtId="2" fontId="3" fillId="11" borderId="22" xfId="35" applyNumberFormat="1" applyFont="1" applyFill="1" applyBorder="1" applyAlignment="1" applyProtection="1">
      <alignment horizontal="right"/>
    </xf>
    <xf numFmtId="0" fontId="3" fillId="11" borderId="22" xfId="13" applyNumberFormat="1" applyFont="1" applyFill="1" applyBorder="1" applyAlignment="1" applyProtection="1">
      <alignment horizontal="right"/>
    </xf>
    <xf numFmtId="0" fontId="3" fillId="11" borderId="8" xfId="35" applyNumberFormat="1" applyFont="1" applyFill="1" applyBorder="1" applyAlignment="1" applyProtection="1">
      <alignment horizontal="right"/>
    </xf>
    <xf numFmtId="1" fontId="3" fillId="11" borderId="21" xfId="35" applyNumberFormat="1" applyFont="1" applyFill="1" applyBorder="1" applyAlignment="1" applyProtection="1">
      <alignment horizontal="right"/>
    </xf>
    <xf numFmtId="1" fontId="3" fillId="11" borderId="8" xfId="35" applyNumberFormat="1" applyFont="1" applyFill="1" applyBorder="1" applyAlignment="1" applyProtection="1">
      <alignment horizontal="right"/>
    </xf>
    <xf numFmtId="4" fontId="3" fillId="11" borderId="8" xfId="13" applyNumberFormat="1" applyFont="1" applyFill="1" applyBorder="1" applyAlignment="1" applyProtection="1">
      <alignment horizontal="right"/>
    </xf>
    <xf numFmtId="4" fontId="3" fillId="11" borderId="20" xfId="13" applyNumberFormat="1" applyFont="1" applyFill="1" applyBorder="1" applyAlignment="1" applyProtection="1">
      <alignment horizontal="right"/>
    </xf>
    <xf numFmtId="0" fontId="3" fillId="11" borderId="21" xfId="13" quotePrefix="1" applyNumberFormat="1" applyFont="1" applyFill="1" applyBorder="1" applyAlignment="1" applyProtection="1">
      <alignment horizontal="right"/>
    </xf>
    <xf numFmtId="4" fontId="3" fillId="10" borderId="7" xfId="13" applyNumberFormat="1" applyFont="1" applyFill="1" applyBorder="1"/>
    <xf numFmtId="167" fontId="3" fillId="10" borderId="0" xfId="13" applyNumberFormat="1" applyFont="1" applyFill="1" applyBorder="1"/>
    <xf numFmtId="43" fontId="3" fillId="10" borderId="18" xfId="13" applyNumberFormat="1" applyFont="1" applyFill="1" applyBorder="1"/>
    <xf numFmtId="166" fontId="3" fillId="10" borderId="20" xfId="13" applyNumberFormat="1" applyFont="1" applyFill="1" applyBorder="1"/>
    <xf numFmtId="167" fontId="3" fillId="10" borderId="19" xfId="13" applyNumberFormat="1" applyFont="1" applyFill="1" applyBorder="1"/>
    <xf numFmtId="0" fontId="3" fillId="10" borderId="19" xfId="13" applyFont="1" applyFill="1" applyBorder="1"/>
    <xf numFmtId="0" fontId="5" fillId="4" borderId="15" xfId="13" applyFont="1" applyFill="1" applyBorder="1" applyAlignment="1">
      <alignment horizontal="center"/>
    </xf>
    <xf numFmtId="0" fontId="5" fillId="4" borderId="17" xfId="13" applyFont="1" applyFill="1" applyBorder="1" applyAlignment="1">
      <alignment horizontal="center"/>
    </xf>
    <xf numFmtId="0" fontId="11" fillId="10" borderId="21" xfId="13" applyFont="1" applyFill="1" applyBorder="1" applyAlignment="1" applyProtection="1">
      <alignment horizontal="center" vertical="center"/>
    </xf>
    <xf numFmtId="4" fontId="7" fillId="0" borderId="7" xfId="13" applyNumberFormat="1" applyBorder="1"/>
    <xf numFmtId="4" fontId="7" fillId="0" borderId="0" xfId="13" applyNumberFormat="1" applyBorder="1"/>
    <xf numFmtId="0" fontId="5" fillId="4" borderId="15" xfId="13" applyFont="1" applyFill="1" applyBorder="1" applyAlignment="1" applyProtection="1">
      <alignment horizontal="center"/>
    </xf>
    <xf numFmtId="0" fontId="0" fillId="0" borderId="0" xfId="0"/>
    <xf numFmtId="4" fontId="7" fillId="0" borderId="22" xfId="13" applyNumberFormat="1" applyBorder="1"/>
    <xf numFmtId="4" fontId="7" fillId="0" borderId="23" xfId="13" applyNumberFormat="1" applyBorder="1"/>
    <xf numFmtId="4" fontId="7" fillId="8" borderId="24" xfId="13" applyNumberFormat="1" applyFill="1" applyBorder="1"/>
    <xf numFmtId="0" fontId="7" fillId="0" borderId="21" xfId="13" applyBorder="1" applyAlignment="1">
      <alignment horizontal="center"/>
    </xf>
    <xf numFmtId="166" fontId="3" fillId="11" borderId="21" xfId="13" quotePrefix="1" applyNumberFormat="1" applyFont="1" applyFill="1" applyBorder="1" applyAlignment="1" applyProtection="1">
      <alignment horizontal="right"/>
    </xf>
    <xf numFmtId="0" fontId="3" fillId="11" borderId="21" xfId="13" applyFont="1" applyFill="1" applyBorder="1" applyAlignment="1" applyProtection="1">
      <alignment horizontal="right"/>
    </xf>
    <xf numFmtId="167" fontId="3" fillId="11" borderId="21" xfId="35" applyNumberFormat="1" applyFont="1" applyFill="1" applyBorder="1" applyAlignment="1" applyProtection="1">
      <alignment horizontal="right"/>
    </xf>
    <xf numFmtId="0" fontId="3" fillId="12" borderId="0" xfId="13" applyFont="1" applyFill="1" applyBorder="1"/>
    <xf numFmtId="174" fontId="3" fillId="0" borderId="21" xfId="1" applyNumberFormat="1" applyFont="1" applyFill="1" applyBorder="1" applyAlignment="1" applyProtection="1">
      <alignment horizontal="center"/>
    </xf>
    <xf numFmtId="0" fontId="5" fillId="4" borderId="17" xfId="13" applyFont="1" applyFill="1" applyBorder="1" applyAlignment="1" applyProtection="1">
      <alignment horizontal="center"/>
    </xf>
    <xf numFmtId="0" fontId="5" fillId="4" borderId="15" xfId="13" applyFont="1" applyFill="1" applyBorder="1" applyAlignment="1" applyProtection="1">
      <alignment horizontal="center"/>
    </xf>
  </cellXfs>
  <cellStyles count="49">
    <cellStyle name="Comma" xfId="1" builtinId="3"/>
    <cellStyle name="Comma 2" xfId="5"/>
    <cellStyle name="Comma 3" xfId="6"/>
    <cellStyle name="Euro" xfId="7"/>
    <cellStyle name="Euro 2" xfId="8"/>
    <cellStyle name="Migliaia (0)_AZIONI" xfId="9"/>
    <cellStyle name="Migliaia_AZIONI" xfId="10"/>
    <cellStyle name="Normal" xfId="0" builtinId="0"/>
    <cellStyle name="Normal 2" xfId="2"/>
    <cellStyle name="Normal 2 2" xfId="11"/>
    <cellStyle name="Normal 2 2 2" xfId="12"/>
    <cellStyle name="Normal 3" xfId="13"/>
    <cellStyle name="Normal 3 2" xfId="14"/>
    <cellStyle name="Normal 3 2 2" xfId="15"/>
    <cellStyle name="Normal 3 2 2 2" xfId="16"/>
    <cellStyle name="Normal 3 2 3" xfId="17"/>
    <cellStyle name="Normal 3 2 4" xfId="18"/>
    <cellStyle name="Normal 3 3" xfId="19"/>
    <cellStyle name="Normal 3 4" xfId="20"/>
    <cellStyle name="Normal 3 5" xfId="21"/>
    <cellStyle name="Normal 3 6" xfId="22"/>
    <cellStyle name="Normal 4" xfId="23"/>
    <cellStyle name="Normal 5" xfId="24"/>
    <cellStyle name="Normal 6" xfId="25"/>
    <cellStyle name="Normal 6 2" xfId="26"/>
    <cellStyle name="Normal 7" xfId="27"/>
    <cellStyle name="Normal 8" xfId="28"/>
    <cellStyle name="Normal_Pricing" xfId="29"/>
    <cellStyle name="Normale_AZIONI" xfId="30"/>
    <cellStyle name="Note 2" xfId="4"/>
    <cellStyle name="Percent 2" xfId="3"/>
    <cellStyle name="Percent 2 2" xfId="31"/>
    <cellStyle name="Percent 2 2 2" xfId="32"/>
    <cellStyle name="Percent 2 2 3" xfId="33"/>
    <cellStyle name="Percent 2 3" xfId="34"/>
    <cellStyle name="Percent 3" xfId="35"/>
    <cellStyle name="Percent 3 2" xfId="36"/>
    <cellStyle name="Percent 3 2 2" xfId="37"/>
    <cellStyle name="Percent 3 3" xfId="38"/>
    <cellStyle name="Percent 3 4" xfId="39"/>
    <cellStyle name="Percent 4" xfId="40"/>
    <cellStyle name="Percent 4 2" xfId="41"/>
    <cellStyle name="Percent 5" xfId="42"/>
    <cellStyle name="Percent 5 2" xfId="43"/>
    <cellStyle name="Percent 6" xfId="44"/>
    <cellStyle name="Percent 7" xfId="45"/>
    <cellStyle name="result" xfId="46"/>
    <cellStyle name="Valuta (0)_AZIONI" xfId="47"/>
    <cellStyle name="Valuta_AZIONI" xfId="48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</xdr:row>
          <xdr:rowOff>0</xdr:rowOff>
        </xdr:from>
        <xdr:to>
          <xdr:col>1</xdr:col>
          <xdr:colOff>0</xdr:colOff>
          <xdr:row>1</xdr:row>
          <xdr:rowOff>0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</xdr:row>
          <xdr:rowOff>0</xdr:rowOff>
        </xdr:from>
        <xdr:to>
          <xdr:col>1</xdr:col>
          <xdr:colOff>0</xdr:colOff>
          <xdr:row>1</xdr:row>
          <xdr:rowOff>0</xdr:rowOff>
        </xdr:to>
        <xdr:sp macro="" textlink="">
          <xdr:nvSpPr>
            <xdr:cNvPr id="1026" name="CommandButton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40"/>
  <sheetViews>
    <sheetView tabSelected="1" workbookViewId="0"/>
  </sheetViews>
  <sheetFormatPr defaultRowHeight="11.25" x14ac:dyDescent="0.2"/>
  <cols>
    <col min="1" max="1" width="30.85546875" style="67" bestFit="1" customWidth="1"/>
    <col min="2" max="2" width="22.42578125" style="67" customWidth="1"/>
    <col min="3" max="3" width="22.42578125" style="68" customWidth="1"/>
    <col min="4" max="4" width="15.140625" style="67" bestFit="1" customWidth="1"/>
    <col min="5" max="5" width="14.140625" style="67" customWidth="1"/>
    <col min="6" max="6" width="17.28515625" style="67" bestFit="1" customWidth="1"/>
    <col min="7" max="7" width="15.28515625" style="67" bestFit="1" customWidth="1"/>
    <col min="8" max="8" width="15.28515625" style="67" customWidth="1"/>
    <col min="9" max="9" width="6" style="66" customWidth="1"/>
    <col min="10" max="16384" width="9.140625" style="66"/>
  </cols>
  <sheetData>
    <row r="1" spans="1:13" x14ac:dyDescent="0.2">
      <c r="A1" s="77" t="s">
        <v>14</v>
      </c>
      <c r="B1" s="79" t="e">
        <f ca="1">SUM(MainChecks!D11:E16)</f>
        <v>#NAME?</v>
      </c>
      <c r="C1" s="75"/>
      <c r="D1" s="71"/>
      <c r="E1" s="71"/>
      <c r="F1" s="69"/>
      <c r="G1" s="69"/>
      <c r="H1" s="69"/>
      <c r="I1" s="69"/>
      <c r="J1" s="69"/>
    </row>
    <row r="2" spans="1:13" x14ac:dyDescent="0.2">
      <c r="A2" s="77" t="s">
        <v>9</v>
      </c>
      <c r="B2" s="89" t="s">
        <v>8</v>
      </c>
      <c r="C2" s="78"/>
      <c r="D2" s="78"/>
      <c r="E2" s="78"/>
      <c r="F2" s="78"/>
      <c r="G2" s="78"/>
      <c r="H2" s="78"/>
      <c r="I2" s="69"/>
      <c r="J2" s="69"/>
    </row>
    <row r="3" spans="1:13" x14ac:dyDescent="0.2">
      <c r="A3" s="113" t="s">
        <v>62</v>
      </c>
      <c r="B3" s="116" t="s">
        <v>68</v>
      </c>
      <c r="C3" s="116" t="s">
        <v>69</v>
      </c>
      <c r="D3" s="112" t="s">
        <v>61</v>
      </c>
      <c r="E3" s="111" t="s">
        <v>60</v>
      </c>
      <c r="F3" s="127" t="s">
        <v>59</v>
      </c>
      <c r="G3" s="128"/>
      <c r="H3" s="69"/>
      <c r="I3" s="69"/>
      <c r="J3" s="69"/>
    </row>
    <row r="4" spans="1:13" x14ac:dyDescent="0.2">
      <c r="A4" s="77" t="s">
        <v>58</v>
      </c>
      <c r="B4" s="89" t="s">
        <v>66</v>
      </c>
      <c r="C4" s="89" t="s">
        <v>66</v>
      </c>
      <c r="D4" s="110" t="e">
        <f ca="1">FirstLegCF</f>
        <v>#NAME?</v>
      </c>
      <c r="E4" s="109" t="b">
        <f>B28</f>
        <v>1</v>
      </c>
      <c r="F4" s="108">
        <v>42180</v>
      </c>
      <c r="G4" s="107">
        <v>0</v>
      </c>
      <c r="H4" s="69" t="e">
        <f ca="1">_xll.cfyql_Leg("leg1",G4,F4,,,Trigger)</f>
        <v>#NAME?</v>
      </c>
      <c r="I4" s="69" t="b">
        <v>1</v>
      </c>
      <c r="J4" s="69"/>
    </row>
    <row r="5" spans="1:13" ht="12" customHeight="1" x14ac:dyDescent="0.2">
      <c r="A5" s="77" t="s">
        <v>57</v>
      </c>
      <c r="B5" s="122">
        <v>42180</v>
      </c>
      <c r="C5" s="122">
        <v>42180</v>
      </c>
      <c r="D5" s="70" t="e">
        <f ca="1">SecondLegCF</f>
        <v>#NAME?</v>
      </c>
      <c r="E5" s="106" t="b">
        <f>C28</f>
        <v>0</v>
      </c>
      <c r="F5" s="94">
        <v>45833</v>
      </c>
      <c r="G5" s="93">
        <v>0</v>
      </c>
      <c r="H5" s="69" t="e">
        <f ca="1">_xll.cfyql_Leg("leg2",G5,F5,,,Trigger)</f>
        <v>#NAME?</v>
      </c>
      <c r="I5" s="69" t="b">
        <v>1</v>
      </c>
      <c r="J5" s="69"/>
    </row>
    <row r="6" spans="1:13" x14ac:dyDescent="0.2">
      <c r="A6" s="77" t="s">
        <v>56</v>
      </c>
      <c r="B6" s="122"/>
      <c r="C6" s="89" t="e">
        <v>#N/A</v>
      </c>
      <c r="D6" s="105" t="e">
        <f ca="1">AdditionalCF</f>
        <v>#NAME?</v>
      </c>
      <c r="E6" s="105" t="b">
        <v>0</v>
      </c>
      <c r="F6" s="94"/>
      <c r="G6" s="93"/>
      <c r="H6" s="69"/>
      <c r="I6" s="69"/>
      <c r="J6" s="69"/>
    </row>
    <row r="7" spans="1:13" x14ac:dyDescent="0.2">
      <c r="A7" s="77" t="s">
        <v>55</v>
      </c>
      <c r="B7" s="122"/>
      <c r="C7" s="89" t="e">
        <v>#N/A</v>
      </c>
      <c r="D7" s="71"/>
      <c r="E7" s="71"/>
      <c r="F7" s="94"/>
      <c r="G7" s="93"/>
      <c r="H7" s="69"/>
      <c r="I7" s="69"/>
      <c r="J7" s="69"/>
    </row>
    <row r="8" spans="1:13" ht="12" customHeight="1" x14ac:dyDescent="0.2">
      <c r="A8" s="77" t="s">
        <v>54</v>
      </c>
      <c r="B8" s="104" t="s">
        <v>53</v>
      </c>
      <c r="C8" s="104" t="s">
        <v>53</v>
      </c>
      <c r="D8" s="71"/>
      <c r="E8" s="71"/>
      <c r="F8" s="94"/>
      <c r="G8" s="93"/>
      <c r="H8" s="69"/>
      <c r="I8" s="69"/>
      <c r="J8" s="69"/>
    </row>
    <row r="9" spans="1:13" x14ac:dyDescent="0.2">
      <c r="A9" s="77" t="s">
        <v>52</v>
      </c>
      <c r="B9" s="122">
        <v>45833</v>
      </c>
      <c r="C9" s="122">
        <v>45833</v>
      </c>
      <c r="D9" s="71"/>
      <c r="E9" s="71"/>
      <c r="F9" s="94"/>
      <c r="G9" s="93"/>
      <c r="H9" s="69"/>
      <c r="I9" s="69"/>
      <c r="J9" s="69"/>
    </row>
    <row r="10" spans="1:13" x14ac:dyDescent="0.2">
      <c r="A10" s="77" t="s">
        <v>51</v>
      </c>
      <c r="B10" s="89" t="s">
        <v>5</v>
      </c>
      <c r="C10" s="89" t="s">
        <v>5</v>
      </c>
      <c r="D10" s="71"/>
      <c r="E10" s="71"/>
      <c r="F10" s="94"/>
      <c r="G10" s="93"/>
      <c r="H10" s="69"/>
      <c r="I10" s="69"/>
      <c r="J10" s="69"/>
    </row>
    <row r="11" spans="1:13" x14ac:dyDescent="0.2">
      <c r="A11" s="77" t="s">
        <v>50</v>
      </c>
      <c r="B11" s="89" t="s">
        <v>65</v>
      </c>
      <c r="C11" s="89" t="s">
        <v>65</v>
      </c>
      <c r="D11" s="71"/>
      <c r="E11" s="71"/>
      <c r="F11" s="94"/>
      <c r="G11" s="93"/>
      <c r="H11" s="69"/>
      <c r="I11" s="69"/>
      <c r="J11" s="69"/>
    </row>
    <row r="12" spans="1:13" x14ac:dyDescent="0.2">
      <c r="A12" s="77" t="s">
        <v>49</v>
      </c>
      <c r="B12" s="89" t="s">
        <v>65</v>
      </c>
      <c r="C12" s="89" t="s">
        <v>65</v>
      </c>
      <c r="D12" s="71"/>
      <c r="E12" s="71"/>
      <c r="F12" s="94"/>
      <c r="G12" s="93"/>
      <c r="H12" s="69"/>
      <c r="I12" s="69"/>
      <c r="J12" s="69"/>
    </row>
    <row r="13" spans="1:13" x14ac:dyDescent="0.2">
      <c r="A13" s="77" t="s">
        <v>48</v>
      </c>
      <c r="B13" s="89" t="s">
        <v>47</v>
      </c>
      <c r="C13" s="89" t="s">
        <v>47</v>
      </c>
      <c r="D13" s="71"/>
      <c r="E13" s="71"/>
      <c r="F13" s="94"/>
      <c r="G13" s="93"/>
      <c r="H13" s="69"/>
      <c r="I13" s="69"/>
      <c r="J13" s="69"/>
    </row>
    <row r="14" spans="1:13" x14ac:dyDescent="0.2">
      <c r="A14" s="77" t="s">
        <v>46</v>
      </c>
      <c r="B14" s="89" t="b">
        <v>0</v>
      </c>
      <c r="C14" s="89" t="b">
        <v>0</v>
      </c>
      <c r="D14" s="71"/>
      <c r="E14" s="71"/>
      <c r="F14" s="94"/>
      <c r="G14" s="93"/>
      <c r="H14" s="69"/>
      <c r="I14" s="69"/>
      <c r="J14" s="69"/>
    </row>
    <row r="15" spans="1:13" x14ac:dyDescent="0.2">
      <c r="A15" s="77" t="s">
        <v>45</v>
      </c>
      <c r="B15" s="123" t="e">
        <f ca="1">_xll.cfyql_Schedule("schedule1",B5,B9,B10,B4,B11,B12,B13,B14,B6,B7,,Trigger)</f>
        <v>#NAME?</v>
      </c>
      <c r="C15" s="123" t="e">
        <f ca="1">_xll.cfyql_Schedule("schedule2",C5,C9,C10,C4,C11,C12,C13,C14,C6,C7,,Trigger)</f>
        <v>#NAME?</v>
      </c>
      <c r="D15" s="71"/>
      <c r="E15" s="71"/>
      <c r="F15" s="94"/>
      <c r="G15" s="93"/>
      <c r="H15" s="69"/>
      <c r="I15" s="69"/>
      <c r="J15" s="69"/>
      <c r="M15" s="66" t="s">
        <v>75</v>
      </c>
    </row>
    <row r="16" spans="1:13" x14ac:dyDescent="0.2">
      <c r="A16" s="73"/>
      <c r="B16" s="73"/>
      <c r="C16" s="78"/>
      <c r="D16" s="71"/>
      <c r="E16" s="71"/>
      <c r="F16" s="94"/>
      <c r="G16" s="93"/>
      <c r="H16" s="69"/>
      <c r="I16" s="69"/>
      <c r="J16" s="69"/>
      <c r="M16" s="66" t="s">
        <v>74</v>
      </c>
    </row>
    <row r="17" spans="1:14" x14ac:dyDescent="0.2">
      <c r="A17" s="84" t="s">
        <v>44</v>
      </c>
      <c r="B17" s="103" t="s">
        <v>43</v>
      </c>
      <c r="C17" s="83" t="s">
        <v>43</v>
      </c>
      <c r="D17" s="71"/>
      <c r="E17" s="71"/>
      <c r="F17" s="94"/>
      <c r="G17" s="93"/>
      <c r="H17" s="69"/>
      <c r="I17" s="69"/>
      <c r="J17" s="69"/>
      <c r="M17" s="125"/>
      <c r="N17" s="125"/>
    </row>
    <row r="18" spans="1:14" x14ac:dyDescent="0.2">
      <c r="A18" s="77" t="s">
        <v>42</v>
      </c>
      <c r="B18" s="72">
        <v>1000000</v>
      </c>
      <c r="C18" s="85">
        <v>1000000</v>
      </c>
      <c r="D18" s="71"/>
      <c r="E18" s="71"/>
      <c r="F18" s="94"/>
      <c r="G18" s="93"/>
      <c r="H18" s="69"/>
      <c r="I18" s="69"/>
      <c r="J18" s="69"/>
    </row>
    <row r="19" spans="1:14" x14ac:dyDescent="0.2">
      <c r="A19" s="77" t="s">
        <v>41</v>
      </c>
      <c r="B19" s="102" t="s">
        <v>19</v>
      </c>
      <c r="C19" s="80" t="s">
        <v>19</v>
      </c>
      <c r="D19" s="71"/>
      <c r="E19" s="71"/>
      <c r="F19" s="94"/>
      <c r="G19" s="93"/>
      <c r="H19" s="69"/>
      <c r="I19" s="69"/>
      <c r="J19" s="69"/>
    </row>
    <row r="20" spans="1:14" x14ac:dyDescent="0.2">
      <c r="A20" s="77" t="s">
        <v>40</v>
      </c>
      <c r="B20" s="101">
        <v>0</v>
      </c>
      <c r="C20" s="100">
        <v>0</v>
      </c>
      <c r="D20" s="71"/>
      <c r="E20" s="71"/>
      <c r="F20" s="94"/>
      <c r="G20" s="93"/>
      <c r="H20" s="69"/>
      <c r="I20" s="69"/>
      <c r="J20" s="69"/>
    </row>
    <row r="21" spans="1:14" x14ac:dyDescent="0.2">
      <c r="A21" s="77" t="s">
        <v>39</v>
      </c>
      <c r="B21" s="95" t="b">
        <v>0</v>
      </c>
      <c r="C21" s="80" t="b">
        <v>0</v>
      </c>
      <c r="D21" s="71"/>
      <c r="E21" s="71"/>
      <c r="F21" s="94"/>
      <c r="G21" s="93"/>
      <c r="H21" s="69"/>
      <c r="I21" s="69"/>
      <c r="J21" s="69"/>
    </row>
    <row r="22" spans="1:14" x14ac:dyDescent="0.2">
      <c r="A22" s="77" t="s">
        <v>38</v>
      </c>
      <c r="B22" s="99" t="s">
        <v>64</v>
      </c>
      <c r="C22" s="98" t="s">
        <v>63</v>
      </c>
      <c r="D22" s="71"/>
      <c r="E22" s="71"/>
      <c r="F22" s="94"/>
      <c r="G22" s="93"/>
      <c r="H22" s="69"/>
      <c r="I22" s="69"/>
      <c r="J22" s="69"/>
    </row>
    <row r="23" spans="1:14" x14ac:dyDescent="0.2">
      <c r="A23" s="77" t="s">
        <v>37</v>
      </c>
      <c r="B23" s="95" t="e">
        <v>#N/A</v>
      </c>
      <c r="C23" s="86" t="e">
        <v>#N/A</v>
      </c>
      <c r="D23" s="71"/>
      <c r="E23" s="71"/>
      <c r="F23" s="94"/>
      <c r="G23" s="93"/>
      <c r="H23" s="69"/>
      <c r="I23" s="69"/>
      <c r="J23" s="69"/>
    </row>
    <row r="24" spans="1:14" x14ac:dyDescent="0.2">
      <c r="A24" s="77" t="s">
        <v>36</v>
      </c>
      <c r="B24" s="96">
        <v>0</v>
      </c>
      <c r="C24" s="97">
        <v>1</v>
      </c>
      <c r="D24" s="71"/>
      <c r="E24" s="71"/>
      <c r="F24" s="94"/>
      <c r="G24" s="93"/>
      <c r="H24" s="69"/>
      <c r="I24" s="69"/>
      <c r="J24" s="69"/>
    </row>
    <row r="25" spans="1:14" x14ac:dyDescent="0.2">
      <c r="A25" s="77" t="s">
        <v>35</v>
      </c>
      <c r="B25" s="96" t="s">
        <v>67</v>
      </c>
      <c r="C25" s="80" t="s">
        <v>67</v>
      </c>
      <c r="D25" s="71"/>
      <c r="E25" s="71"/>
      <c r="F25" s="94"/>
      <c r="G25" s="93"/>
      <c r="H25" s="69"/>
      <c r="I25" s="69"/>
      <c r="J25" s="69"/>
    </row>
    <row r="26" spans="1:14" x14ac:dyDescent="0.2">
      <c r="A26" s="77" t="s">
        <v>34</v>
      </c>
      <c r="B26" s="95">
        <v>0</v>
      </c>
      <c r="C26" s="86">
        <v>0</v>
      </c>
      <c r="D26" s="71"/>
      <c r="E26" s="71"/>
      <c r="F26" s="94"/>
      <c r="G26" s="93"/>
      <c r="H26" s="69"/>
      <c r="I26" s="69"/>
      <c r="J26" s="69"/>
    </row>
    <row r="27" spans="1:14" x14ac:dyDescent="0.2">
      <c r="A27" s="77" t="s">
        <v>33</v>
      </c>
      <c r="B27" s="95" t="e">
        <v>#N/A</v>
      </c>
      <c r="C27" s="86" t="e">
        <v>#N/A</v>
      </c>
      <c r="D27" s="71"/>
      <c r="E27" s="71"/>
      <c r="F27" s="94"/>
      <c r="G27" s="93"/>
      <c r="H27" s="69"/>
      <c r="I27" s="69"/>
      <c r="J27" s="69"/>
    </row>
    <row r="28" spans="1:14" x14ac:dyDescent="0.2">
      <c r="A28" s="77" t="s">
        <v>32</v>
      </c>
      <c r="B28" s="95" t="b">
        <v>1</v>
      </c>
      <c r="C28" s="80" t="b">
        <v>0</v>
      </c>
      <c r="D28" s="71"/>
      <c r="E28" s="71"/>
      <c r="F28" s="94"/>
      <c r="G28" s="93"/>
      <c r="H28" s="69"/>
      <c r="I28" s="69"/>
      <c r="J28" s="69"/>
    </row>
    <row r="29" spans="1:14" x14ac:dyDescent="0.2">
      <c r="A29" s="92" t="s">
        <v>31</v>
      </c>
      <c r="B29" s="91" t="e">
        <f ca="1">_xll.cfyql_IborLeg("iborleg1",B17,SecondLegAdmortization_IRS!C6:C25,B15,NULL_ARRAY,B21,B22,NULL_ARRAY,NULL_ARRAY,B25,NULL_ARRAY,NULL_ARRAY)</f>
        <v>#NAME?</v>
      </c>
      <c r="C29" s="86" t="e">
        <f ca="1">_xll.cfyql_IborLeg("iborleg2",C17,SecondLegAdmortization_IRS!C6:C25,C15,NULL_ARRAY,C21,C22,NULL_ARRAY,NULL_ARRAY,C25,NULL_ARRAY,NULL_ARRAY)</f>
        <v>#NAME?</v>
      </c>
      <c r="D29" s="71"/>
      <c r="E29" s="71"/>
      <c r="F29" s="90"/>
      <c r="G29" s="89" t="e">
        <f ca="1">_xll.cfyql_MultiPhaseLeg("multileg1",H4:H5,FALSE)</f>
        <v>#NAME?</v>
      </c>
      <c r="H29" s="88"/>
      <c r="I29" s="69"/>
      <c r="J29" s="69"/>
    </row>
    <row r="30" spans="1:14" x14ac:dyDescent="0.2">
      <c r="A30" s="87" t="s">
        <v>30</v>
      </c>
      <c r="B30" s="85" t="e">
        <f ca="1">_xll.cfyql_Swap("swap",$D$4:$D$6,$E$4:$E$6)</f>
        <v>#NAME?</v>
      </c>
      <c r="C30" s="73"/>
      <c r="D30" s="71"/>
      <c r="E30" s="71"/>
      <c r="F30" s="69"/>
      <c r="G30" s="69"/>
      <c r="H30" s="69"/>
      <c r="I30" s="69"/>
      <c r="J30" s="69"/>
    </row>
    <row r="31" spans="1:14" x14ac:dyDescent="0.2">
      <c r="A31" s="69"/>
      <c r="B31" s="69"/>
      <c r="C31" s="69"/>
      <c r="D31" s="69"/>
      <c r="E31" s="69"/>
      <c r="F31" s="69"/>
      <c r="G31" s="69"/>
      <c r="H31" s="69"/>
      <c r="I31" s="69"/>
      <c r="J31" s="69"/>
    </row>
    <row r="32" spans="1:14" x14ac:dyDescent="0.2">
      <c r="A32" s="77" t="s">
        <v>29</v>
      </c>
      <c r="B32" s="85" t="s">
        <v>28</v>
      </c>
      <c r="C32" s="78"/>
      <c r="D32" s="71"/>
      <c r="E32" s="71"/>
      <c r="F32" s="69"/>
      <c r="G32" s="69"/>
      <c r="H32" s="69"/>
      <c r="I32" s="69"/>
      <c r="J32" s="69"/>
    </row>
    <row r="33" spans="1:10" x14ac:dyDescent="0.2">
      <c r="A33" s="78"/>
      <c r="B33" s="78"/>
      <c r="C33" s="78"/>
      <c r="D33" s="71"/>
      <c r="E33" s="71"/>
      <c r="F33" s="69"/>
      <c r="G33" s="69"/>
      <c r="H33" s="69"/>
      <c r="I33" s="69"/>
      <c r="J33" s="69"/>
    </row>
    <row r="34" spans="1:10" x14ac:dyDescent="0.2">
      <c r="A34" s="84" t="s">
        <v>27</v>
      </c>
      <c r="B34" s="85" t="b">
        <v>1</v>
      </c>
      <c r="C34" s="78"/>
      <c r="D34" s="71"/>
      <c r="E34" s="71"/>
      <c r="F34" s="69"/>
      <c r="G34" s="69"/>
      <c r="H34" s="69"/>
      <c r="I34" s="69"/>
      <c r="J34" s="69"/>
    </row>
    <row r="35" spans="1:10" x14ac:dyDescent="0.2">
      <c r="A35" s="82" t="s">
        <v>26</v>
      </c>
      <c r="B35" s="122">
        <v>42180</v>
      </c>
      <c r="C35" s="78"/>
      <c r="D35" s="71"/>
      <c r="E35" s="71"/>
      <c r="F35" s="69"/>
      <c r="G35" s="69"/>
      <c r="H35" s="69"/>
      <c r="I35" s="69"/>
      <c r="J35" s="69"/>
    </row>
    <row r="36" spans="1:10" x14ac:dyDescent="0.2">
      <c r="A36" s="82" t="s">
        <v>25</v>
      </c>
      <c r="B36" s="122">
        <v>42180</v>
      </c>
      <c r="C36" s="78"/>
      <c r="D36" s="71"/>
      <c r="E36" s="71"/>
      <c r="F36" s="69"/>
      <c r="G36" s="69"/>
      <c r="H36" s="69"/>
      <c r="I36" s="69"/>
      <c r="J36" s="69"/>
    </row>
    <row r="37" spans="1:10" x14ac:dyDescent="0.2">
      <c r="A37" s="81" t="s">
        <v>24</v>
      </c>
      <c r="B37" s="85" t="e">
        <f ca="1">_xll.cfyql_DiscountingSwapEngine("engine",DiscountCurve,IncludeSettlementDate,SettlementDate,NPVDate)</f>
        <v>#NAME?</v>
      </c>
      <c r="C37" s="78"/>
      <c r="D37" s="71"/>
      <c r="E37" s="71"/>
      <c r="F37" s="69"/>
      <c r="G37" s="69"/>
      <c r="H37" s="69"/>
      <c r="I37" s="69"/>
      <c r="J37" s="69"/>
    </row>
    <row r="38" spans="1:10" x14ac:dyDescent="0.2">
      <c r="A38" s="77" t="s">
        <v>23</v>
      </c>
      <c r="B38" s="124" t="e">
        <f ca="1">_xll.cfyql_InstrumentSetPricingEngine(SwapID,B37)</f>
        <v>#NAME?</v>
      </c>
      <c r="C38" s="78"/>
      <c r="D38" s="71"/>
      <c r="E38" s="71"/>
      <c r="F38" s="69"/>
      <c r="G38" s="69"/>
      <c r="H38" s="69"/>
      <c r="I38" s="69"/>
      <c r="J38" s="69"/>
    </row>
    <row r="39" spans="1:10" x14ac:dyDescent="0.2">
      <c r="A39" s="73"/>
      <c r="B39" s="73"/>
      <c r="C39" s="75"/>
      <c r="D39" s="71"/>
      <c r="E39" s="71"/>
      <c r="F39" s="75"/>
      <c r="G39" s="74"/>
      <c r="H39" s="69"/>
      <c r="I39" s="69"/>
      <c r="J39" s="69"/>
    </row>
    <row r="40" spans="1:10" x14ac:dyDescent="0.2">
      <c r="A40" s="77" t="s">
        <v>22</v>
      </c>
      <c r="B40" s="76" t="e">
        <f ca="1">_xll.cfyql_InstrumentNPV(SwapID,B38)</f>
        <v>#NAME?</v>
      </c>
      <c r="C40" s="75"/>
      <c r="D40" s="71"/>
      <c r="E40" s="71"/>
      <c r="F40" s="75"/>
      <c r="G40" s="74"/>
      <c r="H40" s="69"/>
      <c r="I40" s="69"/>
      <c r="J40" s="69"/>
    </row>
  </sheetData>
  <mergeCells count="1">
    <mergeCell ref="F3:G3"/>
  </mergeCells>
  <conditionalFormatting sqref="B10">
    <cfRule type="cellIs" dxfId="1" priority="2" stopIfTrue="1" operator="equal">
      <formula>"Please Insert Frequency in C8"</formula>
    </cfRule>
  </conditionalFormatting>
  <conditionalFormatting sqref="C10">
    <cfRule type="cellIs" dxfId="0" priority="1" stopIfTrue="1" operator="equal">
      <formula>"Please Insert Frequency in C8"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125"/>
  <sheetViews>
    <sheetView workbookViewId="0"/>
  </sheetViews>
  <sheetFormatPr defaultRowHeight="11.25" x14ac:dyDescent="0.2"/>
  <cols>
    <col min="1" max="1" width="3.5703125" style="43" bestFit="1" customWidth="1"/>
    <col min="2" max="2" width="14.140625" style="43" bestFit="1" customWidth="1"/>
    <col min="3" max="4" width="10" style="43" bestFit="1" customWidth="1"/>
    <col min="5" max="5" width="10" style="43" customWidth="1"/>
    <col min="6" max="8" width="10" style="43" bestFit="1" customWidth="1"/>
    <col min="9" max="9" width="12.140625" style="43" bestFit="1" customWidth="1"/>
    <col min="10" max="16384" width="9.140625" style="43"/>
  </cols>
  <sheetData>
    <row r="1" spans="1:9" x14ac:dyDescent="0.2">
      <c r="B1" s="43" t="s">
        <v>73</v>
      </c>
    </row>
    <row r="3" spans="1:9" ht="15" x14ac:dyDescent="0.25">
      <c r="B3" s="65" t="s">
        <v>70</v>
      </c>
      <c r="C3" s="64" t="s">
        <v>71</v>
      </c>
      <c r="D3" s="64">
        <v>1000000</v>
      </c>
      <c r="E3" s="117"/>
      <c r="F3" s="63">
        <v>20</v>
      </c>
      <c r="G3" s="62">
        <v>50000</v>
      </c>
      <c r="H3" s="61">
        <v>0</v>
      </c>
      <c r="I3" s="60">
        <v>-1000000</v>
      </c>
    </row>
    <row r="5" spans="1:9" x14ac:dyDescent="0.2">
      <c r="B5" s="57" t="s">
        <v>21</v>
      </c>
      <c r="C5" s="59" t="s">
        <v>20</v>
      </c>
      <c r="D5" s="58" t="s">
        <v>19</v>
      </c>
      <c r="E5" s="121" t="s">
        <v>18</v>
      </c>
      <c r="F5" s="58" t="s">
        <v>17</v>
      </c>
      <c r="G5" s="58" t="s">
        <v>16</v>
      </c>
      <c r="H5" s="57" t="s">
        <v>15</v>
      </c>
      <c r="I5" s="56"/>
    </row>
    <row r="6" spans="1:9" x14ac:dyDescent="0.2">
      <c r="A6" s="43">
        <v>1</v>
      </c>
      <c r="B6" s="51">
        <v>42180</v>
      </c>
      <c r="C6" s="115">
        <v>1000000</v>
      </c>
      <c r="D6" s="55">
        <v>1000000</v>
      </c>
      <c r="E6" s="120">
        <v>1000000</v>
      </c>
      <c r="F6" s="55">
        <v>1000000</v>
      </c>
      <c r="G6" s="54">
        <v>1000000</v>
      </c>
      <c r="H6" s="53">
        <v>1000000</v>
      </c>
      <c r="I6" s="52">
        <v>-50000</v>
      </c>
    </row>
    <row r="7" spans="1:9" x14ac:dyDescent="0.2">
      <c r="A7" s="43">
        <v>2</v>
      </c>
      <c r="B7" s="51">
        <v>42367</v>
      </c>
      <c r="C7" s="115">
        <v>1000000</v>
      </c>
      <c r="D7" s="50">
        <v>1000000</v>
      </c>
      <c r="E7" s="119">
        <v>1000000</v>
      </c>
      <c r="F7" s="50">
        <v>1000000</v>
      </c>
      <c r="G7" s="50">
        <v>950000</v>
      </c>
      <c r="H7" s="49">
        <v>950000</v>
      </c>
      <c r="I7" s="48">
        <v>-50000</v>
      </c>
    </row>
    <row r="8" spans="1:9" x14ac:dyDescent="0.2">
      <c r="A8" s="43">
        <v>3</v>
      </c>
      <c r="B8" s="51">
        <v>42548</v>
      </c>
      <c r="C8" s="115">
        <v>1000000</v>
      </c>
      <c r="D8" s="50">
        <v>1000000</v>
      </c>
      <c r="E8" s="119">
        <v>1000000</v>
      </c>
      <c r="F8" s="50">
        <v>1000000</v>
      </c>
      <c r="G8" s="50">
        <v>900000</v>
      </c>
      <c r="H8" s="49">
        <v>900000</v>
      </c>
      <c r="I8" s="48">
        <v>-50000</v>
      </c>
    </row>
    <row r="9" spans="1:9" x14ac:dyDescent="0.2">
      <c r="A9" s="43">
        <v>4</v>
      </c>
      <c r="B9" s="51">
        <v>42732</v>
      </c>
      <c r="C9" s="115">
        <v>1000000</v>
      </c>
      <c r="D9" s="50">
        <v>1000000</v>
      </c>
      <c r="E9" s="119">
        <v>1000000</v>
      </c>
      <c r="F9" s="50">
        <v>1000000</v>
      </c>
      <c r="G9" s="50">
        <v>850000</v>
      </c>
      <c r="H9" s="49">
        <v>850000</v>
      </c>
      <c r="I9" s="48">
        <v>-50000</v>
      </c>
    </row>
    <row r="10" spans="1:9" x14ac:dyDescent="0.2">
      <c r="A10" s="43">
        <v>5</v>
      </c>
      <c r="B10" s="51">
        <v>42912</v>
      </c>
      <c r="C10" s="115">
        <v>1000000</v>
      </c>
      <c r="D10" s="50">
        <v>1000000</v>
      </c>
      <c r="E10" s="119">
        <v>1000000</v>
      </c>
      <c r="F10" s="50">
        <v>1000000</v>
      </c>
      <c r="G10" s="50">
        <v>800000</v>
      </c>
      <c r="H10" s="49">
        <v>800000</v>
      </c>
      <c r="I10" s="48">
        <v>-50000</v>
      </c>
    </row>
    <row r="11" spans="1:9" x14ac:dyDescent="0.2">
      <c r="A11" s="43">
        <v>6</v>
      </c>
      <c r="B11" s="51">
        <v>43096</v>
      </c>
      <c r="C11" s="115">
        <v>1000000</v>
      </c>
      <c r="D11" s="50">
        <v>1000000</v>
      </c>
      <c r="E11" s="119">
        <v>1000000</v>
      </c>
      <c r="F11" s="50">
        <v>1000000</v>
      </c>
      <c r="G11" s="50">
        <v>750000</v>
      </c>
      <c r="H11" s="49">
        <v>750000</v>
      </c>
      <c r="I11" s="48">
        <v>-50000</v>
      </c>
    </row>
    <row r="12" spans="1:9" x14ac:dyDescent="0.2">
      <c r="A12" s="43">
        <v>7</v>
      </c>
      <c r="B12" s="51">
        <v>43276</v>
      </c>
      <c r="C12" s="115">
        <v>1000000</v>
      </c>
      <c r="D12" s="50">
        <v>1000000</v>
      </c>
      <c r="E12" s="119">
        <v>1000000</v>
      </c>
      <c r="F12" s="50">
        <v>1000000</v>
      </c>
      <c r="G12" s="50">
        <v>700000</v>
      </c>
      <c r="H12" s="49">
        <v>700000</v>
      </c>
      <c r="I12" s="48">
        <v>-50000</v>
      </c>
    </row>
    <row r="13" spans="1:9" x14ac:dyDescent="0.2">
      <c r="A13" s="43">
        <v>8</v>
      </c>
      <c r="B13" s="51">
        <v>43461</v>
      </c>
      <c r="C13" s="115">
        <v>1000000</v>
      </c>
      <c r="D13" s="50">
        <v>1000000</v>
      </c>
      <c r="E13" s="119">
        <v>1000000</v>
      </c>
      <c r="F13" s="50">
        <v>1000000</v>
      </c>
      <c r="G13" s="50">
        <v>650000</v>
      </c>
      <c r="H13" s="49">
        <v>650000</v>
      </c>
      <c r="I13" s="48">
        <v>-50000</v>
      </c>
    </row>
    <row r="14" spans="1:9" x14ac:dyDescent="0.2">
      <c r="A14" s="43">
        <v>9</v>
      </c>
      <c r="B14" s="51">
        <v>43641</v>
      </c>
      <c r="C14" s="115">
        <v>1000000</v>
      </c>
      <c r="D14" s="50">
        <v>1000000</v>
      </c>
      <c r="E14" s="119">
        <v>1000000</v>
      </c>
      <c r="F14" s="50">
        <v>1000000</v>
      </c>
      <c r="G14" s="50">
        <v>600000</v>
      </c>
      <c r="H14" s="49">
        <v>600000</v>
      </c>
      <c r="I14" s="48">
        <v>-50000</v>
      </c>
    </row>
    <row r="15" spans="1:9" x14ac:dyDescent="0.2">
      <c r="A15" s="43">
        <v>10</v>
      </c>
      <c r="B15" s="51">
        <v>43826</v>
      </c>
      <c r="C15" s="115">
        <v>1000000</v>
      </c>
      <c r="D15" s="50">
        <v>1000000</v>
      </c>
      <c r="E15" s="119">
        <v>1000000</v>
      </c>
      <c r="F15" s="50">
        <v>1000000</v>
      </c>
      <c r="G15" s="50">
        <v>550000</v>
      </c>
      <c r="H15" s="49">
        <v>550000</v>
      </c>
      <c r="I15" s="48">
        <v>-50000</v>
      </c>
    </row>
    <row r="16" spans="1:9" x14ac:dyDescent="0.2">
      <c r="A16" s="43">
        <v>11</v>
      </c>
      <c r="B16" s="51">
        <v>44007</v>
      </c>
      <c r="C16" s="115">
        <v>1000000</v>
      </c>
      <c r="D16" s="50">
        <v>1000000</v>
      </c>
      <c r="E16" s="119">
        <v>1000000</v>
      </c>
      <c r="F16" s="50">
        <v>1000000</v>
      </c>
      <c r="G16" s="50">
        <v>500000</v>
      </c>
      <c r="H16" s="49">
        <v>500000</v>
      </c>
      <c r="I16" s="48">
        <v>-50000</v>
      </c>
    </row>
    <row r="17" spans="1:9" x14ac:dyDescent="0.2">
      <c r="A17" s="43">
        <v>12</v>
      </c>
      <c r="B17" s="51">
        <v>44194</v>
      </c>
      <c r="C17" s="115">
        <v>1000000</v>
      </c>
      <c r="D17" s="50">
        <v>1000000</v>
      </c>
      <c r="E17" s="119">
        <v>1000000</v>
      </c>
      <c r="F17" s="50">
        <v>1000000</v>
      </c>
      <c r="G17" s="50">
        <v>450000</v>
      </c>
      <c r="H17" s="49">
        <v>450000</v>
      </c>
      <c r="I17" s="48">
        <v>-50000</v>
      </c>
    </row>
    <row r="18" spans="1:9" x14ac:dyDescent="0.2">
      <c r="A18" s="43">
        <v>13</v>
      </c>
      <c r="B18" s="51">
        <v>44372</v>
      </c>
      <c r="C18" s="115">
        <v>1000000</v>
      </c>
      <c r="D18" s="50">
        <v>1000000</v>
      </c>
      <c r="E18" s="119">
        <v>1000000</v>
      </c>
      <c r="F18" s="50">
        <v>1000000</v>
      </c>
      <c r="G18" s="50">
        <v>400000</v>
      </c>
      <c r="H18" s="49">
        <v>400000</v>
      </c>
      <c r="I18" s="48">
        <v>-50000</v>
      </c>
    </row>
    <row r="19" spans="1:9" x14ac:dyDescent="0.2">
      <c r="A19" s="43">
        <v>14</v>
      </c>
      <c r="B19" s="51">
        <v>44559</v>
      </c>
      <c r="C19" s="115">
        <v>1000000</v>
      </c>
      <c r="D19" s="50">
        <v>1000000</v>
      </c>
      <c r="E19" s="119">
        <v>1000000</v>
      </c>
      <c r="F19" s="50">
        <v>1000000</v>
      </c>
      <c r="G19" s="50">
        <v>350000</v>
      </c>
      <c r="H19" s="49">
        <v>350000</v>
      </c>
      <c r="I19" s="48">
        <v>-50000</v>
      </c>
    </row>
    <row r="20" spans="1:9" x14ac:dyDescent="0.2">
      <c r="A20" s="43">
        <v>15</v>
      </c>
      <c r="B20" s="51">
        <v>44739</v>
      </c>
      <c r="C20" s="115">
        <v>1000000</v>
      </c>
      <c r="D20" s="50">
        <v>1000000</v>
      </c>
      <c r="E20" s="119">
        <v>1000000</v>
      </c>
      <c r="F20" s="50">
        <v>1000000</v>
      </c>
      <c r="G20" s="50">
        <v>300000</v>
      </c>
      <c r="H20" s="49">
        <v>300000</v>
      </c>
      <c r="I20" s="48">
        <v>-50000</v>
      </c>
    </row>
    <row r="21" spans="1:9" x14ac:dyDescent="0.2">
      <c r="A21" s="43">
        <v>16</v>
      </c>
      <c r="B21" s="51">
        <v>44923</v>
      </c>
      <c r="C21" s="115">
        <v>1000000</v>
      </c>
      <c r="D21" s="50">
        <v>1000000</v>
      </c>
      <c r="E21" s="119">
        <v>1000000</v>
      </c>
      <c r="F21" s="50">
        <v>1000000</v>
      </c>
      <c r="G21" s="50">
        <v>250000</v>
      </c>
      <c r="H21" s="49">
        <v>250000</v>
      </c>
      <c r="I21" s="48">
        <v>-50000</v>
      </c>
    </row>
    <row r="22" spans="1:9" x14ac:dyDescent="0.2">
      <c r="A22" s="43">
        <v>17</v>
      </c>
      <c r="B22" s="51">
        <v>45103</v>
      </c>
      <c r="C22" s="115">
        <v>1000000</v>
      </c>
      <c r="D22" s="50">
        <v>1000000</v>
      </c>
      <c r="E22" s="119">
        <v>1000000</v>
      </c>
      <c r="F22" s="50">
        <v>1000000</v>
      </c>
      <c r="G22" s="50">
        <v>200000</v>
      </c>
      <c r="H22" s="49">
        <v>200000</v>
      </c>
      <c r="I22" s="48">
        <v>-50000</v>
      </c>
    </row>
    <row r="23" spans="1:9" x14ac:dyDescent="0.2">
      <c r="A23" s="43">
        <v>18</v>
      </c>
      <c r="B23" s="51">
        <v>45287</v>
      </c>
      <c r="C23" s="115">
        <v>1000000</v>
      </c>
      <c r="D23" s="50">
        <v>1000000</v>
      </c>
      <c r="E23" s="119">
        <v>1000000</v>
      </c>
      <c r="F23" s="50">
        <v>1000000</v>
      </c>
      <c r="G23" s="50">
        <v>150000</v>
      </c>
      <c r="H23" s="49">
        <v>150000</v>
      </c>
      <c r="I23" s="48">
        <v>-50000</v>
      </c>
    </row>
    <row r="24" spans="1:9" x14ac:dyDescent="0.2">
      <c r="A24" s="43">
        <v>19</v>
      </c>
      <c r="B24" s="51">
        <v>45468</v>
      </c>
      <c r="C24" s="115">
        <v>1000000</v>
      </c>
      <c r="D24" s="50">
        <v>1000000</v>
      </c>
      <c r="E24" s="119">
        <v>1000000</v>
      </c>
      <c r="F24" s="50">
        <v>1000000</v>
      </c>
      <c r="G24" s="50">
        <v>100000</v>
      </c>
      <c r="H24" s="49">
        <v>100000</v>
      </c>
      <c r="I24" s="48">
        <v>-50000</v>
      </c>
    </row>
    <row r="25" spans="1:9" x14ac:dyDescent="0.2">
      <c r="A25" s="43">
        <v>20</v>
      </c>
      <c r="B25" s="51">
        <v>45653</v>
      </c>
      <c r="C25" s="115">
        <v>1000000</v>
      </c>
      <c r="D25" s="50">
        <v>1000000</v>
      </c>
      <c r="E25" s="119">
        <v>1000000</v>
      </c>
      <c r="F25" s="50">
        <v>1000000</v>
      </c>
      <c r="G25" s="50">
        <v>50000</v>
      </c>
      <c r="H25" s="49">
        <v>50000</v>
      </c>
      <c r="I25" s="48">
        <v>-50000</v>
      </c>
    </row>
    <row r="26" spans="1:9" x14ac:dyDescent="0.2">
      <c r="A26" s="43">
        <v>21</v>
      </c>
      <c r="B26" s="51">
        <v>45833</v>
      </c>
      <c r="C26" s="115" t="e">
        <v>#N/A</v>
      </c>
      <c r="D26" s="50" t="e">
        <v>#N/A</v>
      </c>
      <c r="E26" s="119" t="e">
        <v>#N/A</v>
      </c>
      <c r="F26" s="50" t="e">
        <v>#N/A</v>
      </c>
      <c r="G26" s="50" t="e">
        <v>#N/A</v>
      </c>
      <c r="H26" s="49" t="e">
        <v>#N/A</v>
      </c>
      <c r="I26" s="48" t="e">
        <v>#NUM!</v>
      </c>
    </row>
    <row r="27" spans="1:9" x14ac:dyDescent="0.2">
      <c r="A27" s="43">
        <v>22</v>
      </c>
      <c r="B27" s="51" t="e">
        <v>#N/A</v>
      </c>
      <c r="C27" s="115" t="e">
        <v>#N/A</v>
      </c>
      <c r="D27" s="50" t="e">
        <v>#N/A</v>
      </c>
      <c r="E27" s="119" t="e">
        <v>#N/A</v>
      </c>
      <c r="F27" s="50" t="e">
        <v>#N/A</v>
      </c>
      <c r="G27" s="50" t="e">
        <v>#N/A</v>
      </c>
      <c r="H27" s="49" t="e">
        <v>#N/A</v>
      </c>
      <c r="I27" s="48" t="e">
        <v>#NUM!</v>
      </c>
    </row>
    <row r="28" spans="1:9" x14ac:dyDescent="0.2">
      <c r="A28" s="43">
        <v>23</v>
      </c>
      <c r="B28" s="51" t="e">
        <v>#N/A</v>
      </c>
      <c r="C28" s="115" t="e">
        <v>#N/A</v>
      </c>
      <c r="D28" s="50" t="e">
        <v>#N/A</v>
      </c>
      <c r="E28" s="119" t="e">
        <v>#N/A</v>
      </c>
      <c r="F28" s="50" t="e">
        <v>#N/A</v>
      </c>
      <c r="G28" s="50" t="e">
        <v>#N/A</v>
      </c>
      <c r="H28" s="49" t="e">
        <v>#N/A</v>
      </c>
      <c r="I28" s="48" t="e">
        <v>#NUM!</v>
      </c>
    </row>
    <row r="29" spans="1:9" x14ac:dyDescent="0.2">
      <c r="A29" s="43">
        <v>24</v>
      </c>
      <c r="B29" s="51" t="e">
        <v>#N/A</v>
      </c>
      <c r="C29" s="115" t="e">
        <v>#N/A</v>
      </c>
      <c r="D29" s="50" t="e">
        <v>#N/A</v>
      </c>
      <c r="E29" s="119" t="e">
        <v>#N/A</v>
      </c>
      <c r="F29" s="50" t="e">
        <v>#N/A</v>
      </c>
      <c r="G29" s="50" t="e">
        <v>#N/A</v>
      </c>
      <c r="H29" s="49" t="e">
        <v>#N/A</v>
      </c>
      <c r="I29" s="48" t="e">
        <v>#NUM!</v>
      </c>
    </row>
    <row r="30" spans="1:9" x14ac:dyDescent="0.2">
      <c r="A30" s="43">
        <v>25</v>
      </c>
      <c r="B30" s="51" t="e">
        <v>#N/A</v>
      </c>
      <c r="C30" s="115" t="e">
        <v>#N/A</v>
      </c>
      <c r="D30" s="50" t="e">
        <v>#N/A</v>
      </c>
      <c r="E30" s="119" t="e">
        <v>#N/A</v>
      </c>
      <c r="F30" s="50" t="e">
        <v>#N/A</v>
      </c>
      <c r="G30" s="50" t="e">
        <v>#N/A</v>
      </c>
      <c r="H30" s="49" t="e">
        <v>#N/A</v>
      </c>
      <c r="I30" s="48" t="e">
        <v>#NUM!</v>
      </c>
    </row>
    <row r="31" spans="1:9" x14ac:dyDescent="0.2">
      <c r="A31" s="43">
        <v>26</v>
      </c>
      <c r="B31" s="51" t="e">
        <v>#N/A</v>
      </c>
      <c r="C31" s="115" t="e">
        <v>#N/A</v>
      </c>
      <c r="D31" s="50" t="e">
        <v>#N/A</v>
      </c>
      <c r="E31" s="119" t="e">
        <v>#N/A</v>
      </c>
      <c r="F31" s="50" t="e">
        <v>#N/A</v>
      </c>
      <c r="G31" s="50" t="e">
        <v>#N/A</v>
      </c>
      <c r="H31" s="49" t="e">
        <v>#N/A</v>
      </c>
      <c r="I31" s="48" t="e">
        <v>#NUM!</v>
      </c>
    </row>
    <row r="32" spans="1:9" x14ac:dyDescent="0.2">
      <c r="A32" s="43">
        <v>27</v>
      </c>
      <c r="B32" s="51" t="e">
        <v>#N/A</v>
      </c>
      <c r="C32" s="115" t="e">
        <v>#N/A</v>
      </c>
      <c r="D32" s="50" t="e">
        <v>#N/A</v>
      </c>
      <c r="E32" s="119" t="e">
        <v>#N/A</v>
      </c>
      <c r="F32" s="50" t="e">
        <v>#N/A</v>
      </c>
      <c r="G32" s="50" t="e">
        <v>#N/A</v>
      </c>
      <c r="H32" s="49" t="e">
        <v>#N/A</v>
      </c>
      <c r="I32" s="48" t="e">
        <v>#NUM!</v>
      </c>
    </row>
    <row r="33" spans="1:9" x14ac:dyDescent="0.2">
      <c r="A33" s="43">
        <v>28</v>
      </c>
      <c r="B33" s="51" t="e">
        <v>#N/A</v>
      </c>
      <c r="C33" s="115" t="e">
        <v>#N/A</v>
      </c>
      <c r="D33" s="50" t="e">
        <v>#N/A</v>
      </c>
      <c r="E33" s="119" t="e">
        <v>#N/A</v>
      </c>
      <c r="F33" s="50" t="e">
        <v>#N/A</v>
      </c>
      <c r="G33" s="50" t="e">
        <v>#N/A</v>
      </c>
      <c r="H33" s="49" t="e">
        <v>#N/A</v>
      </c>
      <c r="I33" s="48" t="e">
        <v>#NUM!</v>
      </c>
    </row>
    <row r="34" spans="1:9" x14ac:dyDescent="0.2">
      <c r="A34" s="43">
        <v>29</v>
      </c>
      <c r="B34" s="51" t="e">
        <v>#N/A</v>
      </c>
      <c r="C34" s="115" t="e">
        <v>#N/A</v>
      </c>
      <c r="D34" s="50" t="e">
        <v>#N/A</v>
      </c>
      <c r="E34" s="119" t="e">
        <v>#N/A</v>
      </c>
      <c r="F34" s="50" t="e">
        <v>#N/A</v>
      </c>
      <c r="G34" s="50" t="e">
        <v>#N/A</v>
      </c>
      <c r="H34" s="49" t="e">
        <v>#N/A</v>
      </c>
      <c r="I34" s="48" t="e">
        <v>#NUM!</v>
      </c>
    </row>
    <row r="35" spans="1:9" x14ac:dyDescent="0.2">
      <c r="A35" s="43">
        <v>30</v>
      </c>
      <c r="B35" s="51" t="e">
        <v>#N/A</v>
      </c>
      <c r="C35" s="115" t="e">
        <v>#N/A</v>
      </c>
      <c r="D35" s="50" t="e">
        <v>#N/A</v>
      </c>
      <c r="E35" s="119" t="e">
        <v>#N/A</v>
      </c>
      <c r="F35" s="50" t="e">
        <v>#N/A</v>
      </c>
      <c r="G35" s="50" t="e">
        <v>#N/A</v>
      </c>
      <c r="H35" s="49" t="e">
        <v>#N/A</v>
      </c>
      <c r="I35" s="48" t="e">
        <v>#NUM!</v>
      </c>
    </row>
    <row r="36" spans="1:9" x14ac:dyDescent="0.2">
      <c r="A36" s="43">
        <v>31</v>
      </c>
      <c r="B36" s="51" t="e">
        <v>#N/A</v>
      </c>
      <c r="C36" s="115" t="e">
        <v>#N/A</v>
      </c>
      <c r="D36" s="50" t="e">
        <v>#N/A</v>
      </c>
      <c r="E36" s="119" t="e">
        <v>#N/A</v>
      </c>
      <c r="F36" s="50" t="e">
        <v>#N/A</v>
      </c>
      <c r="G36" s="50" t="e">
        <v>#N/A</v>
      </c>
      <c r="H36" s="49" t="e">
        <v>#N/A</v>
      </c>
      <c r="I36" s="48" t="e">
        <v>#NUM!</v>
      </c>
    </row>
    <row r="37" spans="1:9" x14ac:dyDescent="0.2">
      <c r="A37" s="43">
        <v>32</v>
      </c>
      <c r="B37" s="51" t="e">
        <v>#N/A</v>
      </c>
      <c r="C37" s="115" t="e">
        <v>#N/A</v>
      </c>
      <c r="D37" s="50" t="e">
        <v>#N/A</v>
      </c>
      <c r="E37" s="119" t="e">
        <v>#N/A</v>
      </c>
      <c r="F37" s="50" t="e">
        <v>#N/A</v>
      </c>
      <c r="G37" s="50" t="e">
        <v>#N/A</v>
      </c>
      <c r="H37" s="49" t="e">
        <v>#N/A</v>
      </c>
      <c r="I37" s="48" t="e">
        <v>#NUM!</v>
      </c>
    </row>
    <row r="38" spans="1:9" x14ac:dyDescent="0.2">
      <c r="A38" s="43">
        <v>33</v>
      </c>
      <c r="B38" s="51" t="e">
        <v>#N/A</v>
      </c>
      <c r="C38" s="115" t="e">
        <v>#N/A</v>
      </c>
      <c r="D38" s="50" t="e">
        <v>#N/A</v>
      </c>
      <c r="E38" s="119" t="e">
        <v>#N/A</v>
      </c>
      <c r="F38" s="50" t="e">
        <v>#N/A</v>
      </c>
      <c r="G38" s="50" t="e">
        <v>#N/A</v>
      </c>
      <c r="H38" s="49" t="e">
        <v>#N/A</v>
      </c>
      <c r="I38" s="48" t="e">
        <v>#NUM!</v>
      </c>
    </row>
    <row r="39" spans="1:9" x14ac:dyDescent="0.2">
      <c r="A39" s="43">
        <v>34</v>
      </c>
      <c r="B39" s="51" t="e">
        <v>#N/A</v>
      </c>
      <c r="C39" s="115" t="e">
        <v>#N/A</v>
      </c>
      <c r="D39" s="50" t="e">
        <v>#N/A</v>
      </c>
      <c r="E39" s="119" t="e">
        <v>#N/A</v>
      </c>
      <c r="F39" s="50" t="e">
        <v>#N/A</v>
      </c>
      <c r="G39" s="50" t="e">
        <v>#N/A</v>
      </c>
      <c r="H39" s="49" t="e">
        <v>#N/A</v>
      </c>
      <c r="I39" s="48" t="e">
        <v>#NUM!</v>
      </c>
    </row>
    <row r="40" spans="1:9" x14ac:dyDescent="0.2">
      <c r="A40" s="43">
        <v>35</v>
      </c>
      <c r="B40" s="51" t="e">
        <v>#N/A</v>
      </c>
      <c r="C40" s="115" t="e">
        <v>#N/A</v>
      </c>
      <c r="D40" s="50" t="e">
        <v>#N/A</v>
      </c>
      <c r="E40" s="119" t="e">
        <v>#N/A</v>
      </c>
      <c r="F40" s="50" t="e">
        <v>#N/A</v>
      </c>
      <c r="G40" s="50" t="e">
        <v>#N/A</v>
      </c>
      <c r="H40" s="49" t="e">
        <v>#N/A</v>
      </c>
      <c r="I40" s="48" t="e">
        <v>#NUM!</v>
      </c>
    </row>
    <row r="41" spans="1:9" x14ac:dyDescent="0.2">
      <c r="A41" s="43">
        <v>36</v>
      </c>
      <c r="B41" s="51" t="e">
        <v>#N/A</v>
      </c>
      <c r="C41" s="115" t="e">
        <v>#N/A</v>
      </c>
      <c r="D41" s="50" t="e">
        <v>#N/A</v>
      </c>
      <c r="E41" s="119" t="e">
        <v>#N/A</v>
      </c>
      <c r="F41" s="50" t="e">
        <v>#N/A</v>
      </c>
      <c r="G41" s="50" t="e">
        <v>#N/A</v>
      </c>
      <c r="H41" s="49" t="e">
        <v>#N/A</v>
      </c>
      <c r="I41" s="48" t="e">
        <v>#NUM!</v>
      </c>
    </row>
    <row r="42" spans="1:9" x14ac:dyDescent="0.2">
      <c r="A42" s="43">
        <v>37</v>
      </c>
      <c r="B42" s="51" t="e">
        <v>#N/A</v>
      </c>
      <c r="C42" s="115" t="e">
        <v>#N/A</v>
      </c>
      <c r="D42" s="50" t="e">
        <v>#N/A</v>
      </c>
      <c r="E42" s="119" t="e">
        <v>#N/A</v>
      </c>
      <c r="F42" s="50" t="e">
        <v>#N/A</v>
      </c>
      <c r="G42" s="50" t="e">
        <v>#N/A</v>
      </c>
      <c r="H42" s="49" t="e">
        <v>#N/A</v>
      </c>
      <c r="I42" s="48" t="e">
        <v>#NUM!</v>
      </c>
    </row>
    <row r="43" spans="1:9" x14ac:dyDescent="0.2">
      <c r="A43" s="43">
        <v>38</v>
      </c>
      <c r="B43" s="51" t="e">
        <v>#N/A</v>
      </c>
      <c r="C43" s="115" t="e">
        <v>#N/A</v>
      </c>
      <c r="D43" s="50" t="e">
        <v>#N/A</v>
      </c>
      <c r="E43" s="119" t="e">
        <v>#N/A</v>
      </c>
      <c r="F43" s="50" t="e">
        <v>#N/A</v>
      </c>
      <c r="G43" s="50" t="e">
        <v>#N/A</v>
      </c>
      <c r="H43" s="49" t="e">
        <v>#N/A</v>
      </c>
      <c r="I43" s="48" t="e">
        <v>#NUM!</v>
      </c>
    </row>
    <row r="44" spans="1:9" x14ac:dyDescent="0.2">
      <c r="A44" s="43">
        <v>39</v>
      </c>
      <c r="B44" s="51" t="e">
        <v>#N/A</v>
      </c>
      <c r="C44" s="115" t="e">
        <v>#N/A</v>
      </c>
      <c r="D44" s="50" t="e">
        <v>#N/A</v>
      </c>
      <c r="E44" s="119" t="e">
        <v>#N/A</v>
      </c>
      <c r="F44" s="50" t="e">
        <v>#N/A</v>
      </c>
      <c r="G44" s="50" t="e">
        <v>#N/A</v>
      </c>
      <c r="H44" s="49" t="e">
        <v>#N/A</v>
      </c>
      <c r="I44" s="48" t="e">
        <v>#NUM!</v>
      </c>
    </row>
    <row r="45" spans="1:9" x14ac:dyDescent="0.2">
      <c r="A45" s="43">
        <v>40</v>
      </c>
      <c r="B45" s="51" t="e">
        <v>#N/A</v>
      </c>
      <c r="C45" s="115" t="e">
        <v>#N/A</v>
      </c>
      <c r="D45" s="50" t="e">
        <v>#N/A</v>
      </c>
      <c r="E45" s="119" t="e">
        <v>#N/A</v>
      </c>
      <c r="F45" s="50" t="e">
        <v>#N/A</v>
      </c>
      <c r="G45" s="50" t="e">
        <v>#N/A</v>
      </c>
      <c r="H45" s="49" t="e">
        <v>#N/A</v>
      </c>
      <c r="I45" s="48" t="e">
        <v>#NUM!</v>
      </c>
    </row>
    <row r="46" spans="1:9" x14ac:dyDescent="0.2">
      <c r="A46" s="43">
        <v>41</v>
      </c>
      <c r="B46" s="51" t="e">
        <v>#N/A</v>
      </c>
      <c r="C46" s="115" t="e">
        <v>#N/A</v>
      </c>
      <c r="D46" s="50" t="e">
        <v>#N/A</v>
      </c>
      <c r="E46" s="119" t="e">
        <v>#N/A</v>
      </c>
      <c r="F46" s="50" t="e">
        <v>#N/A</v>
      </c>
      <c r="G46" s="50" t="e">
        <v>#N/A</v>
      </c>
      <c r="H46" s="49" t="e">
        <v>#N/A</v>
      </c>
      <c r="I46" s="48" t="e">
        <v>#NUM!</v>
      </c>
    </row>
    <row r="47" spans="1:9" x14ac:dyDescent="0.2">
      <c r="A47" s="43">
        <v>42</v>
      </c>
      <c r="B47" s="51" t="e">
        <v>#N/A</v>
      </c>
      <c r="C47" s="115" t="e">
        <v>#N/A</v>
      </c>
      <c r="D47" s="50" t="e">
        <v>#N/A</v>
      </c>
      <c r="E47" s="119" t="e">
        <v>#N/A</v>
      </c>
      <c r="F47" s="50" t="e">
        <v>#N/A</v>
      </c>
      <c r="G47" s="50" t="e">
        <v>#N/A</v>
      </c>
      <c r="H47" s="49" t="e">
        <v>#N/A</v>
      </c>
      <c r="I47" s="48" t="e">
        <v>#NUM!</v>
      </c>
    </row>
    <row r="48" spans="1:9" x14ac:dyDescent="0.2">
      <c r="A48" s="43">
        <v>43</v>
      </c>
      <c r="B48" s="51" t="e">
        <v>#N/A</v>
      </c>
      <c r="C48" s="115" t="e">
        <v>#N/A</v>
      </c>
      <c r="D48" s="50" t="e">
        <v>#N/A</v>
      </c>
      <c r="E48" s="119" t="e">
        <v>#N/A</v>
      </c>
      <c r="F48" s="50" t="e">
        <v>#N/A</v>
      </c>
      <c r="G48" s="50" t="e">
        <v>#N/A</v>
      </c>
      <c r="H48" s="49" t="e">
        <v>#N/A</v>
      </c>
      <c r="I48" s="48" t="e">
        <v>#NUM!</v>
      </c>
    </row>
    <row r="49" spans="1:9" x14ac:dyDescent="0.2">
      <c r="A49" s="43">
        <v>44</v>
      </c>
      <c r="B49" s="51" t="e">
        <v>#N/A</v>
      </c>
      <c r="C49" s="115" t="e">
        <v>#N/A</v>
      </c>
      <c r="D49" s="50" t="e">
        <v>#N/A</v>
      </c>
      <c r="E49" s="119" t="e">
        <v>#N/A</v>
      </c>
      <c r="F49" s="50" t="e">
        <v>#N/A</v>
      </c>
      <c r="G49" s="50" t="e">
        <v>#N/A</v>
      </c>
      <c r="H49" s="49" t="e">
        <v>#N/A</v>
      </c>
      <c r="I49" s="48" t="e">
        <v>#NUM!</v>
      </c>
    </row>
    <row r="50" spans="1:9" x14ac:dyDescent="0.2">
      <c r="A50" s="43">
        <v>45</v>
      </c>
      <c r="B50" s="51" t="e">
        <v>#N/A</v>
      </c>
      <c r="C50" s="115" t="e">
        <v>#N/A</v>
      </c>
      <c r="D50" s="50" t="e">
        <v>#N/A</v>
      </c>
      <c r="E50" s="119" t="e">
        <v>#N/A</v>
      </c>
      <c r="F50" s="50" t="e">
        <v>#N/A</v>
      </c>
      <c r="G50" s="50" t="e">
        <v>#N/A</v>
      </c>
      <c r="H50" s="49" t="e">
        <v>#N/A</v>
      </c>
      <c r="I50" s="48" t="e">
        <v>#NUM!</v>
      </c>
    </row>
    <row r="51" spans="1:9" x14ac:dyDescent="0.2">
      <c r="A51" s="43">
        <v>46</v>
      </c>
      <c r="B51" s="51" t="e">
        <v>#N/A</v>
      </c>
      <c r="C51" s="115" t="e">
        <v>#N/A</v>
      </c>
      <c r="D51" s="50" t="e">
        <v>#N/A</v>
      </c>
      <c r="E51" s="119" t="e">
        <v>#N/A</v>
      </c>
      <c r="F51" s="50" t="e">
        <v>#N/A</v>
      </c>
      <c r="G51" s="50" t="e">
        <v>#N/A</v>
      </c>
      <c r="H51" s="49" t="e">
        <v>#N/A</v>
      </c>
      <c r="I51" s="48" t="e">
        <v>#NUM!</v>
      </c>
    </row>
    <row r="52" spans="1:9" x14ac:dyDescent="0.2">
      <c r="A52" s="43">
        <v>47</v>
      </c>
      <c r="B52" s="51" t="e">
        <v>#N/A</v>
      </c>
      <c r="C52" s="115" t="e">
        <v>#N/A</v>
      </c>
      <c r="D52" s="50" t="e">
        <v>#N/A</v>
      </c>
      <c r="E52" s="119" t="e">
        <v>#N/A</v>
      </c>
      <c r="F52" s="50" t="e">
        <v>#N/A</v>
      </c>
      <c r="G52" s="50" t="e">
        <v>#N/A</v>
      </c>
      <c r="H52" s="49" t="e">
        <v>#N/A</v>
      </c>
      <c r="I52" s="48" t="e">
        <v>#NUM!</v>
      </c>
    </row>
    <row r="53" spans="1:9" x14ac:dyDescent="0.2">
      <c r="A53" s="43">
        <v>48</v>
      </c>
      <c r="B53" s="51" t="e">
        <v>#N/A</v>
      </c>
      <c r="C53" s="115" t="e">
        <v>#N/A</v>
      </c>
      <c r="D53" s="50" t="e">
        <v>#N/A</v>
      </c>
      <c r="E53" s="119" t="e">
        <v>#N/A</v>
      </c>
      <c r="F53" s="50" t="e">
        <v>#N/A</v>
      </c>
      <c r="G53" s="50" t="e">
        <v>#N/A</v>
      </c>
      <c r="H53" s="49" t="e">
        <v>#N/A</v>
      </c>
      <c r="I53" s="48" t="e">
        <v>#NUM!</v>
      </c>
    </row>
    <row r="54" spans="1:9" x14ac:dyDescent="0.2">
      <c r="A54" s="43">
        <v>49</v>
      </c>
      <c r="B54" s="51" t="e">
        <v>#N/A</v>
      </c>
      <c r="C54" s="115" t="e">
        <v>#N/A</v>
      </c>
      <c r="D54" s="50" t="e">
        <v>#N/A</v>
      </c>
      <c r="E54" s="119" t="e">
        <v>#N/A</v>
      </c>
      <c r="F54" s="50" t="e">
        <v>#N/A</v>
      </c>
      <c r="G54" s="50" t="e">
        <v>#N/A</v>
      </c>
      <c r="H54" s="49" t="e">
        <v>#N/A</v>
      </c>
      <c r="I54" s="48" t="e">
        <v>#NUM!</v>
      </c>
    </row>
    <row r="55" spans="1:9" x14ac:dyDescent="0.2">
      <c r="A55" s="43">
        <v>50</v>
      </c>
      <c r="B55" s="51" t="e">
        <v>#N/A</v>
      </c>
      <c r="C55" s="115" t="e">
        <v>#N/A</v>
      </c>
      <c r="D55" s="50" t="e">
        <v>#N/A</v>
      </c>
      <c r="E55" s="119" t="e">
        <v>#N/A</v>
      </c>
      <c r="F55" s="50" t="e">
        <v>#N/A</v>
      </c>
      <c r="G55" s="50" t="e">
        <v>#N/A</v>
      </c>
      <c r="H55" s="49" t="e">
        <v>#N/A</v>
      </c>
      <c r="I55" s="48" t="e">
        <v>#NUM!</v>
      </c>
    </row>
    <row r="56" spans="1:9" x14ac:dyDescent="0.2">
      <c r="A56" s="43">
        <v>51</v>
      </c>
      <c r="B56" s="51" t="e">
        <v>#N/A</v>
      </c>
      <c r="C56" s="115" t="e">
        <v>#N/A</v>
      </c>
      <c r="D56" s="50" t="e">
        <v>#N/A</v>
      </c>
      <c r="E56" s="119" t="e">
        <v>#N/A</v>
      </c>
      <c r="F56" s="50" t="e">
        <v>#N/A</v>
      </c>
      <c r="G56" s="50" t="e">
        <v>#N/A</v>
      </c>
      <c r="H56" s="49" t="e">
        <v>#N/A</v>
      </c>
      <c r="I56" s="48" t="e">
        <v>#NUM!</v>
      </c>
    </row>
    <row r="57" spans="1:9" x14ac:dyDescent="0.2">
      <c r="A57" s="43">
        <v>52</v>
      </c>
      <c r="B57" s="51" t="e">
        <v>#N/A</v>
      </c>
      <c r="C57" s="115" t="e">
        <v>#N/A</v>
      </c>
      <c r="D57" s="50" t="e">
        <v>#N/A</v>
      </c>
      <c r="E57" s="119" t="e">
        <v>#N/A</v>
      </c>
      <c r="F57" s="50" t="e">
        <v>#N/A</v>
      </c>
      <c r="G57" s="50" t="e">
        <v>#N/A</v>
      </c>
      <c r="H57" s="49" t="e">
        <v>#N/A</v>
      </c>
      <c r="I57" s="48" t="e">
        <v>#NUM!</v>
      </c>
    </row>
    <row r="58" spans="1:9" x14ac:dyDescent="0.2">
      <c r="A58" s="43">
        <v>53</v>
      </c>
      <c r="B58" s="51" t="e">
        <v>#N/A</v>
      </c>
      <c r="C58" s="115" t="e">
        <v>#N/A</v>
      </c>
      <c r="D58" s="50" t="e">
        <v>#N/A</v>
      </c>
      <c r="E58" s="119" t="e">
        <v>#N/A</v>
      </c>
      <c r="F58" s="50" t="e">
        <v>#N/A</v>
      </c>
      <c r="G58" s="50" t="e">
        <v>#N/A</v>
      </c>
      <c r="H58" s="49" t="e">
        <v>#N/A</v>
      </c>
      <c r="I58" s="48" t="e">
        <v>#NUM!</v>
      </c>
    </row>
    <row r="59" spans="1:9" x14ac:dyDescent="0.2">
      <c r="A59" s="43">
        <v>54</v>
      </c>
      <c r="B59" s="51" t="e">
        <v>#N/A</v>
      </c>
      <c r="C59" s="115" t="e">
        <v>#N/A</v>
      </c>
      <c r="D59" s="50" t="e">
        <v>#N/A</v>
      </c>
      <c r="E59" s="119" t="e">
        <v>#N/A</v>
      </c>
      <c r="F59" s="50" t="e">
        <v>#N/A</v>
      </c>
      <c r="G59" s="50" t="e">
        <v>#N/A</v>
      </c>
      <c r="H59" s="49" t="e">
        <v>#N/A</v>
      </c>
      <c r="I59" s="48" t="e">
        <v>#NUM!</v>
      </c>
    </row>
    <row r="60" spans="1:9" x14ac:dyDescent="0.2">
      <c r="A60" s="43">
        <v>55</v>
      </c>
      <c r="B60" s="51" t="e">
        <v>#N/A</v>
      </c>
      <c r="C60" s="115" t="e">
        <v>#N/A</v>
      </c>
      <c r="D60" s="50" t="e">
        <v>#N/A</v>
      </c>
      <c r="E60" s="119" t="e">
        <v>#N/A</v>
      </c>
      <c r="F60" s="50" t="e">
        <v>#N/A</v>
      </c>
      <c r="G60" s="50" t="e">
        <v>#N/A</v>
      </c>
      <c r="H60" s="49" t="e">
        <v>#N/A</v>
      </c>
      <c r="I60" s="48" t="e">
        <v>#NUM!</v>
      </c>
    </row>
    <row r="61" spans="1:9" x14ac:dyDescent="0.2">
      <c r="A61" s="43">
        <v>56</v>
      </c>
      <c r="B61" s="51" t="e">
        <v>#N/A</v>
      </c>
      <c r="C61" s="115" t="e">
        <v>#N/A</v>
      </c>
      <c r="D61" s="50" t="e">
        <v>#N/A</v>
      </c>
      <c r="E61" s="119" t="e">
        <v>#N/A</v>
      </c>
      <c r="F61" s="50" t="e">
        <v>#N/A</v>
      </c>
      <c r="G61" s="50" t="e">
        <v>#N/A</v>
      </c>
      <c r="H61" s="49" t="e">
        <v>#N/A</v>
      </c>
      <c r="I61" s="48" t="e">
        <v>#NUM!</v>
      </c>
    </row>
    <row r="62" spans="1:9" x14ac:dyDescent="0.2">
      <c r="A62" s="43">
        <v>57</v>
      </c>
      <c r="B62" s="51" t="e">
        <v>#N/A</v>
      </c>
      <c r="C62" s="115" t="e">
        <v>#N/A</v>
      </c>
      <c r="D62" s="50" t="e">
        <v>#N/A</v>
      </c>
      <c r="E62" s="119" t="e">
        <v>#N/A</v>
      </c>
      <c r="F62" s="50" t="e">
        <v>#N/A</v>
      </c>
      <c r="G62" s="50" t="e">
        <v>#N/A</v>
      </c>
      <c r="H62" s="49" t="e">
        <v>#N/A</v>
      </c>
      <c r="I62" s="48" t="e">
        <v>#NUM!</v>
      </c>
    </row>
    <row r="63" spans="1:9" x14ac:dyDescent="0.2">
      <c r="A63" s="43">
        <v>58</v>
      </c>
      <c r="B63" s="51" t="e">
        <v>#N/A</v>
      </c>
      <c r="C63" s="115" t="e">
        <v>#N/A</v>
      </c>
      <c r="D63" s="50" t="e">
        <v>#N/A</v>
      </c>
      <c r="E63" s="119" t="e">
        <v>#N/A</v>
      </c>
      <c r="F63" s="50" t="e">
        <v>#N/A</v>
      </c>
      <c r="G63" s="50" t="e">
        <v>#N/A</v>
      </c>
      <c r="H63" s="49" t="e">
        <v>#N/A</v>
      </c>
      <c r="I63" s="48" t="e">
        <v>#NUM!</v>
      </c>
    </row>
    <row r="64" spans="1:9" x14ac:dyDescent="0.2">
      <c r="A64" s="43">
        <v>59</v>
      </c>
      <c r="B64" s="51" t="e">
        <v>#N/A</v>
      </c>
      <c r="C64" s="115" t="e">
        <v>#N/A</v>
      </c>
      <c r="D64" s="50" t="e">
        <v>#N/A</v>
      </c>
      <c r="E64" s="119" t="e">
        <v>#N/A</v>
      </c>
      <c r="F64" s="50" t="e">
        <v>#N/A</v>
      </c>
      <c r="G64" s="50" t="e">
        <v>#N/A</v>
      </c>
      <c r="H64" s="49" t="e">
        <v>#N/A</v>
      </c>
      <c r="I64" s="48" t="e">
        <v>#NUM!</v>
      </c>
    </row>
    <row r="65" spans="1:9" x14ac:dyDescent="0.2">
      <c r="A65" s="43">
        <v>60</v>
      </c>
      <c r="B65" s="51" t="e">
        <v>#N/A</v>
      </c>
      <c r="C65" s="115" t="e">
        <v>#N/A</v>
      </c>
      <c r="D65" s="50" t="e">
        <v>#N/A</v>
      </c>
      <c r="E65" s="119" t="e">
        <v>#N/A</v>
      </c>
      <c r="F65" s="50" t="e">
        <v>#N/A</v>
      </c>
      <c r="G65" s="50" t="e">
        <v>#N/A</v>
      </c>
      <c r="H65" s="49" t="e">
        <v>#N/A</v>
      </c>
      <c r="I65" s="48" t="e">
        <v>#NUM!</v>
      </c>
    </row>
    <row r="66" spans="1:9" x14ac:dyDescent="0.2">
      <c r="A66" s="43">
        <v>61</v>
      </c>
      <c r="B66" s="51" t="e">
        <v>#N/A</v>
      </c>
      <c r="C66" s="115" t="e">
        <v>#N/A</v>
      </c>
      <c r="D66" s="50" t="e">
        <v>#N/A</v>
      </c>
      <c r="E66" s="119" t="e">
        <v>#N/A</v>
      </c>
      <c r="F66" s="50" t="e">
        <v>#N/A</v>
      </c>
      <c r="G66" s="50" t="e">
        <v>#N/A</v>
      </c>
      <c r="H66" s="49" t="e">
        <v>#N/A</v>
      </c>
      <c r="I66" s="48" t="e">
        <v>#NUM!</v>
      </c>
    </row>
    <row r="67" spans="1:9" x14ac:dyDescent="0.2">
      <c r="A67" s="43">
        <v>62</v>
      </c>
      <c r="B67" s="51" t="e">
        <v>#N/A</v>
      </c>
      <c r="C67" s="115" t="e">
        <v>#N/A</v>
      </c>
      <c r="D67" s="50" t="e">
        <v>#N/A</v>
      </c>
      <c r="E67" s="119" t="e">
        <v>#N/A</v>
      </c>
      <c r="F67" s="50" t="e">
        <v>#N/A</v>
      </c>
      <c r="G67" s="50" t="e">
        <v>#N/A</v>
      </c>
      <c r="H67" s="49" t="e">
        <v>#N/A</v>
      </c>
      <c r="I67" s="48" t="e">
        <v>#NUM!</v>
      </c>
    </row>
    <row r="68" spans="1:9" x14ac:dyDescent="0.2">
      <c r="A68" s="43">
        <v>63</v>
      </c>
      <c r="B68" s="51" t="e">
        <v>#N/A</v>
      </c>
      <c r="C68" s="115" t="e">
        <v>#N/A</v>
      </c>
      <c r="D68" s="50" t="e">
        <v>#N/A</v>
      </c>
      <c r="E68" s="119" t="e">
        <v>#N/A</v>
      </c>
      <c r="F68" s="50" t="e">
        <v>#N/A</v>
      </c>
      <c r="G68" s="50" t="e">
        <v>#N/A</v>
      </c>
      <c r="H68" s="49" t="e">
        <v>#N/A</v>
      </c>
      <c r="I68" s="48" t="e">
        <v>#NUM!</v>
      </c>
    </row>
    <row r="69" spans="1:9" x14ac:dyDescent="0.2">
      <c r="A69" s="43">
        <v>64</v>
      </c>
      <c r="B69" s="51" t="e">
        <v>#N/A</v>
      </c>
      <c r="C69" s="115" t="e">
        <v>#N/A</v>
      </c>
      <c r="D69" s="50" t="e">
        <v>#N/A</v>
      </c>
      <c r="E69" s="119" t="e">
        <v>#N/A</v>
      </c>
      <c r="F69" s="50" t="e">
        <v>#N/A</v>
      </c>
      <c r="G69" s="50" t="e">
        <v>#N/A</v>
      </c>
      <c r="H69" s="49" t="e">
        <v>#N/A</v>
      </c>
      <c r="I69" s="48" t="e">
        <v>#NUM!</v>
      </c>
    </row>
    <row r="70" spans="1:9" x14ac:dyDescent="0.2">
      <c r="A70" s="43">
        <v>65</v>
      </c>
      <c r="B70" s="51" t="e">
        <v>#N/A</v>
      </c>
      <c r="C70" s="115" t="e">
        <v>#N/A</v>
      </c>
      <c r="D70" s="50" t="e">
        <v>#N/A</v>
      </c>
      <c r="E70" s="119" t="e">
        <v>#N/A</v>
      </c>
      <c r="F70" s="50" t="e">
        <v>#N/A</v>
      </c>
      <c r="G70" s="50" t="e">
        <v>#N/A</v>
      </c>
      <c r="H70" s="49" t="e">
        <v>#N/A</v>
      </c>
      <c r="I70" s="48" t="e">
        <v>#NUM!</v>
      </c>
    </row>
    <row r="71" spans="1:9" x14ac:dyDescent="0.2">
      <c r="A71" s="43">
        <v>66</v>
      </c>
      <c r="B71" s="51" t="e">
        <v>#N/A</v>
      </c>
      <c r="C71" s="115" t="e">
        <v>#N/A</v>
      </c>
      <c r="D71" s="50" t="e">
        <v>#N/A</v>
      </c>
      <c r="E71" s="119" t="e">
        <v>#N/A</v>
      </c>
      <c r="F71" s="50" t="e">
        <v>#N/A</v>
      </c>
      <c r="G71" s="50" t="e">
        <v>#N/A</v>
      </c>
      <c r="H71" s="49" t="e">
        <v>#N/A</v>
      </c>
      <c r="I71" s="48" t="e">
        <v>#NUM!</v>
      </c>
    </row>
    <row r="72" spans="1:9" x14ac:dyDescent="0.2">
      <c r="A72" s="43">
        <v>67</v>
      </c>
      <c r="B72" s="51" t="e">
        <v>#N/A</v>
      </c>
      <c r="C72" s="115" t="e">
        <v>#N/A</v>
      </c>
      <c r="D72" s="50" t="e">
        <v>#N/A</v>
      </c>
      <c r="E72" s="119" t="e">
        <v>#N/A</v>
      </c>
      <c r="F72" s="50" t="e">
        <v>#N/A</v>
      </c>
      <c r="G72" s="50" t="e">
        <v>#N/A</v>
      </c>
      <c r="H72" s="49" t="e">
        <v>#N/A</v>
      </c>
      <c r="I72" s="48" t="e">
        <v>#NUM!</v>
      </c>
    </row>
    <row r="73" spans="1:9" x14ac:dyDescent="0.2">
      <c r="A73" s="43">
        <v>68</v>
      </c>
      <c r="B73" s="51" t="e">
        <v>#N/A</v>
      </c>
      <c r="C73" s="115" t="e">
        <v>#N/A</v>
      </c>
      <c r="D73" s="50" t="e">
        <v>#N/A</v>
      </c>
      <c r="E73" s="119" t="e">
        <v>#N/A</v>
      </c>
      <c r="F73" s="50" t="e">
        <v>#N/A</v>
      </c>
      <c r="G73" s="50" t="e">
        <v>#N/A</v>
      </c>
      <c r="H73" s="49" t="e">
        <v>#N/A</v>
      </c>
      <c r="I73" s="48" t="e">
        <v>#NUM!</v>
      </c>
    </row>
    <row r="74" spans="1:9" x14ac:dyDescent="0.2">
      <c r="A74" s="43">
        <v>69</v>
      </c>
      <c r="B74" s="51" t="e">
        <v>#N/A</v>
      </c>
      <c r="C74" s="115" t="e">
        <v>#N/A</v>
      </c>
      <c r="D74" s="50" t="e">
        <v>#N/A</v>
      </c>
      <c r="E74" s="119" t="e">
        <v>#N/A</v>
      </c>
      <c r="F74" s="50" t="e">
        <v>#N/A</v>
      </c>
      <c r="G74" s="50" t="e">
        <v>#N/A</v>
      </c>
      <c r="H74" s="49" t="e">
        <v>#N/A</v>
      </c>
      <c r="I74" s="48" t="e">
        <v>#NUM!</v>
      </c>
    </row>
    <row r="75" spans="1:9" x14ac:dyDescent="0.2">
      <c r="A75" s="43">
        <v>70</v>
      </c>
      <c r="B75" s="51" t="e">
        <v>#N/A</v>
      </c>
      <c r="C75" s="115" t="e">
        <v>#N/A</v>
      </c>
      <c r="D75" s="50" t="e">
        <v>#N/A</v>
      </c>
      <c r="E75" s="119" t="e">
        <v>#N/A</v>
      </c>
      <c r="F75" s="50" t="e">
        <v>#N/A</v>
      </c>
      <c r="G75" s="50" t="e">
        <v>#N/A</v>
      </c>
      <c r="H75" s="49" t="e">
        <v>#N/A</v>
      </c>
      <c r="I75" s="48" t="e">
        <v>#NUM!</v>
      </c>
    </row>
    <row r="76" spans="1:9" x14ac:dyDescent="0.2">
      <c r="A76" s="43">
        <v>71</v>
      </c>
      <c r="B76" s="51" t="e">
        <v>#N/A</v>
      </c>
      <c r="C76" s="115" t="e">
        <v>#N/A</v>
      </c>
      <c r="D76" s="50" t="e">
        <v>#N/A</v>
      </c>
      <c r="E76" s="119" t="e">
        <v>#N/A</v>
      </c>
      <c r="F76" s="50" t="e">
        <v>#N/A</v>
      </c>
      <c r="G76" s="50" t="e">
        <v>#N/A</v>
      </c>
      <c r="H76" s="49" t="e">
        <v>#N/A</v>
      </c>
      <c r="I76" s="48" t="e">
        <v>#NUM!</v>
      </c>
    </row>
    <row r="77" spans="1:9" x14ac:dyDescent="0.2">
      <c r="A77" s="43">
        <v>72</v>
      </c>
      <c r="B77" s="51" t="e">
        <v>#N/A</v>
      </c>
      <c r="C77" s="115" t="e">
        <v>#N/A</v>
      </c>
      <c r="D77" s="50" t="e">
        <v>#N/A</v>
      </c>
      <c r="E77" s="119" t="e">
        <v>#N/A</v>
      </c>
      <c r="F77" s="50" t="e">
        <v>#N/A</v>
      </c>
      <c r="G77" s="50" t="e">
        <v>#N/A</v>
      </c>
      <c r="H77" s="49" t="e">
        <v>#N/A</v>
      </c>
      <c r="I77" s="48" t="e">
        <v>#NUM!</v>
      </c>
    </row>
    <row r="78" spans="1:9" x14ac:dyDescent="0.2">
      <c r="A78" s="43">
        <v>73</v>
      </c>
      <c r="B78" s="51" t="e">
        <v>#N/A</v>
      </c>
      <c r="C78" s="115" t="e">
        <v>#N/A</v>
      </c>
      <c r="D78" s="50" t="e">
        <v>#N/A</v>
      </c>
      <c r="E78" s="119" t="e">
        <v>#N/A</v>
      </c>
      <c r="F78" s="50" t="e">
        <v>#N/A</v>
      </c>
      <c r="G78" s="50" t="e">
        <v>#N/A</v>
      </c>
      <c r="H78" s="49" t="e">
        <v>#N/A</v>
      </c>
      <c r="I78" s="48" t="e">
        <v>#NUM!</v>
      </c>
    </row>
    <row r="79" spans="1:9" x14ac:dyDescent="0.2">
      <c r="A79" s="43">
        <v>74</v>
      </c>
      <c r="B79" s="51" t="e">
        <v>#N/A</v>
      </c>
      <c r="C79" s="115" t="e">
        <v>#N/A</v>
      </c>
      <c r="D79" s="50" t="e">
        <v>#N/A</v>
      </c>
      <c r="E79" s="119" t="e">
        <v>#N/A</v>
      </c>
      <c r="F79" s="50" t="e">
        <v>#N/A</v>
      </c>
      <c r="G79" s="50" t="e">
        <v>#N/A</v>
      </c>
      <c r="H79" s="49" t="e">
        <v>#N/A</v>
      </c>
      <c r="I79" s="48" t="e">
        <v>#NUM!</v>
      </c>
    </row>
    <row r="80" spans="1:9" x14ac:dyDescent="0.2">
      <c r="A80" s="43">
        <v>75</v>
      </c>
      <c r="B80" s="51" t="e">
        <v>#N/A</v>
      </c>
      <c r="C80" s="115" t="e">
        <v>#N/A</v>
      </c>
      <c r="D80" s="50" t="e">
        <v>#N/A</v>
      </c>
      <c r="E80" s="119" t="e">
        <v>#N/A</v>
      </c>
      <c r="F80" s="50" t="e">
        <v>#N/A</v>
      </c>
      <c r="G80" s="50" t="e">
        <v>#N/A</v>
      </c>
      <c r="H80" s="49" t="e">
        <v>#N/A</v>
      </c>
      <c r="I80" s="48" t="e">
        <v>#NUM!</v>
      </c>
    </row>
    <row r="81" spans="1:9" x14ac:dyDescent="0.2">
      <c r="A81" s="43">
        <v>76</v>
      </c>
      <c r="B81" s="51" t="e">
        <v>#N/A</v>
      </c>
      <c r="C81" s="115" t="e">
        <v>#N/A</v>
      </c>
      <c r="D81" s="50" t="e">
        <v>#N/A</v>
      </c>
      <c r="E81" s="119" t="e">
        <v>#N/A</v>
      </c>
      <c r="F81" s="50" t="e">
        <v>#N/A</v>
      </c>
      <c r="G81" s="50" t="e">
        <v>#N/A</v>
      </c>
      <c r="H81" s="49" t="e">
        <v>#N/A</v>
      </c>
      <c r="I81" s="48" t="e">
        <v>#NUM!</v>
      </c>
    </row>
    <row r="82" spans="1:9" x14ac:dyDescent="0.2">
      <c r="A82" s="43">
        <v>77</v>
      </c>
      <c r="B82" s="51" t="e">
        <v>#N/A</v>
      </c>
      <c r="C82" s="115" t="e">
        <v>#N/A</v>
      </c>
      <c r="D82" s="50" t="e">
        <v>#N/A</v>
      </c>
      <c r="E82" s="119" t="e">
        <v>#N/A</v>
      </c>
      <c r="F82" s="50" t="e">
        <v>#N/A</v>
      </c>
      <c r="G82" s="50" t="e">
        <v>#N/A</v>
      </c>
      <c r="H82" s="49" t="e">
        <v>#N/A</v>
      </c>
      <c r="I82" s="48" t="e">
        <v>#NUM!</v>
      </c>
    </row>
    <row r="83" spans="1:9" x14ac:dyDescent="0.2">
      <c r="A83" s="43">
        <v>78</v>
      </c>
      <c r="B83" s="51" t="e">
        <v>#N/A</v>
      </c>
      <c r="C83" s="115" t="e">
        <v>#N/A</v>
      </c>
      <c r="D83" s="50" t="e">
        <v>#N/A</v>
      </c>
      <c r="E83" s="119" t="e">
        <v>#N/A</v>
      </c>
      <c r="F83" s="50" t="e">
        <v>#N/A</v>
      </c>
      <c r="G83" s="50" t="e">
        <v>#N/A</v>
      </c>
      <c r="H83" s="49" t="e">
        <v>#N/A</v>
      </c>
      <c r="I83" s="48" t="e">
        <v>#NUM!</v>
      </c>
    </row>
    <row r="84" spans="1:9" x14ac:dyDescent="0.2">
      <c r="A84" s="43">
        <v>79</v>
      </c>
      <c r="B84" s="51" t="e">
        <v>#N/A</v>
      </c>
      <c r="C84" s="115" t="e">
        <v>#N/A</v>
      </c>
      <c r="D84" s="50" t="e">
        <v>#N/A</v>
      </c>
      <c r="E84" s="119" t="e">
        <v>#N/A</v>
      </c>
      <c r="F84" s="50" t="e">
        <v>#N/A</v>
      </c>
      <c r="G84" s="50" t="e">
        <v>#N/A</v>
      </c>
      <c r="H84" s="49" t="e">
        <v>#N/A</v>
      </c>
      <c r="I84" s="48" t="e">
        <v>#NUM!</v>
      </c>
    </row>
    <row r="85" spans="1:9" x14ac:dyDescent="0.2">
      <c r="A85" s="43">
        <v>80</v>
      </c>
      <c r="B85" s="51" t="e">
        <v>#N/A</v>
      </c>
      <c r="C85" s="115" t="e">
        <v>#N/A</v>
      </c>
      <c r="D85" s="50" t="e">
        <v>#N/A</v>
      </c>
      <c r="E85" s="119" t="e">
        <v>#N/A</v>
      </c>
      <c r="F85" s="50" t="e">
        <v>#N/A</v>
      </c>
      <c r="G85" s="50" t="e">
        <v>#N/A</v>
      </c>
      <c r="H85" s="49" t="e">
        <v>#N/A</v>
      </c>
      <c r="I85" s="48" t="e">
        <v>#NUM!</v>
      </c>
    </row>
    <row r="86" spans="1:9" x14ac:dyDescent="0.2">
      <c r="A86" s="43">
        <v>81</v>
      </c>
      <c r="B86" s="51" t="e">
        <v>#N/A</v>
      </c>
      <c r="C86" s="115" t="e">
        <v>#N/A</v>
      </c>
      <c r="D86" s="50" t="e">
        <v>#N/A</v>
      </c>
      <c r="E86" s="119" t="e">
        <v>#N/A</v>
      </c>
      <c r="F86" s="50" t="e">
        <v>#N/A</v>
      </c>
      <c r="G86" s="50" t="e">
        <v>#N/A</v>
      </c>
      <c r="H86" s="49" t="e">
        <v>#N/A</v>
      </c>
      <c r="I86" s="48" t="e">
        <v>#NUM!</v>
      </c>
    </row>
    <row r="87" spans="1:9" x14ac:dyDescent="0.2">
      <c r="A87" s="43">
        <v>82</v>
      </c>
      <c r="B87" s="51" t="e">
        <v>#N/A</v>
      </c>
      <c r="C87" s="115" t="e">
        <v>#N/A</v>
      </c>
      <c r="D87" s="50" t="e">
        <v>#N/A</v>
      </c>
      <c r="E87" s="119" t="e">
        <v>#N/A</v>
      </c>
      <c r="F87" s="50" t="e">
        <v>#N/A</v>
      </c>
      <c r="G87" s="50" t="e">
        <v>#N/A</v>
      </c>
      <c r="H87" s="49" t="e">
        <v>#N/A</v>
      </c>
      <c r="I87" s="48" t="e">
        <v>#NUM!</v>
      </c>
    </row>
    <row r="88" spans="1:9" x14ac:dyDescent="0.2">
      <c r="A88" s="43">
        <v>83</v>
      </c>
      <c r="B88" s="51" t="e">
        <v>#N/A</v>
      </c>
      <c r="C88" s="115" t="e">
        <v>#N/A</v>
      </c>
      <c r="D88" s="50" t="e">
        <v>#N/A</v>
      </c>
      <c r="E88" s="119" t="e">
        <v>#N/A</v>
      </c>
      <c r="F88" s="50" t="e">
        <v>#N/A</v>
      </c>
      <c r="G88" s="50" t="e">
        <v>#N/A</v>
      </c>
      <c r="H88" s="49" t="e">
        <v>#N/A</v>
      </c>
      <c r="I88" s="48" t="e">
        <v>#NUM!</v>
      </c>
    </row>
    <row r="89" spans="1:9" x14ac:dyDescent="0.2">
      <c r="A89" s="43">
        <v>84</v>
      </c>
      <c r="B89" s="51" t="e">
        <v>#N/A</v>
      </c>
      <c r="C89" s="115" t="e">
        <v>#N/A</v>
      </c>
      <c r="D89" s="50" t="e">
        <v>#N/A</v>
      </c>
      <c r="E89" s="119" t="e">
        <v>#N/A</v>
      </c>
      <c r="F89" s="50" t="e">
        <v>#N/A</v>
      </c>
      <c r="G89" s="50" t="e">
        <v>#N/A</v>
      </c>
      <c r="H89" s="49" t="e">
        <v>#N/A</v>
      </c>
      <c r="I89" s="48" t="e">
        <v>#NUM!</v>
      </c>
    </row>
    <row r="90" spans="1:9" x14ac:dyDescent="0.2">
      <c r="A90" s="43">
        <v>85</v>
      </c>
      <c r="B90" s="51" t="e">
        <v>#N/A</v>
      </c>
      <c r="C90" s="115" t="e">
        <v>#N/A</v>
      </c>
      <c r="D90" s="50" t="e">
        <v>#N/A</v>
      </c>
      <c r="E90" s="119" t="e">
        <v>#N/A</v>
      </c>
      <c r="F90" s="50" t="e">
        <v>#N/A</v>
      </c>
      <c r="G90" s="50" t="e">
        <v>#N/A</v>
      </c>
      <c r="H90" s="49" t="e">
        <v>#N/A</v>
      </c>
      <c r="I90" s="48" t="e">
        <v>#NUM!</v>
      </c>
    </row>
    <row r="91" spans="1:9" x14ac:dyDescent="0.2">
      <c r="A91" s="43">
        <v>86</v>
      </c>
      <c r="B91" s="51" t="e">
        <v>#N/A</v>
      </c>
      <c r="C91" s="115" t="e">
        <v>#N/A</v>
      </c>
      <c r="D91" s="50" t="e">
        <v>#N/A</v>
      </c>
      <c r="E91" s="119" t="e">
        <v>#N/A</v>
      </c>
      <c r="F91" s="50" t="e">
        <v>#N/A</v>
      </c>
      <c r="G91" s="50" t="e">
        <v>#N/A</v>
      </c>
      <c r="H91" s="49" t="e">
        <v>#N/A</v>
      </c>
      <c r="I91" s="48" t="e">
        <v>#NUM!</v>
      </c>
    </row>
    <row r="92" spans="1:9" x14ac:dyDescent="0.2">
      <c r="A92" s="43">
        <v>87</v>
      </c>
      <c r="B92" s="51" t="e">
        <v>#N/A</v>
      </c>
      <c r="C92" s="115" t="e">
        <v>#N/A</v>
      </c>
      <c r="D92" s="50" t="e">
        <v>#N/A</v>
      </c>
      <c r="E92" s="119" t="e">
        <v>#N/A</v>
      </c>
      <c r="F92" s="50" t="e">
        <v>#N/A</v>
      </c>
      <c r="G92" s="50" t="e">
        <v>#N/A</v>
      </c>
      <c r="H92" s="49" t="e">
        <v>#N/A</v>
      </c>
      <c r="I92" s="48" t="e">
        <v>#NUM!</v>
      </c>
    </row>
    <row r="93" spans="1:9" x14ac:dyDescent="0.2">
      <c r="A93" s="43">
        <v>88</v>
      </c>
      <c r="B93" s="51" t="e">
        <v>#N/A</v>
      </c>
      <c r="C93" s="115" t="e">
        <v>#N/A</v>
      </c>
      <c r="D93" s="50" t="e">
        <v>#N/A</v>
      </c>
      <c r="E93" s="119" t="e">
        <v>#N/A</v>
      </c>
      <c r="F93" s="50" t="e">
        <v>#N/A</v>
      </c>
      <c r="G93" s="50" t="e">
        <v>#N/A</v>
      </c>
      <c r="H93" s="49" t="e">
        <v>#N/A</v>
      </c>
      <c r="I93" s="48" t="e">
        <v>#NUM!</v>
      </c>
    </row>
    <row r="94" spans="1:9" x14ac:dyDescent="0.2">
      <c r="A94" s="43">
        <v>89</v>
      </c>
      <c r="B94" s="51" t="e">
        <v>#N/A</v>
      </c>
      <c r="C94" s="115" t="e">
        <v>#N/A</v>
      </c>
      <c r="D94" s="50" t="e">
        <v>#N/A</v>
      </c>
      <c r="E94" s="119" t="e">
        <v>#N/A</v>
      </c>
      <c r="F94" s="50" t="e">
        <v>#N/A</v>
      </c>
      <c r="G94" s="50" t="e">
        <v>#N/A</v>
      </c>
      <c r="H94" s="49" t="e">
        <v>#N/A</v>
      </c>
      <c r="I94" s="48" t="e">
        <v>#NUM!</v>
      </c>
    </row>
    <row r="95" spans="1:9" x14ac:dyDescent="0.2">
      <c r="A95" s="43">
        <v>90</v>
      </c>
      <c r="B95" s="51" t="e">
        <v>#N/A</v>
      </c>
      <c r="C95" s="115" t="e">
        <v>#N/A</v>
      </c>
      <c r="D95" s="50" t="e">
        <v>#N/A</v>
      </c>
      <c r="E95" s="119" t="e">
        <v>#N/A</v>
      </c>
      <c r="F95" s="50" t="e">
        <v>#N/A</v>
      </c>
      <c r="G95" s="50" t="e">
        <v>#N/A</v>
      </c>
      <c r="H95" s="49" t="e">
        <v>#N/A</v>
      </c>
      <c r="I95" s="48" t="e">
        <v>#NUM!</v>
      </c>
    </row>
    <row r="96" spans="1:9" x14ac:dyDescent="0.2">
      <c r="A96" s="43">
        <v>91</v>
      </c>
      <c r="B96" s="51" t="e">
        <v>#N/A</v>
      </c>
      <c r="C96" s="115" t="e">
        <v>#N/A</v>
      </c>
      <c r="D96" s="50" t="e">
        <v>#N/A</v>
      </c>
      <c r="E96" s="119" t="e">
        <v>#N/A</v>
      </c>
      <c r="F96" s="50" t="e">
        <v>#N/A</v>
      </c>
      <c r="G96" s="50" t="e">
        <v>#N/A</v>
      </c>
      <c r="H96" s="49" t="e">
        <v>#N/A</v>
      </c>
      <c r="I96" s="48" t="e">
        <v>#NUM!</v>
      </c>
    </row>
    <row r="97" spans="1:9" x14ac:dyDescent="0.2">
      <c r="A97" s="43">
        <v>92</v>
      </c>
      <c r="B97" s="51" t="e">
        <v>#N/A</v>
      </c>
      <c r="C97" s="115" t="e">
        <v>#N/A</v>
      </c>
      <c r="D97" s="50" t="e">
        <v>#N/A</v>
      </c>
      <c r="E97" s="119" t="e">
        <v>#N/A</v>
      </c>
      <c r="F97" s="50" t="e">
        <v>#N/A</v>
      </c>
      <c r="G97" s="50" t="e">
        <v>#N/A</v>
      </c>
      <c r="H97" s="49" t="e">
        <v>#N/A</v>
      </c>
      <c r="I97" s="48" t="e">
        <v>#NUM!</v>
      </c>
    </row>
    <row r="98" spans="1:9" x14ac:dyDescent="0.2">
      <c r="A98" s="43">
        <v>93</v>
      </c>
      <c r="B98" s="51" t="e">
        <v>#N/A</v>
      </c>
      <c r="C98" s="115" t="e">
        <v>#N/A</v>
      </c>
      <c r="D98" s="50" t="e">
        <v>#N/A</v>
      </c>
      <c r="E98" s="119" t="e">
        <v>#N/A</v>
      </c>
      <c r="F98" s="50" t="e">
        <v>#N/A</v>
      </c>
      <c r="G98" s="50" t="e">
        <v>#N/A</v>
      </c>
      <c r="H98" s="49" t="e">
        <v>#N/A</v>
      </c>
      <c r="I98" s="48" t="e">
        <v>#NUM!</v>
      </c>
    </row>
    <row r="99" spans="1:9" x14ac:dyDescent="0.2">
      <c r="A99" s="43">
        <v>94</v>
      </c>
      <c r="B99" s="51" t="e">
        <v>#N/A</v>
      </c>
      <c r="C99" s="115" t="e">
        <v>#N/A</v>
      </c>
      <c r="D99" s="50" t="e">
        <v>#N/A</v>
      </c>
      <c r="E99" s="119" t="e">
        <v>#N/A</v>
      </c>
      <c r="F99" s="50" t="e">
        <v>#N/A</v>
      </c>
      <c r="G99" s="50" t="e">
        <v>#N/A</v>
      </c>
      <c r="H99" s="49" t="e">
        <v>#N/A</v>
      </c>
      <c r="I99" s="48" t="e">
        <v>#NUM!</v>
      </c>
    </row>
    <row r="100" spans="1:9" x14ac:dyDescent="0.2">
      <c r="A100" s="43">
        <v>95</v>
      </c>
      <c r="B100" s="51" t="e">
        <v>#N/A</v>
      </c>
      <c r="C100" s="115" t="e">
        <v>#N/A</v>
      </c>
      <c r="D100" s="50" t="e">
        <v>#N/A</v>
      </c>
      <c r="E100" s="119" t="e">
        <v>#N/A</v>
      </c>
      <c r="F100" s="50" t="e">
        <v>#N/A</v>
      </c>
      <c r="G100" s="50" t="e">
        <v>#N/A</v>
      </c>
      <c r="H100" s="49" t="e">
        <v>#N/A</v>
      </c>
      <c r="I100" s="48" t="e">
        <v>#NUM!</v>
      </c>
    </row>
    <row r="101" spans="1:9" x14ac:dyDescent="0.2">
      <c r="A101" s="43">
        <v>96</v>
      </c>
      <c r="B101" s="51" t="e">
        <v>#N/A</v>
      </c>
      <c r="C101" s="115" t="e">
        <v>#N/A</v>
      </c>
      <c r="D101" s="50" t="e">
        <v>#N/A</v>
      </c>
      <c r="E101" s="119" t="e">
        <v>#N/A</v>
      </c>
      <c r="F101" s="50" t="e">
        <v>#N/A</v>
      </c>
      <c r="G101" s="50" t="e">
        <v>#N/A</v>
      </c>
      <c r="H101" s="49" t="e">
        <v>#N/A</v>
      </c>
      <c r="I101" s="48" t="e">
        <v>#NUM!</v>
      </c>
    </row>
    <row r="102" spans="1:9" x14ac:dyDescent="0.2">
      <c r="A102" s="43">
        <v>97</v>
      </c>
      <c r="B102" s="51" t="e">
        <v>#N/A</v>
      </c>
      <c r="C102" s="115" t="e">
        <v>#N/A</v>
      </c>
      <c r="D102" s="50" t="e">
        <v>#N/A</v>
      </c>
      <c r="E102" s="119" t="e">
        <v>#N/A</v>
      </c>
      <c r="F102" s="50" t="e">
        <v>#N/A</v>
      </c>
      <c r="G102" s="50" t="e">
        <v>#N/A</v>
      </c>
      <c r="H102" s="49" t="e">
        <v>#N/A</v>
      </c>
      <c r="I102" s="48" t="e">
        <v>#NUM!</v>
      </c>
    </row>
    <row r="103" spans="1:9" x14ac:dyDescent="0.2">
      <c r="A103" s="43">
        <v>98</v>
      </c>
      <c r="B103" s="51" t="e">
        <v>#N/A</v>
      </c>
      <c r="C103" s="115" t="e">
        <v>#N/A</v>
      </c>
      <c r="D103" s="50" t="e">
        <v>#N/A</v>
      </c>
      <c r="E103" s="119" t="e">
        <v>#N/A</v>
      </c>
      <c r="F103" s="50" t="e">
        <v>#N/A</v>
      </c>
      <c r="G103" s="50" t="e">
        <v>#N/A</v>
      </c>
      <c r="H103" s="49" t="e">
        <v>#N/A</v>
      </c>
      <c r="I103" s="48" t="e">
        <v>#NUM!</v>
      </c>
    </row>
    <row r="104" spans="1:9" x14ac:dyDescent="0.2">
      <c r="A104" s="43">
        <v>99</v>
      </c>
      <c r="B104" s="51" t="e">
        <v>#N/A</v>
      </c>
      <c r="C104" s="115" t="e">
        <v>#N/A</v>
      </c>
      <c r="D104" s="50" t="e">
        <v>#N/A</v>
      </c>
      <c r="E104" s="119" t="e">
        <v>#N/A</v>
      </c>
      <c r="F104" s="50" t="e">
        <v>#N/A</v>
      </c>
      <c r="G104" s="50" t="e">
        <v>#N/A</v>
      </c>
      <c r="H104" s="49" t="e">
        <v>#N/A</v>
      </c>
      <c r="I104" s="48" t="e">
        <v>#NUM!</v>
      </c>
    </row>
    <row r="105" spans="1:9" x14ac:dyDescent="0.2">
      <c r="A105" s="43">
        <v>100</v>
      </c>
      <c r="B105" s="51" t="e">
        <v>#N/A</v>
      </c>
      <c r="C105" s="115" t="e">
        <v>#N/A</v>
      </c>
      <c r="D105" s="50" t="e">
        <v>#N/A</v>
      </c>
      <c r="E105" s="119" t="e">
        <v>#N/A</v>
      </c>
      <c r="F105" s="50" t="e">
        <v>#N/A</v>
      </c>
      <c r="G105" s="50" t="e">
        <v>#N/A</v>
      </c>
      <c r="H105" s="49" t="e">
        <v>#N/A</v>
      </c>
      <c r="I105" s="48" t="e">
        <v>#NUM!</v>
      </c>
    </row>
    <row r="106" spans="1:9" x14ac:dyDescent="0.2">
      <c r="A106" s="43">
        <v>101</v>
      </c>
      <c r="B106" s="51" t="e">
        <v>#N/A</v>
      </c>
      <c r="C106" s="115" t="e">
        <v>#N/A</v>
      </c>
      <c r="D106" s="50" t="e">
        <v>#N/A</v>
      </c>
      <c r="E106" s="119" t="e">
        <v>#N/A</v>
      </c>
      <c r="F106" s="50" t="e">
        <v>#N/A</v>
      </c>
      <c r="G106" s="50" t="e">
        <v>#N/A</v>
      </c>
      <c r="H106" s="49" t="e">
        <v>#N/A</v>
      </c>
      <c r="I106" s="48" t="e">
        <v>#NUM!</v>
      </c>
    </row>
    <row r="107" spans="1:9" x14ac:dyDescent="0.2">
      <c r="A107" s="43">
        <v>102</v>
      </c>
      <c r="B107" s="51" t="e">
        <v>#N/A</v>
      </c>
      <c r="C107" s="115" t="e">
        <v>#N/A</v>
      </c>
      <c r="D107" s="50" t="e">
        <v>#N/A</v>
      </c>
      <c r="E107" s="119" t="e">
        <v>#N/A</v>
      </c>
      <c r="F107" s="50" t="e">
        <v>#N/A</v>
      </c>
      <c r="G107" s="50" t="e">
        <v>#N/A</v>
      </c>
      <c r="H107" s="49" t="e">
        <v>#N/A</v>
      </c>
      <c r="I107" s="48" t="e">
        <v>#NUM!</v>
      </c>
    </row>
    <row r="108" spans="1:9" x14ac:dyDescent="0.2">
      <c r="A108" s="43">
        <v>103</v>
      </c>
      <c r="B108" s="51" t="e">
        <v>#N/A</v>
      </c>
      <c r="C108" s="115" t="e">
        <v>#N/A</v>
      </c>
      <c r="D108" s="50" t="e">
        <v>#N/A</v>
      </c>
      <c r="E108" s="119" t="e">
        <v>#N/A</v>
      </c>
      <c r="F108" s="50" t="e">
        <v>#N/A</v>
      </c>
      <c r="G108" s="50" t="e">
        <v>#N/A</v>
      </c>
      <c r="H108" s="49" t="e">
        <v>#N/A</v>
      </c>
      <c r="I108" s="48" t="e">
        <v>#NUM!</v>
      </c>
    </row>
    <row r="109" spans="1:9" x14ac:dyDescent="0.2">
      <c r="A109" s="43">
        <v>104</v>
      </c>
      <c r="B109" s="51" t="e">
        <v>#N/A</v>
      </c>
      <c r="C109" s="115" t="e">
        <v>#N/A</v>
      </c>
      <c r="D109" s="50" t="e">
        <v>#N/A</v>
      </c>
      <c r="E109" s="119" t="e">
        <v>#N/A</v>
      </c>
      <c r="F109" s="50" t="e">
        <v>#N/A</v>
      </c>
      <c r="G109" s="50" t="e">
        <v>#N/A</v>
      </c>
      <c r="H109" s="49" t="e">
        <v>#N/A</v>
      </c>
      <c r="I109" s="48" t="e">
        <v>#NUM!</v>
      </c>
    </row>
    <row r="110" spans="1:9" x14ac:dyDescent="0.2">
      <c r="A110" s="43">
        <v>105</v>
      </c>
      <c r="B110" s="51" t="e">
        <v>#N/A</v>
      </c>
      <c r="C110" s="115" t="e">
        <v>#N/A</v>
      </c>
      <c r="D110" s="50" t="e">
        <v>#N/A</v>
      </c>
      <c r="E110" s="119" t="e">
        <v>#N/A</v>
      </c>
      <c r="F110" s="50" t="e">
        <v>#N/A</v>
      </c>
      <c r="G110" s="50" t="e">
        <v>#N/A</v>
      </c>
      <c r="H110" s="49" t="e">
        <v>#N/A</v>
      </c>
      <c r="I110" s="48" t="e">
        <v>#NUM!</v>
      </c>
    </row>
    <row r="111" spans="1:9" x14ac:dyDescent="0.2">
      <c r="A111" s="43">
        <v>106</v>
      </c>
      <c r="B111" s="51" t="e">
        <v>#N/A</v>
      </c>
      <c r="C111" s="115" t="e">
        <v>#N/A</v>
      </c>
      <c r="D111" s="50" t="e">
        <v>#N/A</v>
      </c>
      <c r="E111" s="119" t="e">
        <v>#N/A</v>
      </c>
      <c r="F111" s="50" t="e">
        <v>#N/A</v>
      </c>
      <c r="G111" s="50" t="e">
        <v>#N/A</v>
      </c>
      <c r="H111" s="49" t="e">
        <v>#N/A</v>
      </c>
      <c r="I111" s="48" t="e">
        <v>#NUM!</v>
      </c>
    </row>
    <row r="112" spans="1:9" x14ac:dyDescent="0.2">
      <c r="A112" s="43">
        <v>107</v>
      </c>
      <c r="B112" s="51" t="e">
        <v>#N/A</v>
      </c>
      <c r="C112" s="115" t="e">
        <v>#N/A</v>
      </c>
      <c r="D112" s="50" t="e">
        <v>#N/A</v>
      </c>
      <c r="E112" s="119" t="e">
        <v>#N/A</v>
      </c>
      <c r="F112" s="50" t="e">
        <v>#N/A</v>
      </c>
      <c r="G112" s="50" t="e">
        <v>#N/A</v>
      </c>
      <c r="H112" s="49" t="e">
        <v>#N/A</v>
      </c>
      <c r="I112" s="48" t="e">
        <v>#NUM!</v>
      </c>
    </row>
    <row r="113" spans="1:9" x14ac:dyDescent="0.2">
      <c r="A113" s="43">
        <v>108</v>
      </c>
      <c r="B113" s="51" t="e">
        <v>#N/A</v>
      </c>
      <c r="C113" s="115" t="e">
        <v>#N/A</v>
      </c>
      <c r="D113" s="50" t="e">
        <v>#N/A</v>
      </c>
      <c r="E113" s="119" t="e">
        <v>#N/A</v>
      </c>
      <c r="F113" s="50" t="e">
        <v>#N/A</v>
      </c>
      <c r="G113" s="50" t="e">
        <v>#N/A</v>
      </c>
      <c r="H113" s="49" t="e">
        <v>#N/A</v>
      </c>
      <c r="I113" s="48" t="e">
        <v>#NUM!</v>
      </c>
    </row>
    <row r="114" spans="1:9" x14ac:dyDescent="0.2">
      <c r="A114" s="43">
        <v>109</v>
      </c>
      <c r="B114" s="51" t="e">
        <v>#N/A</v>
      </c>
      <c r="C114" s="115" t="e">
        <v>#N/A</v>
      </c>
      <c r="D114" s="50" t="e">
        <v>#N/A</v>
      </c>
      <c r="E114" s="119" t="e">
        <v>#N/A</v>
      </c>
      <c r="F114" s="50" t="e">
        <v>#N/A</v>
      </c>
      <c r="G114" s="50" t="e">
        <v>#N/A</v>
      </c>
      <c r="H114" s="49" t="e">
        <v>#N/A</v>
      </c>
      <c r="I114" s="48" t="e">
        <v>#NUM!</v>
      </c>
    </row>
    <row r="115" spans="1:9" x14ac:dyDescent="0.2">
      <c r="A115" s="43">
        <v>110</v>
      </c>
      <c r="B115" s="51" t="e">
        <v>#N/A</v>
      </c>
      <c r="C115" s="115" t="e">
        <v>#N/A</v>
      </c>
      <c r="D115" s="50" t="e">
        <v>#N/A</v>
      </c>
      <c r="E115" s="119" t="e">
        <v>#N/A</v>
      </c>
      <c r="F115" s="50" t="e">
        <v>#N/A</v>
      </c>
      <c r="G115" s="50" t="e">
        <v>#N/A</v>
      </c>
      <c r="H115" s="49" t="e">
        <v>#N/A</v>
      </c>
      <c r="I115" s="48" t="e">
        <v>#NUM!</v>
      </c>
    </row>
    <row r="116" spans="1:9" x14ac:dyDescent="0.2">
      <c r="A116" s="43">
        <v>111</v>
      </c>
      <c r="B116" s="51" t="e">
        <v>#N/A</v>
      </c>
      <c r="C116" s="115" t="e">
        <v>#N/A</v>
      </c>
      <c r="D116" s="50" t="e">
        <v>#N/A</v>
      </c>
      <c r="E116" s="119" t="e">
        <v>#N/A</v>
      </c>
      <c r="F116" s="50" t="e">
        <v>#N/A</v>
      </c>
      <c r="G116" s="50" t="e">
        <v>#N/A</v>
      </c>
      <c r="H116" s="49" t="e">
        <v>#N/A</v>
      </c>
      <c r="I116" s="48" t="e">
        <v>#NUM!</v>
      </c>
    </row>
    <row r="117" spans="1:9" x14ac:dyDescent="0.2">
      <c r="A117" s="43">
        <v>112</v>
      </c>
      <c r="B117" s="51" t="e">
        <v>#N/A</v>
      </c>
      <c r="C117" s="115" t="e">
        <v>#N/A</v>
      </c>
      <c r="D117" s="50" t="e">
        <v>#N/A</v>
      </c>
      <c r="E117" s="119" t="e">
        <v>#N/A</v>
      </c>
      <c r="F117" s="50" t="e">
        <v>#N/A</v>
      </c>
      <c r="G117" s="50" t="e">
        <v>#N/A</v>
      </c>
      <c r="H117" s="49" t="e">
        <v>#N/A</v>
      </c>
      <c r="I117" s="48" t="e">
        <v>#NUM!</v>
      </c>
    </row>
    <row r="118" spans="1:9" x14ac:dyDescent="0.2">
      <c r="A118" s="43">
        <v>113</v>
      </c>
      <c r="B118" s="51" t="e">
        <v>#N/A</v>
      </c>
      <c r="C118" s="115" t="e">
        <v>#N/A</v>
      </c>
      <c r="D118" s="50" t="e">
        <v>#N/A</v>
      </c>
      <c r="E118" s="119" t="e">
        <v>#N/A</v>
      </c>
      <c r="F118" s="50" t="e">
        <v>#N/A</v>
      </c>
      <c r="G118" s="50" t="e">
        <v>#N/A</v>
      </c>
      <c r="H118" s="49" t="e">
        <v>#N/A</v>
      </c>
      <c r="I118" s="48" t="e">
        <v>#NUM!</v>
      </c>
    </row>
    <row r="119" spans="1:9" x14ac:dyDescent="0.2">
      <c r="A119" s="43">
        <v>114</v>
      </c>
      <c r="B119" s="51" t="e">
        <v>#N/A</v>
      </c>
      <c r="C119" s="115" t="e">
        <v>#N/A</v>
      </c>
      <c r="D119" s="50" t="e">
        <v>#N/A</v>
      </c>
      <c r="E119" s="119" t="e">
        <v>#N/A</v>
      </c>
      <c r="F119" s="50" t="e">
        <v>#N/A</v>
      </c>
      <c r="G119" s="50" t="e">
        <v>#N/A</v>
      </c>
      <c r="H119" s="49" t="e">
        <v>#N/A</v>
      </c>
      <c r="I119" s="48" t="e">
        <v>#NUM!</v>
      </c>
    </row>
    <row r="120" spans="1:9" x14ac:dyDescent="0.2">
      <c r="A120" s="43">
        <v>115</v>
      </c>
      <c r="B120" s="51" t="e">
        <v>#N/A</v>
      </c>
      <c r="C120" s="115" t="e">
        <v>#N/A</v>
      </c>
      <c r="D120" s="50" t="e">
        <v>#N/A</v>
      </c>
      <c r="E120" s="119" t="e">
        <v>#N/A</v>
      </c>
      <c r="F120" s="50" t="e">
        <v>#N/A</v>
      </c>
      <c r="G120" s="50" t="e">
        <v>#N/A</v>
      </c>
      <c r="H120" s="49" t="e">
        <v>#N/A</v>
      </c>
      <c r="I120" s="48" t="e">
        <v>#NUM!</v>
      </c>
    </row>
    <row r="121" spans="1:9" x14ac:dyDescent="0.2">
      <c r="A121" s="43">
        <v>116</v>
      </c>
      <c r="B121" s="51" t="e">
        <v>#N/A</v>
      </c>
      <c r="C121" s="115" t="e">
        <v>#N/A</v>
      </c>
      <c r="D121" s="50" t="e">
        <v>#N/A</v>
      </c>
      <c r="E121" s="119" t="e">
        <v>#N/A</v>
      </c>
      <c r="F121" s="50" t="e">
        <v>#N/A</v>
      </c>
      <c r="G121" s="50" t="e">
        <v>#N/A</v>
      </c>
      <c r="H121" s="49" t="e">
        <v>#N/A</v>
      </c>
      <c r="I121" s="48" t="e">
        <v>#NUM!</v>
      </c>
    </row>
    <row r="122" spans="1:9" x14ac:dyDescent="0.2">
      <c r="A122" s="43">
        <v>117</v>
      </c>
      <c r="B122" s="51" t="e">
        <v>#N/A</v>
      </c>
      <c r="C122" s="115" t="e">
        <v>#N/A</v>
      </c>
      <c r="D122" s="50" t="e">
        <v>#N/A</v>
      </c>
      <c r="E122" s="119" t="e">
        <v>#N/A</v>
      </c>
      <c r="F122" s="50" t="e">
        <v>#N/A</v>
      </c>
      <c r="G122" s="50" t="e">
        <v>#N/A</v>
      </c>
      <c r="H122" s="49" t="e">
        <v>#N/A</v>
      </c>
      <c r="I122" s="48" t="e">
        <v>#NUM!</v>
      </c>
    </row>
    <row r="123" spans="1:9" x14ac:dyDescent="0.2">
      <c r="A123" s="43">
        <v>118</v>
      </c>
      <c r="B123" s="51" t="e">
        <v>#N/A</v>
      </c>
      <c r="C123" s="115" t="e">
        <v>#N/A</v>
      </c>
      <c r="D123" s="50" t="e">
        <v>#N/A</v>
      </c>
      <c r="E123" s="119" t="e">
        <v>#N/A</v>
      </c>
      <c r="F123" s="50" t="e">
        <v>#N/A</v>
      </c>
      <c r="G123" s="50" t="e">
        <v>#N/A</v>
      </c>
      <c r="H123" s="49" t="e">
        <v>#N/A</v>
      </c>
      <c r="I123" s="48" t="e">
        <v>#NUM!</v>
      </c>
    </row>
    <row r="124" spans="1:9" x14ac:dyDescent="0.2">
      <c r="A124" s="43">
        <v>119</v>
      </c>
      <c r="B124" s="51" t="e">
        <v>#N/A</v>
      </c>
      <c r="C124" s="115" t="e">
        <v>#N/A</v>
      </c>
      <c r="D124" s="50" t="e">
        <v>#N/A</v>
      </c>
      <c r="E124" s="119" t="e">
        <v>#N/A</v>
      </c>
      <c r="F124" s="50" t="e">
        <v>#N/A</v>
      </c>
      <c r="G124" s="50" t="e">
        <v>#N/A</v>
      </c>
      <c r="H124" s="49" t="e">
        <v>#N/A</v>
      </c>
      <c r="I124" s="48" t="e">
        <v>#NUM!</v>
      </c>
    </row>
    <row r="125" spans="1:9" x14ac:dyDescent="0.2">
      <c r="A125" s="43">
        <v>120</v>
      </c>
      <c r="B125" s="47" t="e">
        <v>#N/A</v>
      </c>
      <c r="C125" s="114" t="e">
        <v>#N/A</v>
      </c>
      <c r="D125" s="46" t="e">
        <v>#N/A</v>
      </c>
      <c r="E125" s="118" t="e">
        <v>#N/A</v>
      </c>
      <c r="F125" s="46" t="e">
        <v>#N/A</v>
      </c>
      <c r="G125" s="46" t="e">
        <v>#N/A</v>
      </c>
      <c r="H125" s="45" t="e">
        <v>#N/A</v>
      </c>
      <c r="I125" s="44" t="e">
        <v>#NUM!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>
    <pageSetUpPr fitToPage="1"/>
  </sheetPr>
  <dimension ref="A1:AB102"/>
  <sheetViews>
    <sheetView showGridLines="0" workbookViewId="0">
      <selection activeCell="L12" sqref="L12"/>
    </sheetView>
  </sheetViews>
  <sheetFormatPr defaultColWidth="9.28515625" defaultRowHeight="11.25" x14ac:dyDescent="0.2"/>
  <cols>
    <col min="1" max="2" width="2.7109375" style="1" customWidth="1"/>
    <col min="3" max="3" width="14.140625" style="1" bestFit="1" customWidth="1"/>
    <col min="4" max="4" width="18.28515625" style="1" bestFit="1" customWidth="1"/>
    <col min="5" max="5" width="14.140625" style="1" bestFit="1" customWidth="1"/>
    <col min="6" max="7" width="9" style="1" customWidth="1"/>
    <col min="8" max="8" width="20.28515625" style="1" customWidth="1"/>
    <col min="9" max="9" width="20.28515625" style="1" bestFit="1" customWidth="1"/>
    <col min="10" max="10" width="2" style="1" bestFit="1" customWidth="1"/>
    <col min="11" max="11" width="2.7109375" style="1" customWidth="1"/>
    <col min="12" max="12" width="18.28515625" style="1" bestFit="1" customWidth="1"/>
    <col min="13" max="13" width="26.5703125" style="1" bestFit="1" customWidth="1"/>
    <col min="14" max="16384" width="9.28515625" style="1"/>
  </cols>
  <sheetData>
    <row r="1" spans="1:28" ht="12" thickBot="1" x14ac:dyDescent="0.25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3"/>
      <c r="AA1" s="3"/>
      <c r="AB1" s="3"/>
    </row>
    <row r="2" spans="1:28" x14ac:dyDescent="0.2">
      <c r="A2" s="3"/>
      <c r="B2" s="19"/>
      <c r="C2" s="42"/>
      <c r="D2" s="42"/>
      <c r="E2" s="42"/>
      <c r="F2" s="42"/>
      <c r="G2" s="42"/>
      <c r="H2" s="42"/>
      <c r="I2" s="42"/>
      <c r="J2" s="18" t="s">
        <v>0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3"/>
      <c r="AA2" s="3"/>
      <c r="AB2" s="3"/>
    </row>
    <row r="3" spans="1:28" ht="16.5" x14ac:dyDescent="0.2">
      <c r="A3" s="3"/>
      <c r="B3" s="13"/>
      <c r="C3" s="30" t="s">
        <v>13</v>
      </c>
      <c r="D3" s="29"/>
      <c r="E3" s="29"/>
      <c r="F3" s="29"/>
      <c r="G3" s="29"/>
      <c r="H3" s="29"/>
      <c r="I3" s="28"/>
      <c r="J3" s="8" t="s">
        <v>0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3"/>
      <c r="AA3" s="3"/>
      <c r="AB3" s="3"/>
    </row>
    <row r="4" spans="1:28" x14ac:dyDescent="0.2">
      <c r="A4" s="3"/>
      <c r="B4" s="13"/>
      <c r="C4" s="27" t="s">
        <v>12</v>
      </c>
      <c r="D4" s="26" t="s">
        <v>11</v>
      </c>
      <c r="E4" s="26" t="s">
        <v>10</v>
      </c>
      <c r="F4" s="26"/>
      <c r="G4" s="26"/>
      <c r="H4" s="26"/>
      <c r="I4" s="25" t="s">
        <v>1</v>
      </c>
      <c r="J4" s="8" t="s">
        <v>0</v>
      </c>
      <c r="K4" s="4"/>
      <c r="L4" s="36" t="s">
        <v>14</v>
      </c>
      <c r="M4" s="126" t="e">
        <f ca="1">_xll.cfyql_SettingsEvaluationDate()</f>
        <v>#NAME?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3"/>
      <c r="AA4" s="3"/>
      <c r="AB4" s="3"/>
    </row>
    <row r="5" spans="1:28" x14ac:dyDescent="0.2">
      <c r="A5" s="3"/>
      <c r="B5" s="13"/>
      <c r="C5" s="41"/>
      <c r="D5" s="40"/>
      <c r="E5" s="39"/>
      <c r="F5" s="38"/>
      <c r="G5" s="38"/>
      <c r="H5" s="38"/>
      <c r="I5" s="37"/>
      <c r="J5" s="8" t="s">
        <v>0</v>
      </c>
      <c r="K5" s="4"/>
      <c r="L5" s="36" t="s">
        <v>9</v>
      </c>
      <c r="M5" s="35" t="s">
        <v>8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3"/>
      <c r="AA5" s="3"/>
      <c r="AB5" s="3"/>
    </row>
    <row r="6" spans="1:28" x14ac:dyDescent="0.2">
      <c r="A6" s="3"/>
      <c r="B6" s="34"/>
      <c r="C6" s="17"/>
      <c r="D6" s="16"/>
      <c r="E6" s="32"/>
      <c r="F6" s="32"/>
      <c r="G6" s="32"/>
      <c r="H6" s="32"/>
      <c r="I6" s="31"/>
      <c r="J6" s="8" t="s">
        <v>0</v>
      </c>
      <c r="K6" s="4"/>
      <c r="L6" s="36" t="s">
        <v>72</v>
      </c>
      <c r="M6" s="35" t="e">
        <f ca="1">_xll.cfyql_Version()</f>
        <v>#NAME?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3"/>
      <c r="AA6" s="3"/>
      <c r="AB6" s="3"/>
    </row>
    <row r="7" spans="1:28" x14ac:dyDescent="0.2">
      <c r="A7" s="3"/>
      <c r="B7" s="34"/>
      <c r="C7" s="17"/>
      <c r="D7" s="16"/>
      <c r="E7" s="33"/>
      <c r="F7" s="32"/>
      <c r="G7" s="32"/>
      <c r="H7" s="32"/>
      <c r="I7" s="31"/>
      <c r="J7" s="8" t="s">
        <v>0</v>
      </c>
      <c r="K7" s="4"/>
      <c r="L7" s="36" t="s">
        <v>7</v>
      </c>
      <c r="M7" s="35" t="e">
        <f ca="1">_xll.cfyql_ObjectCount()</f>
        <v>#NAME?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3"/>
      <c r="AA7" s="3"/>
      <c r="AB7" s="3"/>
    </row>
    <row r="8" spans="1:28" ht="16.5" x14ac:dyDescent="0.2">
      <c r="A8" s="3"/>
      <c r="B8" s="13"/>
      <c r="C8" s="30" t="s">
        <v>6</v>
      </c>
      <c r="D8" s="29"/>
      <c r="E8" s="29"/>
      <c r="F8" s="29"/>
      <c r="G8" s="29"/>
      <c r="H8" s="29"/>
      <c r="I8" s="28"/>
      <c r="J8" s="8" t="s">
        <v>0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3"/>
      <c r="AA8" s="3"/>
      <c r="AB8" s="3"/>
    </row>
    <row r="9" spans="1:28" x14ac:dyDescent="0.2">
      <c r="A9" s="3"/>
      <c r="B9" s="13"/>
      <c r="C9" s="27" t="s">
        <v>4</v>
      </c>
      <c r="D9" s="26" t="s">
        <v>3</v>
      </c>
      <c r="E9" s="26" t="s">
        <v>2</v>
      </c>
      <c r="F9" s="26"/>
      <c r="G9" s="26"/>
      <c r="H9" s="26"/>
      <c r="I9" s="25" t="s">
        <v>1</v>
      </c>
      <c r="J9" s="8" t="s">
        <v>0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3"/>
      <c r="AA9" s="3"/>
      <c r="AB9" s="3"/>
    </row>
    <row r="10" spans="1:28" x14ac:dyDescent="0.2">
      <c r="A10" s="3"/>
      <c r="B10" s="13"/>
      <c r="C10" s="24"/>
      <c r="D10" s="23"/>
      <c r="E10" s="22"/>
      <c r="F10" s="22"/>
      <c r="G10" s="22"/>
      <c r="H10" s="22"/>
      <c r="I10" s="21"/>
      <c r="J10" s="8" t="s">
        <v>0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3"/>
      <c r="AA10" s="3"/>
      <c r="AB10" s="3"/>
    </row>
    <row r="11" spans="1:28" x14ac:dyDescent="0.2">
      <c r="A11" s="3"/>
      <c r="B11" s="13"/>
      <c r="C11" s="17" t="str">
        <f>UPPER(Currency)&amp;"STD"</f>
        <v>GBPSTD</v>
      </c>
      <c r="D11" s="16" t="e">
        <f ca="1">_xll.cfyql_TermStructureReferenceDate(C11,Trigger)</f>
        <v>#NAME?</v>
      </c>
      <c r="E11" s="15" t="e">
        <f ca="1">_xll.cfyql_YieldTermStructureDiscount(C11,D11)</f>
        <v>#NAME?</v>
      </c>
      <c r="F11" s="15"/>
      <c r="G11" s="15"/>
      <c r="H11" s="15"/>
      <c r="I11" s="20"/>
      <c r="J11" s="8" t="s">
        <v>0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3"/>
      <c r="AA11" s="3"/>
      <c r="AB11" s="3"/>
    </row>
    <row r="12" spans="1:28" x14ac:dyDescent="0.2">
      <c r="A12" s="3"/>
      <c r="B12" s="13"/>
      <c r="C12" s="17" t="str">
        <f>UPPER(Currency)&amp;"ON"</f>
        <v>GBPON</v>
      </c>
      <c r="D12" s="16" t="e">
        <f ca="1">_xll.cfyql_TermStructureReferenceDate(C12,Trigger)</f>
        <v>#NAME?</v>
      </c>
      <c r="E12" s="15" t="e">
        <f ca="1">_xll.cfyql_YieldTermStructureDiscount(C12,D12)</f>
        <v>#NAME?</v>
      </c>
      <c r="F12" s="15"/>
      <c r="G12" s="15"/>
      <c r="H12" s="15"/>
      <c r="I12" s="20"/>
      <c r="J12" s="8" t="s">
        <v>0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3"/>
      <c r="AA12" s="3"/>
      <c r="AB12" s="3"/>
    </row>
    <row r="13" spans="1:28" x14ac:dyDescent="0.2">
      <c r="A13" s="3"/>
      <c r="B13" s="13"/>
      <c r="C13" s="17" t="str">
        <f>UPPER(Currency)&amp;"1M"</f>
        <v>GBP1M</v>
      </c>
      <c r="D13" s="16" t="e">
        <f ca="1">_xll.cfyql_TermStructureReferenceDate(C13,Trigger)</f>
        <v>#NAME?</v>
      </c>
      <c r="E13" s="15" t="e">
        <f ca="1">_xll.cfyql_YieldTermStructureDiscount(C13,D13)</f>
        <v>#NAME?</v>
      </c>
      <c r="F13" s="15"/>
      <c r="G13" s="15"/>
      <c r="H13" s="15"/>
      <c r="I13" s="14"/>
      <c r="J13" s="8" t="s">
        <v>0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3"/>
      <c r="AA13" s="3"/>
      <c r="AB13" s="3"/>
    </row>
    <row r="14" spans="1:28" x14ac:dyDescent="0.2">
      <c r="A14" s="3"/>
      <c r="B14" s="13"/>
      <c r="C14" s="17" t="str">
        <f>UPPER(Currency)&amp;"3M"</f>
        <v>GBP3M</v>
      </c>
      <c r="D14" s="16" t="e">
        <f ca="1">_xll.cfyql_TermStructureReferenceDate(C14,Trigger)</f>
        <v>#NAME?</v>
      </c>
      <c r="E14" s="15" t="e">
        <f ca="1">_xll.cfyql_YieldTermStructureDiscount(C14,D14)</f>
        <v>#NAME?</v>
      </c>
      <c r="F14" s="15"/>
      <c r="G14" s="15"/>
      <c r="H14" s="15"/>
      <c r="I14" s="14"/>
      <c r="J14" s="8" t="s">
        <v>0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3"/>
      <c r="AA14" s="3"/>
      <c r="AB14" s="3"/>
    </row>
    <row r="15" spans="1:28" x14ac:dyDescent="0.2">
      <c r="A15" s="3"/>
      <c r="B15" s="13"/>
      <c r="C15" s="17" t="str">
        <f>UPPER(Currency)&amp;"6M"</f>
        <v>GBP6M</v>
      </c>
      <c r="D15" s="16" t="e">
        <f ca="1">_xll.cfyql_TermStructureReferenceDate(C15,Trigger)</f>
        <v>#NAME?</v>
      </c>
      <c r="E15" s="15" t="e">
        <f ca="1">_xll.cfyql_YieldTermStructureDiscount(C15,D15)</f>
        <v>#NAME?</v>
      </c>
      <c r="F15" s="15"/>
      <c r="G15" s="15"/>
      <c r="H15" s="15"/>
      <c r="I15" s="14"/>
      <c r="J15" s="8" t="s">
        <v>0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3"/>
      <c r="AA15" s="3"/>
      <c r="AB15" s="3"/>
    </row>
    <row r="16" spans="1:28" x14ac:dyDescent="0.2">
      <c r="A16" s="3"/>
      <c r="B16" s="13"/>
      <c r="C16" s="12" t="str">
        <f>UPPER(Currency)&amp;"1Y"</f>
        <v>GBP1Y</v>
      </c>
      <c r="D16" s="11" t="e">
        <f ca="1">_xll.cfyql_TermStructureReferenceDate(C16,Trigger)</f>
        <v>#NAME?</v>
      </c>
      <c r="E16" s="10" t="e">
        <f ca="1">_xll.cfyql_YieldTermStructureDiscount(C16,D16)</f>
        <v>#NAME?</v>
      </c>
      <c r="F16" s="10"/>
      <c r="G16" s="10"/>
      <c r="H16" s="10"/>
      <c r="I16" s="9"/>
      <c r="J16" s="8" t="s">
        <v>0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3"/>
      <c r="AA16" s="3"/>
      <c r="AB16" s="3"/>
    </row>
    <row r="17" spans="1:28" ht="12" thickBot="1" x14ac:dyDescent="0.25">
      <c r="A17" s="3"/>
      <c r="B17" s="7"/>
      <c r="C17" s="6"/>
      <c r="D17" s="6"/>
      <c r="E17" s="6"/>
      <c r="F17" s="6"/>
      <c r="G17" s="6"/>
      <c r="H17" s="6"/>
      <c r="I17" s="6"/>
      <c r="J17" s="5" t="s">
        <v>0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3"/>
      <c r="AA17" s="3"/>
      <c r="AB17" s="3"/>
    </row>
    <row r="18" spans="1:28" x14ac:dyDescent="0.2">
      <c r="A18" s="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3"/>
      <c r="AA18" s="3"/>
      <c r="AB18" s="3"/>
    </row>
    <row r="19" spans="1:28" x14ac:dyDescent="0.2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3"/>
      <c r="AA19" s="3"/>
      <c r="AB19" s="3"/>
    </row>
    <row r="20" spans="1:28" x14ac:dyDescent="0.2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3"/>
      <c r="AA20" s="3"/>
      <c r="AB20" s="3"/>
    </row>
    <row r="21" spans="1:28" x14ac:dyDescent="0.2">
      <c r="A21" s="3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3"/>
      <c r="AA21" s="3"/>
      <c r="AB21" s="3"/>
    </row>
    <row r="22" spans="1:28" x14ac:dyDescent="0.2">
      <c r="A22" s="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3"/>
      <c r="AA22" s="3"/>
      <c r="AB22" s="3"/>
    </row>
    <row r="23" spans="1:28" x14ac:dyDescent="0.2">
      <c r="A23" s="3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3"/>
      <c r="AA23" s="3"/>
      <c r="AB23" s="3"/>
    </row>
    <row r="24" spans="1:28" x14ac:dyDescent="0.2">
      <c r="A24" s="3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3"/>
      <c r="AA24" s="3"/>
      <c r="AB24" s="3"/>
    </row>
    <row r="25" spans="1:28" x14ac:dyDescent="0.2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3"/>
      <c r="AA25" s="3"/>
      <c r="AB25" s="3"/>
    </row>
    <row r="26" spans="1:28" x14ac:dyDescent="0.2">
      <c r="A26" s="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3"/>
      <c r="AA26" s="3"/>
      <c r="AB26" s="3"/>
    </row>
    <row r="27" spans="1:28" x14ac:dyDescent="0.2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3"/>
      <c r="AA27" s="3"/>
      <c r="AB27" s="3"/>
    </row>
    <row r="28" spans="1:28" x14ac:dyDescent="0.2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3"/>
      <c r="AA28" s="3"/>
      <c r="AB28" s="3"/>
    </row>
    <row r="29" spans="1:28" x14ac:dyDescent="0.2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3"/>
      <c r="AA29" s="3"/>
      <c r="AB29" s="3"/>
    </row>
    <row r="30" spans="1:28" x14ac:dyDescent="0.2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3"/>
      <c r="AA30" s="3"/>
      <c r="AB30" s="3"/>
    </row>
    <row r="31" spans="1:28" x14ac:dyDescent="0.2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3"/>
      <c r="AA31" s="3"/>
      <c r="AB31" s="3"/>
    </row>
    <row r="32" spans="1:28" x14ac:dyDescent="0.2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3"/>
      <c r="AA32" s="3"/>
      <c r="AB32" s="3"/>
    </row>
    <row r="33" spans="1:28" x14ac:dyDescent="0.2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3"/>
      <c r="AA33" s="3"/>
      <c r="AB33" s="3"/>
    </row>
    <row r="34" spans="1:28" x14ac:dyDescent="0.2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3"/>
      <c r="AA34" s="3"/>
      <c r="AB34" s="3"/>
    </row>
    <row r="35" spans="1:28" x14ac:dyDescent="0.2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3"/>
      <c r="AA35" s="3"/>
      <c r="AB35" s="3"/>
    </row>
    <row r="36" spans="1:28" x14ac:dyDescent="0.2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3"/>
      <c r="AA36" s="3"/>
      <c r="AB36" s="3"/>
    </row>
    <row r="37" spans="1:28" x14ac:dyDescent="0.2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3"/>
      <c r="AA37" s="3"/>
      <c r="AB37" s="3"/>
    </row>
    <row r="38" spans="1:28" x14ac:dyDescent="0.2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3"/>
      <c r="AA38" s="3"/>
      <c r="AB38" s="3"/>
    </row>
    <row r="39" spans="1:28" x14ac:dyDescent="0.2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3"/>
      <c r="AA39" s="3"/>
      <c r="AB39" s="3"/>
    </row>
    <row r="40" spans="1:28" x14ac:dyDescent="0.2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3"/>
      <c r="AA40" s="3"/>
      <c r="AB40" s="3"/>
    </row>
    <row r="41" spans="1:28" x14ac:dyDescent="0.2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3"/>
      <c r="AA41" s="3"/>
      <c r="AB41" s="3"/>
    </row>
    <row r="42" spans="1:28" x14ac:dyDescent="0.2">
      <c r="A42" s="3"/>
      <c r="B42" s="4"/>
      <c r="C42" s="4"/>
      <c r="D42" s="4"/>
      <c r="E42" s="4"/>
      <c r="F42" s="4"/>
      <c r="G42" s="4"/>
      <c r="H42" s="4"/>
      <c r="I42" s="4"/>
      <c r="J42" s="3"/>
      <c r="K42" s="3"/>
      <c r="L42" s="3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3"/>
      <c r="AA42" s="3"/>
      <c r="AB42" s="3"/>
    </row>
    <row r="43" spans="1:28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3"/>
      <c r="AA43" s="3"/>
      <c r="AB43" s="3"/>
    </row>
    <row r="44" spans="1:28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3"/>
      <c r="AA44" s="3"/>
      <c r="AB44" s="3"/>
    </row>
    <row r="45" spans="1:28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3"/>
      <c r="AA45" s="3"/>
      <c r="AB45" s="3"/>
    </row>
    <row r="46" spans="1:28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s="2" customFormat="1" x14ac:dyDescent="0.2"/>
    <row r="102" spans="1:28" s="2" customFormat="1" x14ac:dyDescent="0.2">
      <c r="B102" s="1"/>
      <c r="C102" s="1"/>
      <c r="D102" s="1"/>
      <c r="E102" s="1"/>
      <c r="F102" s="1"/>
      <c r="G102" s="1"/>
      <c r="H102" s="1"/>
      <c r="I102" s="1"/>
      <c r="J102" s="1"/>
    </row>
  </sheetData>
  <dataValidations count="1">
    <dataValidation type="list" allowBlank="1" showInputMessage="1" showErrorMessage="1" sqref="M5">
      <formula1>"EUR,USD,GBP,JPY,CHF,AUD,CNY,CNH,HKD"</formula1>
    </dataValidation>
  </dataValidations>
  <pageMargins left="0.75" right="0.75" top="1" bottom="1" header="0.5" footer="0.5"/>
  <pageSetup scale="33" orientation="landscape" horizontalDpi="300" verticalDpi="3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6" r:id="rId4" name="CommandButton2">
          <controlPr defaultSize="0" autoLine="0" r:id="rId5">
            <anchor moveWithCells="1" sizeWithCells="1">
              <from>
                <xdr:col>1</xdr:col>
                <xdr:colOff>0</xdr:colOff>
                <xdr:row>1</xdr:row>
                <xdr:rowOff>0</xdr:rowOff>
              </from>
              <to>
                <xdr:col>1</xdr:col>
                <xdr:colOff>0</xdr:colOff>
                <xdr:row>1</xdr:row>
                <xdr:rowOff>0</xdr:rowOff>
              </to>
            </anchor>
          </controlPr>
        </control>
      </mc:Choice>
      <mc:Fallback>
        <control shapeId="1026" r:id="rId4" name="CommandButton2"/>
      </mc:Fallback>
    </mc:AlternateContent>
    <mc:AlternateContent xmlns:mc="http://schemas.openxmlformats.org/markup-compatibility/2006">
      <mc:Choice Requires="x14">
        <control shapeId="1025" r:id="rId6" name="CommandButton1">
          <controlPr defaultSize="0" autoLine="0" r:id="rId7">
            <anchor moveWithCells="1" sizeWithCells="1">
              <from>
                <xdr:col>1</xdr:col>
                <xdr:colOff>0</xdr:colOff>
                <xdr:row>1</xdr:row>
                <xdr:rowOff>0</xdr:rowOff>
              </from>
              <to>
                <xdr:col>1</xdr:col>
                <xdr:colOff>0</xdr:colOff>
                <xdr:row>1</xdr:row>
                <xdr:rowOff>0</xdr:rowOff>
              </to>
            </anchor>
          </controlPr>
        </control>
      </mc:Choice>
      <mc:Fallback>
        <control shapeId="1025" r:id="rId6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30</vt:i4>
      </vt:variant>
    </vt:vector>
  </HeadingPairs>
  <TitlesOfParts>
    <vt:vector size="33" baseType="lpstr">
      <vt:lpstr>Pricing_IRS</vt:lpstr>
      <vt:lpstr>SecondLegAdmortization_IRS</vt:lpstr>
      <vt:lpstr>MainChecks</vt:lpstr>
      <vt:lpstr>AdditionalCF</vt:lpstr>
      <vt:lpstr>MainChecks!Currency</vt:lpstr>
      <vt:lpstr>Pricing_IRS!Currency</vt:lpstr>
      <vt:lpstr>SecondLegAdmortization_IRS!Currency</vt:lpstr>
      <vt:lpstr>SecondLegAdmortization_IRS!Custom</vt:lpstr>
      <vt:lpstr>SecondLegAdmortization_IRS!Dates</vt:lpstr>
      <vt:lpstr>DiscountCurve</vt:lpstr>
      <vt:lpstr>SecondLegAdmortization_IRS!Effective</vt:lpstr>
      <vt:lpstr>Effective</vt:lpstr>
      <vt:lpstr>FirstIndex</vt:lpstr>
      <vt:lpstr>FirstLegCF</vt:lpstr>
      <vt:lpstr>SecondLegAdmortization_IRS!FirstNominal</vt:lpstr>
      <vt:lpstr>SecondLegAdmortization_IRS!French</vt:lpstr>
      <vt:lpstr>IncludeSettlementDate</vt:lpstr>
      <vt:lpstr>SecondLegAdmortization_IRS!None</vt:lpstr>
      <vt:lpstr>NPV</vt:lpstr>
      <vt:lpstr>NPVDate</vt:lpstr>
      <vt:lpstr>Pricing_IRS!NULL_ARRAY</vt:lpstr>
      <vt:lpstr>SecondLegAdmortization_IRS!Payments</vt:lpstr>
      <vt:lpstr>SecondLegAdmortization_IRS!Rate</vt:lpstr>
      <vt:lpstr>SecondLegAdmortization_IRS!Schedule</vt:lpstr>
      <vt:lpstr>SecondLegCF</vt:lpstr>
      <vt:lpstr>Pricing_IRS!SettlementDate</vt:lpstr>
      <vt:lpstr>SecondLegAdmortization_IRS!SettlementDate</vt:lpstr>
      <vt:lpstr>SecondLegAdmortization_IRS!Step</vt:lpstr>
      <vt:lpstr>SecondLegAdmortization_IRS!StepDecrement</vt:lpstr>
      <vt:lpstr>SwapID</vt:lpstr>
      <vt:lpstr>MainChecks!Trigger</vt:lpstr>
      <vt:lpstr>Pricing_IRS!Trigger</vt:lpstr>
      <vt:lpstr>SecondLegAdmortization_IRS!Type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2015-11-08T09:06:37Z</dcterms:created>
  <dcterms:modified xsi:type="dcterms:W3CDTF">2015-11-09T03:25:06Z</dcterms:modified>
</cp:coreProperties>
</file>