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FIASO/"/>
    </mc:Choice>
  </mc:AlternateContent>
  <xr:revisionPtr revIDLastSave="0" documentId="13_ncr:1_{8D0785F3-5DCD-DF43-9C60-CFFB3A61EEAF}" xr6:coauthVersionLast="47" xr6:coauthVersionMax="47" xr10:uidLastSave="{00000000-0000-0000-0000-000000000000}"/>
  <bookViews>
    <workbookView xWindow="13780" yWindow="640" windowWidth="15020" windowHeight="15500" activeTab="1" xr2:uid="{22C4DE2E-C98A-5A4E-BEE0-1E8E21B520F3}"/>
  </bookViews>
  <sheets>
    <sheet name="Totale ricoveri" sheetId="1" r:id="rId1"/>
    <sheet name="Di cui in terapia intensiva" sheetId="2" r:id="rId2"/>
    <sheet name="Pazienti pediatr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K13" i="1"/>
  <c r="L13" i="1"/>
  <c r="H11" i="1"/>
  <c r="E11" i="1"/>
  <c r="E5" i="2"/>
  <c r="H5" i="2"/>
  <c r="B12" i="3"/>
  <c r="B13" i="1"/>
  <c r="B14" i="1" s="1"/>
  <c r="H13" i="2"/>
  <c r="E13" i="2"/>
</calcChain>
</file>

<file path=xl/sharedStrings.xml><?xml version="1.0" encoding="utf-8"?>
<sst xmlns="http://schemas.openxmlformats.org/spreadsheetml/2006/main" count="123" uniqueCount="17">
  <si>
    <t>Data</t>
  </si>
  <si>
    <t>Ricoveri</t>
  </si>
  <si>
    <t>Donne</t>
  </si>
  <si>
    <t>Maschi</t>
  </si>
  <si>
    <t>Ciclo vaccinale completo</t>
  </si>
  <si>
    <t>Età mediana (ciclo vaccinale completo)</t>
  </si>
  <si>
    <t>Non vaccinati</t>
  </si>
  <si>
    <t>Età mediana (non vaccinati)</t>
  </si>
  <si>
    <t>Fragili (Ciclo vaccinale completo)</t>
  </si>
  <si>
    <t>Fragili (Non vaccinati)</t>
  </si>
  <si>
    <t>Pazienti</t>
  </si>
  <si>
    <t>Età media</t>
  </si>
  <si>
    <t>Terapia intensiva</t>
  </si>
  <si>
    <t>Decessi</t>
  </si>
  <si>
    <t>-</t>
  </si>
  <si>
    <t>Con Covid</t>
  </si>
  <si>
    <t>Per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</si>
</sst>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L14"/>
  <sheetViews>
    <sheetView topLeftCell="C1" workbookViewId="0">
      <selection activeCell="B14" sqref="B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15</v>
      </c>
      <c r="L1" t="s">
        <v>16</v>
      </c>
    </row>
    <row r="2" spans="1:12" x14ac:dyDescent="0.2">
      <c r="A2" s="2">
        <v>44512</v>
      </c>
      <c r="B2">
        <v>475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2" x14ac:dyDescent="0.2">
      <c r="A3" s="2">
        <v>44517</v>
      </c>
      <c r="B3">
        <v>625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2" x14ac:dyDescent="0.2">
      <c r="A4" s="2">
        <v>44524</v>
      </c>
      <c r="B4">
        <v>697</v>
      </c>
      <c r="C4" t="s">
        <v>14</v>
      </c>
      <c r="D4" t="s">
        <v>14</v>
      </c>
      <c r="E4" t="s">
        <v>14</v>
      </c>
      <c r="F4">
        <v>74.2</v>
      </c>
      <c r="G4" t="s">
        <v>14</v>
      </c>
      <c r="H4">
        <v>62</v>
      </c>
      <c r="I4" t="s">
        <v>14</v>
      </c>
      <c r="J4" t="s">
        <v>14</v>
      </c>
    </row>
    <row r="5" spans="1:12" x14ac:dyDescent="0.2">
      <c r="A5" s="2">
        <v>44531</v>
      </c>
      <c r="B5">
        <v>810</v>
      </c>
      <c r="C5" t="s">
        <v>14</v>
      </c>
      <c r="D5" t="s">
        <v>14</v>
      </c>
      <c r="E5" t="s">
        <v>14</v>
      </c>
      <c r="F5">
        <v>74.7</v>
      </c>
      <c r="G5" t="s">
        <v>14</v>
      </c>
      <c r="H5">
        <v>63.4</v>
      </c>
    </row>
    <row r="6" spans="1:12" x14ac:dyDescent="0.2">
      <c r="A6" s="2">
        <v>44538</v>
      </c>
      <c r="B6">
        <v>892</v>
      </c>
      <c r="C6" t="s">
        <v>14</v>
      </c>
      <c r="D6" t="s">
        <v>14</v>
      </c>
      <c r="E6" t="s">
        <v>14</v>
      </c>
      <c r="F6">
        <v>75</v>
      </c>
      <c r="G6" t="s">
        <v>14</v>
      </c>
      <c r="H6">
        <v>64</v>
      </c>
      <c r="I6" t="s">
        <v>14</v>
      </c>
      <c r="J6" t="s">
        <v>14</v>
      </c>
    </row>
    <row r="7" spans="1:12" x14ac:dyDescent="0.2">
      <c r="A7" s="2">
        <v>44545</v>
      </c>
      <c r="B7">
        <v>961</v>
      </c>
      <c r="C7">
        <v>394</v>
      </c>
      <c r="D7">
        <v>567</v>
      </c>
      <c r="E7">
        <v>471</v>
      </c>
      <c r="F7" s="1">
        <v>74</v>
      </c>
      <c r="G7">
        <v>372</v>
      </c>
      <c r="H7">
        <v>490</v>
      </c>
      <c r="I7">
        <v>65</v>
      </c>
      <c r="J7">
        <v>245</v>
      </c>
    </row>
    <row r="8" spans="1:12" x14ac:dyDescent="0.2">
      <c r="A8" s="2">
        <v>44552</v>
      </c>
      <c r="B8">
        <v>1301</v>
      </c>
      <c r="C8">
        <v>512</v>
      </c>
      <c r="D8">
        <v>789</v>
      </c>
      <c r="E8" s="1">
        <v>582</v>
      </c>
      <c r="F8">
        <v>73</v>
      </c>
      <c r="G8">
        <v>425</v>
      </c>
      <c r="H8">
        <v>719</v>
      </c>
      <c r="I8">
        <v>63</v>
      </c>
      <c r="J8">
        <v>367</v>
      </c>
    </row>
    <row r="9" spans="1:12" x14ac:dyDescent="0.2">
      <c r="A9" s="2">
        <v>44559</v>
      </c>
      <c r="B9">
        <v>1478</v>
      </c>
      <c r="C9">
        <v>631</v>
      </c>
      <c r="D9">
        <v>847</v>
      </c>
      <c r="E9" s="1">
        <v>650</v>
      </c>
      <c r="F9">
        <v>70</v>
      </c>
      <c r="G9">
        <v>455</v>
      </c>
      <c r="H9">
        <v>828</v>
      </c>
      <c r="I9">
        <v>63</v>
      </c>
      <c r="J9">
        <v>397</v>
      </c>
    </row>
    <row r="10" spans="1:12" x14ac:dyDescent="0.2">
      <c r="A10" s="2">
        <v>44566</v>
      </c>
      <c r="B10">
        <v>1860</v>
      </c>
      <c r="C10">
        <v>815</v>
      </c>
      <c r="D10">
        <v>1045</v>
      </c>
      <c r="E10" s="1">
        <v>885</v>
      </c>
      <c r="F10">
        <v>70.7</v>
      </c>
      <c r="G10">
        <v>619</v>
      </c>
      <c r="H10">
        <v>975</v>
      </c>
      <c r="I10">
        <v>63.4</v>
      </c>
      <c r="J10">
        <v>497</v>
      </c>
    </row>
    <row r="11" spans="1:12" x14ac:dyDescent="0.2">
      <c r="A11" s="2">
        <v>44573</v>
      </c>
      <c r="B11">
        <v>2183</v>
      </c>
      <c r="C11" t="s">
        <v>14</v>
      </c>
      <c r="D11" t="s">
        <v>14</v>
      </c>
      <c r="E11" s="3">
        <f>E10*(1+55%)</f>
        <v>1371.75</v>
      </c>
      <c r="F11">
        <v>71</v>
      </c>
      <c r="G11" t="s">
        <v>14</v>
      </c>
      <c r="H11" s="3">
        <f>H10*(1+45%)</f>
        <v>1413.75</v>
      </c>
      <c r="I11">
        <v>65</v>
      </c>
      <c r="J11" t="s">
        <v>14</v>
      </c>
    </row>
    <row r="12" spans="1:12" x14ac:dyDescent="0.2">
      <c r="A12" s="2">
        <v>44580</v>
      </c>
      <c r="B12">
        <v>2339</v>
      </c>
      <c r="C12" t="s">
        <v>14</v>
      </c>
      <c r="D12" t="s">
        <v>14</v>
      </c>
      <c r="E12" s="1" t="s">
        <v>14</v>
      </c>
      <c r="F12">
        <v>72</v>
      </c>
      <c r="G12" t="s">
        <v>14</v>
      </c>
      <c r="H12" t="s">
        <v>14</v>
      </c>
      <c r="I12">
        <v>66</v>
      </c>
      <c r="J12" t="s">
        <v>14</v>
      </c>
      <c r="K12">
        <v>767</v>
      </c>
      <c r="L12">
        <v>1572</v>
      </c>
    </row>
    <row r="13" spans="1:12" x14ac:dyDescent="0.2">
      <c r="A13" s="2">
        <v>44587</v>
      </c>
      <c r="B13" s="3">
        <f>B12*(1+0.4%)</f>
        <v>2348.3560000000002</v>
      </c>
      <c r="C13" t="s">
        <v>14</v>
      </c>
      <c r="D13" t="s">
        <v>14</v>
      </c>
      <c r="E13" s="1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s="1">
        <f>K12*(1+6.7%)</f>
        <v>818.38900000000001</v>
      </c>
      <c r="L13" s="3">
        <f>L12*(1-2.5%)</f>
        <v>1532.7</v>
      </c>
    </row>
    <row r="14" spans="1:12" x14ac:dyDescent="0.2">
      <c r="A14" s="2">
        <v>44594</v>
      </c>
      <c r="B14" s="3">
        <f>B13*(1-3.3%)</f>
        <v>2270.8602519999999</v>
      </c>
      <c r="C14" t="s">
        <v>14</v>
      </c>
      <c r="D14" t="s">
        <v>14</v>
      </c>
      <c r="E14" s="1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840</v>
      </c>
      <c r="L14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06A4-5ED6-214A-A8A7-22E38B602467}">
  <dimension ref="A1:L14"/>
  <sheetViews>
    <sheetView tabSelected="1" workbookViewId="0">
      <selection activeCell="K14" sqref="K14:L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15</v>
      </c>
      <c r="L1" t="s">
        <v>16</v>
      </c>
    </row>
    <row r="2" spans="1:12" x14ac:dyDescent="0.2">
      <c r="A2" s="2">
        <v>44512</v>
      </c>
      <c r="B2">
        <v>59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s="4" t="s">
        <v>14</v>
      </c>
      <c r="J2" t="s">
        <v>14</v>
      </c>
    </row>
    <row r="3" spans="1:12" x14ac:dyDescent="0.2">
      <c r="A3" s="2">
        <v>44517</v>
      </c>
      <c r="B3">
        <v>86</v>
      </c>
      <c r="C3" t="s">
        <v>14</v>
      </c>
      <c r="D3" t="s">
        <v>14</v>
      </c>
      <c r="E3">
        <v>22</v>
      </c>
      <c r="F3">
        <v>70</v>
      </c>
      <c r="G3" t="s">
        <v>14</v>
      </c>
      <c r="H3">
        <v>64</v>
      </c>
      <c r="I3">
        <v>61</v>
      </c>
      <c r="J3" t="s">
        <v>14</v>
      </c>
    </row>
    <row r="4" spans="1:12" x14ac:dyDescent="0.2">
      <c r="A4" s="2">
        <v>44524</v>
      </c>
      <c r="B4">
        <v>88</v>
      </c>
      <c r="C4" t="s">
        <v>14</v>
      </c>
      <c r="D4" t="s">
        <v>14</v>
      </c>
      <c r="E4">
        <v>30</v>
      </c>
      <c r="F4">
        <v>68</v>
      </c>
      <c r="G4" t="s">
        <v>14</v>
      </c>
      <c r="H4" s="3">
        <v>58.08</v>
      </c>
      <c r="I4">
        <v>62</v>
      </c>
      <c r="J4" t="s">
        <v>14</v>
      </c>
    </row>
    <row r="5" spans="1:12" x14ac:dyDescent="0.2">
      <c r="A5" s="2">
        <v>44531</v>
      </c>
      <c r="B5">
        <v>95</v>
      </c>
      <c r="C5" t="s">
        <v>14</v>
      </c>
      <c r="D5" t="s">
        <v>14</v>
      </c>
      <c r="E5" s="1">
        <f>E4*(1-10%)</f>
        <v>27</v>
      </c>
      <c r="F5" t="s">
        <v>14</v>
      </c>
      <c r="G5" t="s">
        <v>14</v>
      </c>
      <c r="H5" s="3">
        <f>H4*(1+17%)</f>
        <v>67.953599999999994</v>
      </c>
      <c r="I5" t="s">
        <v>14</v>
      </c>
      <c r="J5" t="s">
        <v>14</v>
      </c>
    </row>
    <row r="6" spans="1:12" x14ac:dyDescent="0.2">
      <c r="A6" s="2">
        <v>44538</v>
      </c>
      <c r="B6">
        <v>97</v>
      </c>
      <c r="C6" t="s">
        <v>14</v>
      </c>
      <c r="D6" t="s">
        <v>14</v>
      </c>
      <c r="E6">
        <v>20</v>
      </c>
      <c r="F6">
        <v>69</v>
      </c>
      <c r="G6" t="s">
        <v>14</v>
      </c>
      <c r="H6">
        <v>77</v>
      </c>
      <c r="I6">
        <v>62</v>
      </c>
      <c r="J6" t="s">
        <v>14</v>
      </c>
    </row>
    <row r="7" spans="1:12" x14ac:dyDescent="0.2">
      <c r="A7" s="2">
        <v>44545</v>
      </c>
      <c r="B7">
        <v>114</v>
      </c>
      <c r="C7">
        <v>41</v>
      </c>
      <c r="D7">
        <v>73</v>
      </c>
      <c r="E7">
        <v>30</v>
      </c>
      <c r="F7">
        <v>70</v>
      </c>
      <c r="G7">
        <v>24</v>
      </c>
      <c r="H7">
        <v>84</v>
      </c>
      <c r="I7">
        <v>64</v>
      </c>
      <c r="J7">
        <v>44</v>
      </c>
    </row>
    <row r="8" spans="1:12" x14ac:dyDescent="0.2">
      <c r="A8" s="2">
        <v>44552</v>
      </c>
      <c r="B8">
        <v>161</v>
      </c>
      <c r="C8">
        <v>56</v>
      </c>
      <c r="D8">
        <v>105</v>
      </c>
      <c r="E8">
        <v>50</v>
      </c>
      <c r="F8">
        <v>69</v>
      </c>
      <c r="G8">
        <v>33</v>
      </c>
      <c r="H8">
        <v>111</v>
      </c>
      <c r="I8">
        <v>61</v>
      </c>
      <c r="J8">
        <v>57</v>
      </c>
    </row>
    <row r="9" spans="1:12" x14ac:dyDescent="0.2">
      <c r="A9" s="2">
        <v>44559</v>
      </c>
      <c r="B9">
        <v>190</v>
      </c>
      <c r="C9">
        <v>62</v>
      </c>
      <c r="D9">
        <v>128</v>
      </c>
      <c r="E9">
        <v>55</v>
      </c>
      <c r="F9">
        <v>65</v>
      </c>
      <c r="G9">
        <v>33</v>
      </c>
      <c r="H9">
        <v>135</v>
      </c>
      <c r="I9">
        <v>61</v>
      </c>
      <c r="J9">
        <v>65</v>
      </c>
    </row>
    <row r="10" spans="1:12" x14ac:dyDescent="0.2">
      <c r="A10" s="2">
        <v>44566</v>
      </c>
      <c r="B10">
        <v>215</v>
      </c>
      <c r="C10">
        <v>68</v>
      </c>
      <c r="D10">
        <v>147</v>
      </c>
      <c r="E10">
        <v>61</v>
      </c>
      <c r="F10">
        <v>68.3</v>
      </c>
      <c r="G10">
        <v>41</v>
      </c>
      <c r="H10">
        <v>154</v>
      </c>
      <c r="I10">
        <v>57.2</v>
      </c>
      <c r="J10">
        <v>75</v>
      </c>
    </row>
    <row r="11" spans="1:12" x14ac:dyDescent="0.2">
      <c r="A11" s="2">
        <v>44573</v>
      </c>
      <c r="B11">
        <v>220</v>
      </c>
      <c r="C11">
        <v>68</v>
      </c>
      <c r="D11">
        <v>152</v>
      </c>
      <c r="E11">
        <v>72</v>
      </c>
      <c r="F11">
        <v>67.599999999999994</v>
      </c>
      <c r="G11">
        <v>46</v>
      </c>
      <c r="H11">
        <v>148</v>
      </c>
      <c r="I11">
        <v>61.7</v>
      </c>
      <c r="J11">
        <v>65</v>
      </c>
    </row>
    <row r="12" spans="1:12" x14ac:dyDescent="0.2">
      <c r="A12" s="2">
        <v>44580</v>
      </c>
      <c r="B12">
        <v>240</v>
      </c>
      <c r="C12" t="s">
        <v>14</v>
      </c>
      <c r="D12" t="s">
        <v>14</v>
      </c>
      <c r="E12">
        <v>99</v>
      </c>
      <c r="F12">
        <v>67.8</v>
      </c>
      <c r="H12">
        <v>240</v>
      </c>
      <c r="I12">
        <v>60.6</v>
      </c>
      <c r="K12">
        <v>24</v>
      </c>
      <c r="L12">
        <v>216</v>
      </c>
    </row>
    <row r="13" spans="1:12" x14ac:dyDescent="0.2">
      <c r="A13" s="2">
        <v>44587</v>
      </c>
      <c r="B13" s="3">
        <v>220</v>
      </c>
      <c r="E13" s="3">
        <f>99*(1+44%)</f>
        <v>142.56</v>
      </c>
      <c r="F13">
        <v>65.7</v>
      </c>
      <c r="H13" s="3">
        <f>240*(1+56%)</f>
        <v>374.40000000000003</v>
      </c>
      <c r="I13">
        <v>63.1</v>
      </c>
      <c r="K13">
        <v>18</v>
      </c>
      <c r="L13">
        <v>202</v>
      </c>
    </row>
    <row r="14" spans="1:12" x14ac:dyDescent="0.2">
      <c r="A14" s="2">
        <v>44594</v>
      </c>
      <c r="B14" s="3">
        <f>B13*(1-1.5%)</f>
        <v>216.7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35</v>
      </c>
      <c r="L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56E7-9076-0A46-86C3-F97A3C89644D}">
  <dimension ref="A1:E12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12</v>
      </c>
      <c r="D1" t="s">
        <v>11</v>
      </c>
      <c r="E1" t="s">
        <v>13</v>
      </c>
    </row>
    <row r="2" spans="1:5" x14ac:dyDescent="0.2">
      <c r="A2" s="2">
        <v>44524</v>
      </c>
      <c r="B2">
        <v>16</v>
      </c>
      <c r="D2">
        <v>3.5</v>
      </c>
    </row>
    <row r="3" spans="1:5" x14ac:dyDescent="0.2">
      <c r="A3" s="2">
        <v>44531</v>
      </c>
      <c r="B3">
        <v>17</v>
      </c>
      <c r="C3">
        <v>2</v>
      </c>
      <c r="D3">
        <v>4</v>
      </c>
    </row>
    <row r="4" spans="1:5" x14ac:dyDescent="0.2">
      <c r="A4" s="2">
        <v>44538</v>
      </c>
      <c r="B4">
        <v>19</v>
      </c>
      <c r="C4">
        <v>1</v>
      </c>
      <c r="D4">
        <v>5</v>
      </c>
    </row>
    <row r="5" spans="1:5" x14ac:dyDescent="0.2">
      <c r="A5" s="2">
        <v>44545</v>
      </c>
      <c r="B5">
        <v>23</v>
      </c>
      <c r="C5">
        <v>2</v>
      </c>
      <c r="E5">
        <v>1</v>
      </c>
    </row>
    <row r="6" spans="1:5" x14ac:dyDescent="0.2">
      <c r="A6" s="2">
        <v>44552</v>
      </c>
      <c r="B6">
        <v>45</v>
      </c>
    </row>
    <row r="7" spans="1:5" x14ac:dyDescent="0.2">
      <c r="A7" s="2">
        <v>44559</v>
      </c>
      <c r="B7">
        <v>66</v>
      </c>
      <c r="C7">
        <v>2</v>
      </c>
      <c r="D7">
        <v>4</v>
      </c>
    </row>
    <row r="8" spans="1:5" x14ac:dyDescent="0.2">
      <c r="A8" s="2">
        <v>44566</v>
      </c>
      <c r="B8">
        <v>123</v>
      </c>
      <c r="C8">
        <v>6</v>
      </c>
      <c r="D8">
        <v>4.5</v>
      </c>
    </row>
    <row r="9" spans="1:5" x14ac:dyDescent="0.2">
      <c r="A9" s="2">
        <v>44573</v>
      </c>
      <c r="B9">
        <v>120</v>
      </c>
      <c r="D9">
        <v>4.3</v>
      </c>
    </row>
    <row r="10" spans="1:5" x14ac:dyDescent="0.2">
      <c r="A10" s="2">
        <v>44580</v>
      </c>
      <c r="B10">
        <v>153</v>
      </c>
      <c r="C10">
        <v>10</v>
      </c>
      <c r="D10">
        <v>4.5999999999999996</v>
      </c>
    </row>
    <row r="11" spans="1:5" x14ac:dyDescent="0.2">
      <c r="A11" s="2">
        <v>44587</v>
      </c>
      <c r="B11">
        <v>125</v>
      </c>
      <c r="C11">
        <v>8</v>
      </c>
      <c r="D11">
        <v>5.3</v>
      </c>
    </row>
    <row r="12" spans="1:5" x14ac:dyDescent="0.2">
      <c r="A12" s="2">
        <v>44594</v>
      </c>
      <c r="B12">
        <f>B11*(1-0.8%)</f>
        <v>124</v>
      </c>
      <c r="C12">
        <v>7</v>
      </c>
      <c r="D1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Totale ricoveri</vt:lpstr>
      <vt:lpstr>Di cui in terapia intensiva</vt:lpstr>
      <vt:lpstr>Pazienti pediatrici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2022-02-04T15:16:17Z</dcterms:modified>
</cp:coreProperties>
</file>