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1105756\OneDrive - HEC Montréal\Cours\30-650-17 Intro analytique d'affaire\Thèmes\Introduction\"/>
    </mc:Choice>
  </mc:AlternateContent>
  <workbookProtection workbookAlgorithmName="SHA-512" workbookHashValue="iHcoebHrSIIhkMw7/OdsggBwzrJbNjYNocSTOK5x0VAgq0Fe9W3FB/b7/5/kq75UoaYkow7FcdXPiJVBB4Bx8w==" workbookSaltValue="8vDcBUGp+U+ZgPM67x13iw==" workbookSpinCount="100000" lockStructure="1"/>
  <bookViews>
    <workbookView xWindow="0" yWindow="0" windowWidth="20496" windowHeight="7164"/>
  </bookViews>
  <sheets>
    <sheet name="Directives" sheetId="7" r:id="rId1"/>
    <sheet name="Ex1 - Coût prix et cadeaux" sheetId="2" r:id="rId2"/>
    <sheet name="Ex2 - Historique nb. invités" sheetId="3" r:id="rId3"/>
    <sheet name="Ex3 - Coût Traiteur" sheetId="1" r:id="rId4"/>
    <sheet name="Ex4 - Analyse du profit" sheetId="5" r:id="rId5"/>
    <sheet name="Verif" sheetId="6" state="hidden" r:id="rId6"/>
  </sheets>
  <definedNames>
    <definedName name="_xlnm._FilterDatabase" localSheetId="2" hidden="1">'Ex2 - Historique nb. invités'!$B$25:$E$55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6" l="1"/>
  <c r="C11" i="5" s="1"/>
  <c r="B12" i="1" l="1"/>
  <c r="B7" i="6" l="1"/>
  <c r="B6" i="6"/>
  <c r="I20" i="3" l="1"/>
  <c r="I19" i="3"/>
  <c r="D12" i="6" l="1"/>
  <c r="E13" i="6"/>
  <c r="C12" i="6"/>
  <c r="C8" i="6"/>
  <c r="C5" i="6"/>
  <c r="B5" i="6" s="1"/>
  <c r="C4" i="6"/>
  <c r="C3" i="6"/>
  <c r="B3" i="6" s="1"/>
  <c r="E9" i="3" s="1"/>
  <c r="C2" i="6"/>
  <c r="D1" i="6"/>
  <c r="C1" i="6"/>
  <c r="B1" i="6" s="1"/>
  <c r="C8" i="1"/>
  <c r="E14" i="3" l="1"/>
  <c r="B4" i="6"/>
  <c r="E15" i="3"/>
  <c r="B2" i="6"/>
  <c r="E8" i="3" s="1"/>
  <c r="C13" i="6"/>
  <c r="D13" i="6" s="1"/>
  <c r="D11" i="6" s="1"/>
  <c r="C14" i="5" s="1"/>
  <c r="E12" i="6"/>
  <c r="E11" i="6" s="1"/>
  <c r="D14" i="5" s="1"/>
  <c r="B6" i="2"/>
  <c r="D8" i="6"/>
  <c r="B8" i="6" s="1"/>
  <c r="C11" i="6" l="1"/>
  <c r="B14" i="5" s="1"/>
  <c r="F13" i="6"/>
  <c r="B13" i="6"/>
  <c r="B12" i="6" s="1"/>
  <c r="F12" i="6"/>
  <c r="G12" i="6"/>
  <c r="G11" i="6" s="1"/>
  <c r="F14" i="5" s="1"/>
  <c r="F11" i="6" l="1"/>
  <c r="E14" i="5" s="1"/>
</calcChain>
</file>

<file path=xl/sharedStrings.xml><?xml version="1.0" encoding="utf-8"?>
<sst xmlns="http://schemas.openxmlformats.org/spreadsheetml/2006/main" count="101" uniqueCount="68">
  <si>
    <t>Article</t>
  </si>
  <si>
    <t>Quantité</t>
  </si>
  <si>
    <t>Total</t>
  </si>
  <si>
    <t>Prix unitaire d'une bouteille de vin</t>
  </si>
  <si>
    <t>Chandails imprimés</t>
  </si>
  <si>
    <t xml:space="preserve">Stylos </t>
  </si>
  <si>
    <t>Forfait hôtel</t>
  </si>
  <si>
    <t>Bouteilles de champagne</t>
  </si>
  <si>
    <t>Prix unitaire</t>
  </si>
  <si>
    <t>Certificats-cadeaux</t>
  </si>
  <si>
    <t>Casquettes imprimées</t>
  </si>
  <si>
    <t>Sacs de bonbons</t>
  </si>
  <si>
    <t>Signets imprimés</t>
  </si>
  <si>
    <t>Sacs en toile imprimés</t>
  </si>
  <si>
    <t>Tasse à café imprimée</t>
  </si>
  <si>
    <t>Revenu</t>
  </si>
  <si>
    <t>Déficitaire ou rentable?</t>
  </si>
  <si>
    <t>Année</t>
  </si>
  <si>
    <t>Niveau de satisfaction moyen (sur 10)</t>
  </si>
  <si>
    <t>Niveau de satisfaction (moyenne historique)</t>
  </si>
  <si>
    <t>moyen</t>
  </si>
  <si>
    <t>Niveau de publicité</t>
  </si>
  <si>
    <t>élevé</t>
  </si>
  <si>
    <t>faible</t>
  </si>
  <si>
    <t>Nombre d'invités présents</t>
  </si>
  <si>
    <t>Fonctions SOMME et SOMMEPROD</t>
  </si>
  <si>
    <t>Fonction SI et collage de valeurs</t>
  </si>
  <si>
    <t>Formules et références</t>
  </si>
  <si>
    <t>Validation</t>
  </si>
  <si>
    <t>Nombre de tables</t>
  </si>
  <si>
    <t>Profit</t>
  </si>
  <si>
    <t>Nombre d'années où le niveau de publicité a été élevé</t>
  </si>
  <si>
    <t>Nombre d'années où le niveau de satisfaction a dépassé 8</t>
  </si>
  <si>
    <t>Classement du plus grand nombre d'invités présents pour les années où le niveau de publicité était élevé.</t>
  </si>
  <si>
    <t>Classement du plus haut niveau de satisfaction pour les années où le niveau de publicité était élevé.</t>
  </si>
  <si>
    <t>Prix des repas par table</t>
  </si>
  <si>
    <t>Nombre de bouteilles de vin par table</t>
  </si>
  <si>
    <t>Ex 3</t>
  </si>
  <si>
    <t>Exercice 3 - Budget pour le traiteur</t>
  </si>
  <si>
    <t>Ex 1</t>
  </si>
  <si>
    <t>Ex 2</t>
  </si>
  <si>
    <t>Ex 4</t>
  </si>
  <si>
    <t>Moyenne du nombre d'invités</t>
  </si>
  <si>
    <t>Location de la salle</t>
  </si>
  <si>
    <t>Dépenses en publicité</t>
  </si>
  <si>
    <t>Budget en prix et cadeaux</t>
  </si>
  <si>
    <t>Prix d'un billet</t>
  </si>
  <si>
    <t xml:space="preserve">Chaque année, le comité organisateur fait un sondage auprès des personnes présentes pour connaître leur appréciation de l'événement.  Il note également le nombre d'invités présents et le niveau de publicité qui a été fait avant l'événement. Répondez aux questions suivantes en utilisation les données consignées dans le tableau fourni plus bas.  
</t>
  </si>
  <si>
    <t>Exercice 1 - Budget de prix de présence</t>
  </si>
  <si>
    <t>Exercice 2 - Historique du nombre d'invités</t>
  </si>
  <si>
    <t>Coût Traiteur</t>
  </si>
  <si>
    <t>Coût total</t>
  </si>
  <si>
    <t xml:space="preserve">Dans cet exercice, vous devez analyser différents scénarios de coût pour le traiteur. La salle peut contenir un maximum de 50 tables et chaque table peut contenir 8 personnes. Il en coûte au traiteur  25$ par personne pour le repas (200$ par table) et 15$ par bouteille de vin. On vous demande d'évaluer le coût total du traiteur selon le nombre de tables et le nombre de bouteilles de vin par table.  Par exemple, pour servir 10 tables avec deux bouteilles de vin par table, il en coûterait 2300$ (10*200$ + 2*10*15$).
</t>
  </si>
  <si>
    <t>Analyse du profit</t>
  </si>
  <si>
    <r>
      <t>En préparation de la soirée bénéfice, vous dressez une liste de prix de présence et de cadeaux à acheter, la quantité requise, et le prix unitaire.  Vous avez des commanditaires qui vous offrent certains des cadeaux à rabais.
Dans les cellules grises ci-dessous, inscrivez une formule qui permet de calculer le nombre total de cadeaux et le coût total pour les acheter en utilisant les fonctions</t>
    </r>
    <r>
      <rPr>
        <b/>
        <sz val="11"/>
        <color theme="1"/>
        <rFont val="Calibri"/>
        <family val="2"/>
        <scheme val="minor"/>
      </rPr>
      <t xml:space="preserve"> SOMME() et SOMMEPROD() </t>
    </r>
    <r>
      <rPr>
        <sz val="11"/>
        <color theme="1"/>
        <rFont val="Calibri"/>
        <family val="2"/>
        <scheme val="minor"/>
      </rPr>
      <t xml:space="preserve">d'Excel. </t>
    </r>
  </si>
  <si>
    <t>Tri, filtre, fonction MOYENNE, fonction NB.SI</t>
  </si>
  <si>
    <r>
      <t xml:space="preserve">On vous demande donc de remplir le tableau (cellules grises) avec le coût total pour chaque combinaison en suivant les consignes suivantes : 
- </t>
    </r>
    <r>
      <rPr>
        <b/>
        <sz val="11"/>
        <color theme="1"/>
        <rFont val="Calibri"/>
        <family val="2"/>
        <scheme val="minor"/>
      </rPr>
      <t>Ne pas remplir chaque cellule individuellement.</t>
    </r>
    <r>
      <rPr>
        <sz val="11"/>
        <color theme="1"/>
        <rFont val="Calibri"/>
        <family val="2"/>
        <scheme val="minor"/>
      </rPr>
      <t xml:space="preserve">  Utiliser des formules Excel pour calculer les montants.  
- Ne pas insérer les données (prix des repas et prix des bouteilles) dans les formules mais plutôt faire référence aux cellules contenant ces données. Ainsi, le tableau changera dynamiquement si ces données venaient à changer. 
- Écrire une formule une seule fois (par exemple dans la cellule </t>
    </r>
    <r>
      <rPr>
        <b/>
        <sz val="11"/>
        <color theme="1"/>
        <rFont val="Calibri"/>
        <family val="2"/>
        <scheme val="minor"/>
      </rPr>
      <t>C16</t>
    </r>
    <r>
      <rPr>
        <sz val="11"/>
        <color theme="1"/>
        <rFont val="Calibri"/>
        <family val="2"/>
        <scheme val="minor"/>
      </rPr>
      <t xml:space="preserve">) puis compléter le tableau en la copiant dans les autres cellules. Attention, il vous faut utiliser des références relatives/absolues d'Excel.  </t>
    </r>
  </si>
  <si>
    <r>
      <rPr>
        <b/>
        <sz val="11"/>
        <color theme="1"/>
        <rFont val="Calibri"/>
        <family val="2"/>
        <scheme val="minor"/>
      </rPr>
      <t>1.</t>
    </r>
    <r>
      <rPr>
        <sz val="11"/>
        <color theme="1"/>
        <rFont val="Calibri"/>
        <family val="2"/>
        <scheme val="minor"/>
      </rPr>
      <t xml:space="preserve"> Dans les cellules grises, utilisez la fonction Excel </t>
    </r>
    <r>
      <rPr>
        <b/>
        <sz val="11"/>
        <color theme="1"/>
        <rFont val="Calibri"/>
        <family val="2"/>
        <scheme val="minor"/>
      </rPr>
      <t>MOYENNE()</t>
    </r>
    <r>
      <rPr>
        <sz val="11"/>
        <color theme="1"/>
        <rFont val="Calibri"/>
        <family val="2"/>
        <scheme val="minor"/>
      </rPr>
      <t xml:space="preserve"> pour calculer les statistiques demandées.</t>
    </r>
  </si>
  <si>
    <r>
      <rPr>
        <b/>
        <sz val="11"/>
        <color theme="1"/>
        <rFont val="Calibri"/>
        <family val="2"/>
        <scheme val="minor"/>
      </rPr>
      <t>2.</t>
    </r>
    <r>
      <rPr>
        <sz val="11"/>
        <color theme="1"/>
        <rFont val="Calibri"/>
        <family val="2"/>
        <scheme val="minor"/>
      </rPr>
      <t xml:space="preserve"> Dans les cellules grises, utilisez la fonction Excel </t>
    </r>
    <r>
      <rPr>
        <b/>
        <sz val="11"/>
        <color theme="1"/>
        <rFont val="Calibri"/>
        <family val="2"/>
        <scheme val="minor"/>
      </rPr>
      <t>NB.SI()</t>
    </r>
    <r>
      <rPr>
        <sz val="11"/>
        <color theme="1"/>
        <rFont val="Calibri"/>
        <family val="2"/>
        <scheme val="minor"/>
      </rPr>
      <t xml:space="preserve"> pour répondre aux deux questions suivantes.</t>
    </r>
  </si>
  <si>
    <r>
      <t xml:space="preserve">On vous demande de compléter le tableau (cellules grises) en suivant les consignes suivantes : 
- Commencer par remplir la cellule </t>
    </r>
    <r>
      <rPr>
        <b/>
        <sz val="11"/>
        <color theme="1"/>
        <rFont val="Calibri"/>
        <family val="2"/>
        <scheme val="minor"/>
      </rPr>
      <t>B11</t>
    </r>
    <r>
      <rPr>
        <sz val="11"/>
        <color theme="1"/>
        <rFont val="Calibri"/>
        <family val="2"/>
        <scheme val="minor"/>
      </rPr>
      <t xml:space="preserve"> en copiant et collant la VALEUR obtenue à l'</t>
    </r>
    <r>
      <rPr>
        <b/>
        <sz val="11"/>
        <color theme="1"/>
        <rFont val="Calibri"/>
        <family val="2"/>
        <scheme val="minor"/>
      </rPr>
      <t>EX1-Coût prix et cadeaux</t>
    </r>
    <r>
      <rPr>
        <sz val="11"/>
        <color theme="1"/>
        <rFont val="Calibri"/>
        <family val="2"/>
        <scheme val="minor"/>
      </rPr>
      <t>.
- Remplir la colonne "Coût traiteur" en copiant et collant LES VALEURS de la colonne appropriée de l</t>
    </r>
    <r>
      <rPr>
        <b/>
        <sz val="11"/>
        <color theme="1"/>
        <rFont val="Calibri"/>
        <family val="2"/>
        <scheme val="minor"/>
      </rPr>
      <t>'EX3-Coût Traiteur</t>
    </r>
    <r>
      <rPr>
        <sz val="11"/>
        <color theme="1"/>
        <rFont val="Calibri"/>
        <family val="2"/>
        <scheme val="minor"/>
      </rPr>
      <t xml:space="preserve">.
- Remplir la colonne "Coût total" en écrivant une formule Excel dans la cellule </t>
    </r>
    <r>
      <rPr>
        <b/>
        <sz val="11"/>
        <color theme="1"/>
        <rFont val="Calibri"/>
        <family val="2"/>
        <scheme val="minor"/>
      </rPr>
      <t>C16</t>
    </r>
    <r>
      <rPr>
        <sz val="11"/>
        <color theme="1"/>
        <rFont val="Calibri"/>
        <family val="2"/>
        <scheme val="minor"/>
      </rPr>
      <t xml:space="preserve"> et en copiant ensuite cette formule dans les autres cellules de la colonne.
- Remplir la colonne "Revenu" en écrivant une formule Excel dans la cellule </t>
    </r>
    <r>
      <rPr>
        <b/>
        <sz val="11"/>
        <color theme="1"/>
        <rFont val="Calibri"/>
        <family val="2"/>
        <scheme val="minor"/>
      </rPr>
      <t>D16</t>
    </r>
    <r>
      <rPr>
        <sz val="11"/>
        <color theme="1"/>
        <rFont val="Calibri"/>
        <family val="2"/>
        <scheme val="minor"/>
      </rPr>
      <t xml:space="preserve"> et en copiant ensuite cette formule dans les autres cellules de la colonne. 
- Remplir la colonne "Profit" en écrivant une formule Excel dans la cellule</t>
    </r>
    <r>
      <rPr>
        <b/>
        <sz val="11"/>
        <color theme="1"/>
        <rFont val="Calibri"/>
        <family val="2"/>
        <scheme val="minor"/>
      </rPr>
      <t xml:space="preserve"> E16</t>
    </r>
    <r>
      <rPr>
        <sz val="11"/>
        <color theme="1"/>
        <rFont val="Calibri"/>
        <family val="2"/>
        <scheme val="minor"/>
      </rPr>
      <t xml:space="preserve"> et en copiant ensuite cette formule dans les autres cellules de la colonne. 
- Remplir la dernière colonne en écrivant une formule Excel (utilisant la fonction </t>
    </r>
    <r>
      <rPr>
        <b/>
        <sz val="11"/>
        <color theme="1"/>
        <rFont val="Calibri"/>
        <family val="2"/>
        <scheme val="minor"/>
      </rPr>
      <t>SI</t>
    </r>
    <r>
      <rPr>
        <sz val="11"/>
        <color theme="1"/>
        <rFont val="Calibri"/>
        <family val="2"/>
        <scheme val="minor"/>
      </rPr>
      <t xml:space="preserve">) dans la cellule </t>
    </r>
    <r>
      <rPr>
        <b/>
        <sz val="11"/>
        <color theme="1"/>
        <rFont val="Calibri"/>
        <family val="2"/>
        <scheme val="minor"/>
      </rPr>
      <t>F16</t>
    </r>
    <r>
      <rPr>
        <sz val="11"/>
        <color theme="1"/>
        <rFont val="Calibri"/>
        <family val="2"/>
        <scheme val="minor"/>
      </rPr>
      <t xml:space="preserve"> et en copiant ensuite cette formule dans les autres cellules de la colonne.  Cette formule doit prermettre d'afficher "déficitaire" si le profit est négatif et "rentable" sinon. </t>
    </r>
  </si>
  <si>
    <t>Le directeur de l'organisme désire maintenant évaluer les profits de la soirée bénéfice selon le nombre de tables vendues. Les billets sont vendus en paquets de 8 (table complète).  Le prix d'un billet est de 100$ (800$ par paquet de 8). Il a été décidé que deux bouteilles de vin seraient fournies sur chaque table. Les frais de location de la salle sont de 2000$ et les dépenses en publicité de cette année sont de 10000$.</t>
  </si>
  <si>
    <r>
      <t>q</t>
    </r>
    <r>
      <rPr>
        <sz val="12"/>
        <color rgb="FF000000"/>
        <rFont val="Arial"/>
        <family val="2"/>
      </rPr>
      <t xml:space="preserve">Vous devez </t>
    </r>
    <r>
      <rPr>
        <b/>
        <sz val="12"/>
        <color rgb="FF0092D2"/>
        <rFont val="Arial"/>
        <family val="2"/>
      </rPr>
      <t xml:space="preserve">compléter les 4 exercices </t>
    </r>
    <r>
      <rPr>
        <sz val="12"/>
        <color rgb="FF000000"/>
        <rFont val="Arial"/>
        <family val="2"/>
      </rPr>
      <t>du fichier (un exercice par onglet).</t>
    </r>
  </si>
  <si>
    <r>
      <t>q</t>
    </r>
    <r>
      <rPr>
        <sz val="12"/>
        <color rgb="FF000000"/>
        <rFont val="Arial"/>
        <family val="2"/>
      </rPr>
      <t>Des cellules avec rétroaction vous permettent de confirmer l'exactitude de vos résultats.</t>
    </r>
  </si>
  <si>
    <r>
      <t>q</t>
    </r>
    <r>
      <rPr>
        <sz val="12"/>
        <color rgb="FF000000"/>
        <rFont val="Arial"/>
        <family val="2"/>
      </rPr>
      <t xml:space="preserve">Des liens vers des sites et des capsules-vidéos sont disponibles pour vous aider à accomplir les exercices.  Pour que tous les liens fonctionnent correctement, vous devez être connecté sur le réseau Internet de l’école ou vous connecter préalablement à la banque de données Kognos. </t>
    </r>
  </si>
  <si>
    <r>
      <rPr>
        <b/>
        <sz val="11"/>
        <color theme="1"/>
        <rFont val="Calibri"/>
        <family val="2"/>
        <scheme val="minor"/>
      </rPr>
      <t>3.</t>
    </r>
    <r>
      <rPr>
        <sz val="11"/>
        <color theme="1"/>
        <rFont val="Calibri"/>
        <family val="2"/>
        <scheme val="minor"/>
      </rPr>
      <t xml:space="preserve"> Dans les cellules grises, inscrivez l'</t>
    </r>
    <r>
      <rPr>
        <b/>
        <sz val="11"/>
        <color theme="1"/>
        <rFont val="Calibri"/>
        <family val="2"/>
        <scheme val="minor"/>
      </rPr>
      <t>année</t>
    </r>
    <r>
      <rPr>
        <sz val="11"/>
        <color theme="1"/>
        <rFont val="Calibri"/>
        <family val="2"/>
        <scheme val="minor"/>
      </rPr>
      <t xml:space="preserve"> liée aux 3 premières positions du classement demandé.  On suggère d'utiliser les outils Trier et Filtrer d'Excel.</t>
    </r>
  </si>
  <si>
    <t>1e position (année)</t>
  </si>
  <si>
    <t>2e position (année)</t>
  </si>
  <si>
    <t>3e position (année)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</si>
</sst>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 #,##0.00_)\ &quot;$&quot;_ ;_ * \(#,##0.00\)\ &quot;$&quot;_ ;_ * &quot;-&quot;??_)\ &quot;$&quot;_ ;_ @_ "/>
    <numFmt numFmtId="164" formatCode="_ * #,##0_)\ &quot;$&quot;_ ;_ * \(#,##0\)\ &quot;$&quot;_ ;_ * &quot;-&quot;??_)\ &quot;$&quot;_ ;_ @_ "/>
    <numFmt numFmtId="165" formatCode="0.0"/>
    <numFmt numFmtId="166" formatCode="#,##0.00\ &quot;$&quot;"/>
    <numFmt numFmtId="167" formatCode="#,##0\ &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8"/>
      <color theme="1"/>
      <name val="Calibri"/>
      <family val="2"/>
      <scheme val="minor"/>
    </font>
    <font>
      <i/>
      <sz val="18"/>
      <color theme="3"/>
      <name val="Calibri Light"/>
      <family val="2"/>
      <scheme val="major"/>
    </font>
    <font>
      <b/>
      <i/>
      <sz val="18"/>
      <color theme="3"/>
      <name val="Calibri Light"/>
      <family val="2"/>
      <scheme val="major"/>
    </font>
    <font>
      <b/>
      <sz val="11"/>
      <color rgb="FF92D050"/>
      <name val="Calibri"/>
      <family val="2"/>
      <scheme val="minor"/>
    </font>
    <font>
      <b/>
      <sz val="12"/>
      <color rgb="FF92D050"/>
      <name val="Calibri"/>
      <family val="2"/>
      <scheme val="minor"/>
    </font>
    <font>
      <b/>
      <sz val="14"/>
      <color rgb="FF92D050"/>
      <name val="Calibri"/>
      <family val="2"/>
      <scheme val="minor"/>
    </font>
    <font>
      <b/>
      <sz val="22"/>
      <color theme="1"/>
      <name val="Calibri"/>
      <family val="2"/>
      <scheme val="minor"/>
    </font>
    <font>
      <i/>
      <sz val="11"/>
      <color theme="1"/>
      <name val="Calibri"/>
      <family val="2"/>
      <scheme val="minor"/>
    </font>
    <font>
      <b/>
      <sz val="11"/>
      <name val="Calibri"/>
      <family val="2"/>
      <scheme val="minor"/>
    </font>
    <font>
      <sz val="12"/>
      <color theme="1"/>
      <name val="Wingdings"/>
      <charset val="2"/>
    </font>
    <font>
      <sz val="12"/>
      <color rgb="FF000000"/>
      <name val="Arial"/>
      <family val="2"/>
    </font>
    <font>
      <b/>
      <sz val="12"/>
      <color rgb="FF0092D2"/>
      <name val="Arial"/>
      <family val="2"/>
    </font>
    <font>
      <sz val="14"/>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7">
    <border>
      <left/>
      <right/>
      <top/>
      <bottom/>
      <diagonal/>
    </border>
    <border>
      <left/>
      <right/>
      <top/>
      <bottom style="thick">
        <color theme="4" tint="0.49998474074526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s>
  <cellStyleXfs count="5">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cellStyleXfs>
  <cellXfs count="76">
    <xf numFmtId="0" fontId="0" fillId="0" borderId="0" xfId="0"/>
    <xf numFmtId="0" fontId="3" fillId="0" borderId="1" xfId="3"/>
    <xf numFmtId="0" fontId="4" fillId="0" borderId="2" xfId="4"/>
    <xf numFmtId="44" fontId="0" fillId="0" borderId="0" xfId="0" applyNumberFormat="1"/>
    <xf numFmtId="2" fontId="0" fillId="0" borderId="0" xfId="0" applyNumberFormat="1"/>
    <xf numFmtId="0" fontId="0" fillId="0" borderId="0" xfId="0" applyAlignment="1">
      <alignment wrapText="1"/>
    </xf>
    <xf numFmtId="0" fontId="3" fillId="0" borderId="0" xfId="3" applyBorder="1"/>
    <xf numFmtId="164" fontId="0" fillId="0" borderId="0" xfId="0" applyNumberFormat="1"/>
    <xf numFmtId="0" fontId="5" fillId="0" borderId="0" xfId="0" applyFont="1"/>
    <xf numFmtId="0" fontId="6" fillId="0" borderId="0" xfId="2" applyFont="1"/>
    <xf numFmtId="0" fontId="7" fillId="0" borderId="0" xfId="2" applyFont="1"/>
    <xf numFmtId="1" fontId="0" fillId="0" borderId="0" xfId="0" applyNumberFormat="1"/>
    <xf numFmtId="0" fontId="0" fillId="0" borderId="0" xfId="0"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Fill="1"/>
    <xf numFmtId="0" fontId="4" fillId="0" borderId="3" xfId="0" applyFont="1" applyBorder="1"/>
    <xf numFmtId="0" fontId="3" fillId="0" borderId="1" xfId="3"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left" vertical="center" wrapText="1"/>
    </xf>
    <xf numFmtId="0" fontId="3" fillId="0" borderId="1" xfId="3" applyAlignment="1">
      <alignment horizont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0" borderId="0" xfId="0" applyFill="1" applyAlignment="1">
      <alignment horizontal="center" vertical="center" wrapText="1"/>
    </xf>
    <xf numFmtId="165" fontId="0" fillId="0" borderId="0" xfId="0" applyNumberFormat="1" applyFill="1" applyAlignment="1">
      <alignment horizontal="left" vertical="center" wrapText="1"/>
    </xf>
    <xf numFmtId="164" fontId="1" fillId="0" borderId="0" xfId="1" applyNumberFormat="1" applyFont="1" applyFill="1"/>
    <xf numFmtId="0" fontId="0" fillId="0" borderId="0" xfId="0" applyFont="1" applyFill="1"/>
    <xf numFmtId="0" fontId="10" fillId="0" borderId="0" xfId="0" applyFont="1" applyBorder="1"/>
    <xf numFmtId="0" fontId="0" fillId="0" borderId="0" xfId="0" applyBorder="1"/>
    <xf numFmtId="0" fontId="4" fillId="0" borderId="0" xfId="0" applyFont="1" applyBorder="1"/>
    <xf numFmtId="0" fontId="4" fillId="3" borderId="2" xfId="4" applyFill="1" applyAlignment="1">
      <alignment horizontal="center"/>
    </xf>
    <xf numFmtId="166" fontId="0" fillId="0" borderId="0" xfId="1" applyNumberFormat="1" applyFont="1" applyAlignment="1">
      <alignment horizontal="center"/>
    </xf>
    <xf numFmtId="166" fontId="4" fillId="3" borderId="2" xfId="4" applyNumberFormat="1" applyFill="1" applyAlignment="1">
      <alignment horizontal="center"/>
    </xf>
    <xf numFmtId="1" fontId="0" fillId="3" borderId="0" xfId="0" applyNumberFormat="1" applyFill="1" applyAlignment="1">
      <alignment horizontal="center" vertical="center" wrapText="1"/>
    </xf>
    <xf numFmtId="165" fontId="0" fillId="3" borderId="0" xfId="0" applyNumberFormat="1" applyFill="1" applyAlignment="1">
      <alignment horizontal="center" vertical="center" wrapText="1"/>
    </xf>
    <xf numFmtId="0" fontId="12" fillId="0" borderId="0" xfId="0" applyFont="1"/>
    <xf numFmtId="0" fontId="9" fillId="0" borderId="4" xfId="0" applyFont="1" applyBorder="1"/>
    <xf numFmtId="167" fontId="0" fillId="2" borderId="0" xfId="0" applyNumberFormat="1" applyFill="1" applyAlignment="1">
      <alignment horizontal="center"/>
    </xf>
    <xf numFmtId="167" fontId="1" fillId="2" borderId="0" xfId="1" applyNumberFormat="1" applyFont="1" applyFill="1" applyAlignment="1">
      <alignment horizontal="center"/>
    </xf>
    <xf numFmtId="0" fontId="8" fillId="0" borderId="0" xfId="0" applyFont="1" applyBorder="1"/>
    <xf numFmtId="0" fontId="3" fillId="0" borderId="0" xfId="3" applyBorder="1" applyAlignment="1">
      <alignment horizontal="right"/>
    </xf>
    <xf numFmtId="0" fontId="3" fillId="0" borderId="0" xfId="3" applyBorder="1" applyAlignment="1">
      <alignment horizontal="center"/>
    </xf>
    <xf numFmtId="167" fontId="1" fillId="3" borderId="0" xfId="1" applyNumberFormat="1" applyFont="1" applyFill="1" applyBorder="1" applyAlignment="1">
      <alignment horizontal="center"/>
    </xf>
    <xf numFmtId="166" fontId="0" fillId="3" borderId="0" xfId="0" applyNumberFormat="1" applyFill="1" applyAlignment="1">
      <alignment horizontal="center"/>
    </xf>
    <xf numFmtId="0" fontId="0" fillId="3" borderId="0" xfId="0" applyFill="1" applyAlignment="1">
      <alignment horizontal="center"/>
    </xf>
    <xf numFmtId="0" fontId="13" fillId="0" borderId="0" xfId="0" applyFont="1" applyBorder="1" applyAlignment="1">
      <alignment horizontal="left"/>
    </xf>
    <xf numFmtId="0" fontId="4" fillId="0" borderId="5" xfId="0" applyFont="1" applyBorder="1" applyAlignment="1">
      <alignment horizontal="center" vertical="center" wrapText="1"/>
    </xf>
    <xf numFmtId="0" fontId="4" fillId="0" borderId="0" xfId="0" applyFont="1" applyBorder="1" applyAlignment="1">
      <alignment horizontal="center"/>
    </xf>
    <xf numFmtId="0" fontId="4" fillId="0" borderId="0" xfId="0" applyFont="1" applyAlignment="1">
      <alignment horizontal="right" vertical="center" wrapText="1"/>
    </xf>
    <xf numFmtId="0" fontId="9" fillId="0" borderId="0" xfId="0" applyFont="1" applyBorder="1" applyAlignment="1">
      <alignment horizontal="center"/>
    </xf>
    <xf numFmtId="0" fontId="4" fillId="0" borderId="0" xfId="0" applyFont="1"/>
    <xf numFmtId="0" fontId="14" fillId="0" borderId="0" xfId="0" applyFont="1" applyAlignment="1">
      <alignment horizontal="left" vertical="top" readingOrder="1"/>
    </xf>
    <xf numFmtId="49" fontId="14" fillId="0" borderId="0" xfId="0" applyNumberFormat="1" applyFont="1" applyAlignment="1">
      <alignment horizontal="left" vertical="top" wrapText="1" readingOrder="1"/>
    </xf>
    <xf numFmtId="0" fontId="14" fillId="0" borderId="0" xfId="0" applyFont="1" applyAlignment="1">
      <alignment horizontal="justify" vertical="center" readingOrder="1"/>
    </xf>
    <xf numFmtId="0" fontId="17" fillId="0" borderId="0" xfId="0" applyFont="1"/>
    <xf numFmtId="0" fontId="4" fillId="0" borderId="5" xfId="0" applyFont="1" applyBorder="1" applyAlignment="1">
      <alignment horizont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center"/>
    </xf>
    <xf numFmtId="0" fontId="11" fillId="0" borderId="0" xfId="0" applyFont="1" applyAlignment="1">
      <alignment horizontal="center" vertical="center" textRotation="90"/>
    </xf>
    <xf numFmtId="49" fontId="0" fillId="0" borderId="3" xfId="0" applyNumberFormat="1" applyFont="1" applyBorder="1" applyAlignment="1">
      <alignment horizontal="left" vertical="top" wrapText="1"/>
    </xf>
    <xf numFmtId="49" fontId="0" fillId="0" borderId="6"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0" fillId="0" borderId="3" xfId="0" applyFont="1" applyBorder="1" applyAlignment="1">
      <alignment horizontal="left" vertical="center" wrapText="1"/>
    </xf>
    <xf numFmtId="0" fontId="0" fillId="0" borderId="6" xfId="0" applyFont="1" applyBorder="1" applyAlignment="1">
      <alignment horizontal="left" vertical="center" wrapText="1"/>
    </xf>
    <xf numFmtId="0" fontId="0"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cellXfs>
  <cellStyles count="5">
    <cellStyle name="Monétaire" xfId="1" builtinId="4"/>
    <cellStyle name="Normal" xfId="0" builtinId="0"/>
    <cellStyle name="Titre" xfId="2" builtinId="15"/>
    <cellStyle name="Titre 2" xfId="3" builtinId="17"/>
    <cellStyle name="Total" xfId="4" builtinId="25"/>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www.hec.ca/biblio/banques-de-donnees/kognos.pro.html"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support.office.com/fr-FR/article/Fonction-SOMME-043e1c7d-7726-4e80-8f32-07b23e057f89" TargetMode="External"/><Relationship Id="rId2" Type="http://schemas.openxmlformats.org/officeDocument/2006/relationships/hyperlink" Target="https://support.office.com/fr-FR/article/Fonction-SOMMEPROD-16753e75-9f68-4874-94ac-4d2145a2fd2e" TargetMode="External"/><Relationship Id="rId1" Type="http://schemas.openxmlformats.org/officeDocument/2006/relationships/image" Target="../media/image1.gif"/><Relationship Id="rId4" Type="http://schemas.openxmlformats.org/officeDocument/2006/relationships/hyperlink" Target="https://support.office.com/fr-fr/article/cr%C3%A9er-des-formules-23936c25-8fde-4ec3-a868-a8add99f884d"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proxy2.hec.ca:4076/video/excel-filtrer-les-donnees" TargetMode="External"/><Relationship Id="rId2" Type="http://schemas.openxmlformats.org/officeDocument/2006/relationships/hyperlink" Target="https://support.office.com/fr-fr/article/MOYENNE-MOYENNE-fonction-047bac88-d466-426c-a32b-8f33eb960cf6?ui=fr-FR&amp;rs=fr-FR&amp;ad=FR" TargetMode="External"/><Relationship Id="rId1" Type="http://schemas.openxmlformats.org/officeDocument/2006/relationships/hyperlink" Target="https://support.office.com/fr-fr/article/NB-SI-NB-SI-fonction-e0de10c6-f885-4e71-abb4-1f464816df34?ui=fr-FR&amp;rs=fr-FR&amp;ad=FR" TargetMode="External"/><Relationship Id="rId4" Type="http://schemas.openxmlformats.org/officeDocument/2006/relationships/hyperlink" Target="https://proxy2.hec.ca:4076/video/excel-trier-les-donnees"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https://proxy2.hec.ca:4076/video/excel-calculer-avec-les-principes-de-base" TargetMode="External"/><Relationship Id="rId1" Type="http://schemas.openxmlformats.org/officeDocument/2006/relationships/hyperlink" Target="https://proxy2.hec.ca:4076/video/excel-appliquer-adressages-mixtes-absolus"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www.youtube.com/watch?v=zzG71iiLKhM" TargetMode="External"/><Relationship Id="rId2" Type="http://schemas.openxmlformats.org/officeDocument/2006/relationships/hyperlink" Target="https://proxy2.hec.ca:4076/video/excel-coller-les-options-dexcel" TargetMode="External"/><Relationship Id="rId1" Type="http://schemas.openxmlformats.org/officeDocument/2006/relationships/hyperlink" Target="https://support.office.com/fr-FR/article/fonction-SI-69aed7c9-4e8a-4755-a9bc-aa8bbff73be2" TargetMode="External"/></Relationships>
</file>

<file path=xl/drawings/drawing1.xml><?xml version="1.0" encoding="utf-8"?>
<xdr:wsDr xmlns:xdr="http://schemas.openxmlformats.org/drawingml/2006/spreadsheetDrawing" xmlns:a="http://schemas.openxmlformats.org/drawingml/2006/main">
  <xdr:twoCellAnchor>
    <xdr:from>
      <xdr:col>1</xdr:col>
      <xdr:colOff>68580</xdr:colOff>
      <xdr:row>1</xdr:row>
      <xdr:rowOff>76200</xdr:rowOff>
    </xdr:from>
    <xdr:to>
      <xdr:col>2</xdr:col>
      <xdr:colOff>487680</xdr:colOff>
      <xdr:row>1</xdr:row>
      <xdr:rowOff>434340</xdr:rowOff>
    </xdr:to>
    <xdr:sp macro="" textlink="">
      <xdr:nvSpPr>
        <xdr:cNvPr id="3" name="ZoneTexte 2">
          <a:hlinkClick xmlns:r="http://schemas.openxmlformats.org/officeDocument/2006/relationships" r:id="rId1"/>
        </xdr:cNvPr>
        <xdr:cNvSpPr txBox="1"/>
      </xdr:nvSpPr>
      <xdr:spPr>
        <a:xfrm>
          <a:off x="10599420" y="441960"/>
          <a:ext cx="2674620" cy="358140"/>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fr-CA" sz="1100"/>
            <a:t>Connexion </a:t>
          </a:r>
          <a:r>
            <a:rPr lang="fr-CA" sz="1100" baseline="0"/>
            <a:t>à la banque de données Kognos</a:t>
          </a:r>
          <a:endParaRPr lang="fr-CA" sz="1100"/>
        </a:p>
      </xdr:txBody>
    </xdr:sp>
    <xdr:clientData/>
  </xdr:twoCellAnchor>
  <xdr:twoCellAnchor>
    <xdr:from>
      <xdr:col>0</xdr:col>
      <xdr:colOff>9395460</xdr:colOff>
      <xdr:row>1</xdr:row>
      <xdr:rowOff>281940</xdr:rowOff>
    </xdr:from>
    <xdr:to>
      <xdr:col>1</xdr:col>
      <xdr:colOff>83820</xdr:colOff>
      <xdr:row>1</xdr:row>
      <xdr:rowOff>312420</xdr:rowOff>
    </xdr:to>
    <xdr:cxnSp macro="">
      <xdr:nvCxnSpPr>
        <xdr:cNvPr id="5" name="Connecteur droit avec flèche 4"/>
        <xdr:cNvCxnSpPr/>
      </xdr:nvCxnSpPr>
      <xdr:spPr>
        <a:xfrm flipV="1">
          <a:off x="9395460" y="647700"/>
          <a:ext cx="1219200" cy="3048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1</xdr:col>
      <xdr:colOff>9525</xdr:colOff>
      <xdr:row>16</xdr:row>
      <xdr:rowOff>9525</xdr:rowOff>
    </xdr:to>
    <xdr:pic>
      <xdr:nvPicPr>
        <xdr:cNvPr id="2" name="Image 1"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9525</xdr:colOff>
      <xdr:row>18</xdr:row>
      <xdr:rowOff>9525</xdr:rowOff>
    </xdr:to>
    <xdr:pic>
      <xdr:nvPicPr>
        <xdr:cNvPr id="3" name="Image 2"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9525</xdr:colOff>
      <xdr:row>19</xdr:row>
      <xdr:rowOff>9525</xdr:rowOff>
    </xdr:to>
    <xdr:pic>
      <xdr:nvPicPr>
        <xdr:cNvPr id="4" name="Image 3"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9525</xdr:colOff>
      <xdr:row>19</xdr:row>
      <xdr:rowOff>9525</xdr:rowOff>
    </xdr:to>
    <xdr:pic>
      <xdr:nvPicPr>
        <xdr:cNvPr id="5" name="Image 4"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38100</xdr:colOff>
      <xdr:row>3</xdr:row>
      <xdr:rowOff>28575</xdr:rowOff>
    </xdr:from>
    <xdr:to>
      <xdr:col>12</xdr:col>
      <xdr:colOff>60960</xdr:colOff>
      <xdr:row>3</xdr:row>
      <xdr:rowOff>487680</xdr:rowOff>
    </xdr:to>
    <xdr:sp macro="" textlink="">
      <xdr:nvSpPr>
        <xdr:cNvPr id="6" name="ZoneTexte 5"/>
        <xdr:cNvSpPr txBox="1"/>
      </xdr:nvSpPr>
      <xdr:spPr>
        <a:xfrm>
          <a:off x="8450580" y="805815"/>
          <a:ext cx="3192780" cy="45910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CA">
            <a:effectLst/>
          </a:endParaRPr>
        </a:p>
        <a:p>
          <a:endParaRPr lang="fr-CA" sz="1100"/>
        </a:p>
      </xdr:txBody>
    </xdr:sp>
    <xdr:clientData/>
  </xdr:twoCellAnchor>
  <xdr:twoCellAnchor>
    <xdr:from>
      <xdr:col>8</xdr:col>
      <xdr:colOff>99060</xdr:colOff>
      <xdr:row>8</xdr:row>
      <xdr:rowOff>83820</xdr:rowOff>
    </xdr:from>
    <xdr:to>
      <xdr:col>10</xdr:col>
      <xdr:colOff>312420</xdr:colOff>
      <xdr:row>9</xdr:row>
      <xdr:rowOff>152400</xdr:rowOff>
    </xdr:to>
    <xdr:sp macro="" textlink="">
      <xdr:nvSpPr>
        <xdr:cNvPr id="10" name="ZoneTexte 9">
          <a:hlinkClick xmlns:r="http://schemas.openxmlformats.org/officeDocument/2006/relationships" r:id="rId2"/>
        </xdr:cNvPr>
        <xdr:cNvSpPr txBox="1"/>
      </xdr:nvSpPr>
      <xdr:spPr>
        <a:xfrm>
          <a:off x="8511540" y="2628900"/>
          <a:ext cx="1798320" cy="29718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Fonction </a:t>
          </a:r>
          <a:r>
            <a:rPr lang="fr-CA" sz="1100" b="1" baseline="0"/>
            <a:t>SOMMEPROD</a:t>
          </a:r>
        </a:p>
      </xdr:txBody>
    </xdr:sp>
    <xdr:clientData/>
  </xdr:twoCellAnchor>
  <xdr:twoCellAnchor>
    <xdr:from>
      <xdr:col>8</xdr:col>
      <xdr:colOff>83820</xdr:colOff>
      <xdr:row>5</xdr:row>
      <xdr:rowOff>83820</xdr:rowOff>
    </xdr:from>
    <xdr:to>
      <xdr:col>10</xdr:col>
      <xdr:colOff>320040</xdr:colOff>
      <xdr:row>7</xdr:row>
      <xdr:rowOff>30480</xdr:rowOff>
    </xdr:to>
    <xdr:sp macro="" textlink="">
      <xdr:nvSpPr>
        <xdr:cNvPr id="12" name="ZoneTexte 11">
          <a:hlinkClick xmlns:r="http://schemas.openxmlformats.org/officeDocument/2006/relationships" r:id="rId3"/>
        </xdr:cNvPr>
        <xdr:cNvSpPr txBox="1"/>
      </xdr:nvSpPr>
      <xdr:spPr>
        <a:xfrm>
          <a:off x="8496300" y="2057400"/>
          <a:ext cx="1821180" cy="33528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Fonction SOMME</a:t>
          </a:r>
        </a:p>
      </xdr:txBody>
    </xdr:sp>
    <xdr:clientData/>
  </xdr:twoCellAnchor>
  <xdr:twoCellAnchor>
    <xdr:from>
      <xdr:col>8</xdr:col>
      <xdr:colOff>91440</xdr:colOff>
      <xdr:row>3</xdr:row>
      <xdr:rowOff>678180</xdr:rowOff>
    </xdr:from>
    <xdr:to>
      <xdr:col>11</xdr:col>
      <xdr:colOff>152400</xdr:colOff>
      <xdr:row>4</xdr:row>
      <xdr:rowOff>60960</xdr:rowOff>
    </xdr:to>
    <xdr:sp macro="" textlink="">
      <xdr:nvSpPr>
        <xdr:cNvPr id="16" name="ZoneTexte 15">
          <a:hlinkClick xmlns:r="http://schemas.openxmlformats.org/officeDocument/2006/relationships" r:id="rId4"/>
        </xdr:cNvPr>
        <xdr:cNvSpPr txBox="1"/>
      </xdr:nvSpPr>
      <xdr:spPr>
        <a:xfrm>
          <a:off x="8503920" y="1455420"/>
          <a:ext cx="2438400" cy="3810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Écrire des formules Excel</a:t>
          </a:r>
        </a:p>
        <a:p>
          <a:endParaRPr lang="fr-CA"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973455</xdr:colOff>
      <xdr:row>2</xdr:row>
      <xdr:rowOff>133350</xdr:rowOff>
    </xdr:from>
    <xdr:to>
      <xdr:col>13</xdr:col>
      <xdr:colOff>106680</xdr:colOff>
      <xdr:row>3</xdr:row>
      <xdr:rowOff>455295</xdr:rowOff>
    </xdr:to>
    <xdr:sp macro="" textlink="">
      <xdr:nvSpPr>
        <xdr:cNvPr id="5" name="ZoneTexte 4"/>
        <xdr:cNvSpPr txBox="1"/>
      </xdr:nvSpPr>
      <xdr:spPr>
        <a:xfrm>
          <a:off x="10231755" y="727710"/>
          <a:ext cx="3293745" cy="51244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eaLnBrk="1" fontAlgn="auto" latinLnBrk="0" hangingPunct="1"/>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a:effectLst/>
          </a:endParaRPr>
        </a:p>
      </xdr:txBody>
    </xdr:sp>
    <xdr:clientData/>
  </xdr:twoCellAnchor>
  <xdr:twoCellAnchor>
    <xdr:from>
      <xdr:col>9</xdr:col>
      <xdr:colOff>60960</xdr:colOff>
      <xdr:row>6</xdr:row>
      <xdr:rowOff>0</xdr:rowOff>
    </xdr:from>
    <xdr:to>
      <xdr:col>10</xdr:col>
      <xdr:colOff>342899</xdr:colOff>
      <xdr:row>7</xdr:row>
      <xdr:rowOff>102870</xdr:rowOff>
    </xdr:to>
    <xdr:sp macro="" textlink="">
      <xdr:nvSpPr>
        <xdr:cNvPr id="3" name="ZoneTexte 2">
          <a:hlinkClick xmlns:r="http://schemas.openxmlformats.org/officeDocument/2006/relationships" r:id="rId1"/>
        </xdr:cNvPr>
        <xdr:cNvSpPr txBox="1"/>
      </xdr:nvSpPr>
      <xdr:spPr>
        <a:xfrm>
          <a:off x="10256520" y="2057400"/>
          <a:ext cx="1074419" cy="2857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NB.SI</a:t>
          </a:r>
        </a:p>
      </xdr:txBody>
    </xdr:sp>
    <xdr:clientData/>
  </xdr:twoCellAnchor>
  <xdr:twoCellAnchor>
    <xdr:from>
      <xdr:col>9</xdr:col>
      <xdr:colOff>60960</xdr:colOff>
      <xdr:row>4</xdr:row>
      <xdr:rowOff>91440</xdr:rowOff>
    </xdr:from>
    <xdr:to>
      <xdr:col>10</xdr:col>
      <xdr:colOff>678180</xdr:colOff>
      <xdr:row>5</xdr:row>
      <xdr:rowOff>68580</xdr:rowOff>
    </xdr:to>
    <xdr:sp macro="" textlink="">
      <xdr:nvSpPr>
        <xdr:cNvPr id="4" name="ZoneTexte 3">
          <a:hlinkClick xmlns:r="http://schemas.openxmlformats.org/officeDocument/2006/relationships" r:id="rId2"/>
        </xdr:cNvPr>
        <xdr:cNvSpPr txBox="1"/>
      </xdr:nvSpPr>
      <xdr:spPr>
        <a:xfrm>
          <a:off x="10256520" y="1623060"/>
          <a:ext cx="1409700" cy="2895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MOYENNE</a:t>
          </a:r>
        </a:p>
        <a:p>
          <a:endParaRPr lang="fr-CA" sz="1100" b="1" baseline="0"/>
        </a:p>
      </xdr:txBody>
    </xdr:sp>
    <xdr:clientData/>
  </xdr:twoCellAnchor>
  <xdr:twoCellAnchor>
    <xdr:from>
      <xdr:col>9</xdr:col>
      <xdr:colOff>60960</xdr:colOff>
      <xdr:row>9</xdr:row>
      <xdr:rowOff>7620</xdr:rowOff>
    </xdr:from>
    <xdr:to>
      <xdr:col>14</xdr:col>
      <xdr:colOff>129540</xdr:colOff>
      <xdr:row>11</xdr:row>
      <xdr:rowOff>121920</xdr:rowOff>
    </xdr:to>
    <xdr:sp macro="" textlink="">
      <xdr:nvSpPr>
        <xdr:cNvPr id="6" name="ZoneTexte 5">
          <a:hlinkClick xmlns:r="http://schemas.openxmlformats.org/officeDocument/2006/relationships" r:id="rId3"/>
        </xdr:cNvPr>
        <xdr:cNvSpPr txBox="1"/>
      </xdr:nvSpPr>
      <xdr:spPr>
        <a:xfrm>
          <a:off x="10454640" y="2552700"/>
          <a:ext cx="4030980" cy="4800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Filtrer les données</a:t>
          </a:r>
        </a:p>
        <a:p>
          <a:pPr marL="0" marR="0" lvl="0" indent="0" defTabSz="914400" eaLnBrk="1" fontAlgn="auto" latinLnBrk="0" hangingPunct="1">
            <a:lnSpc>
              <a:spcPct val="100000"/>
            </a:lnSpc>
            <a:spcBef>
              <a:spcPts val="0"/>
            </a:spcBef>
            <a:spcAft>
              <a:spcPts val="0"/>
            </a:spcAft>
            <a:buClrTx/>
            <a:buSzTx/>
            <a:buFontTx/>
            <a:buNone/>
            <a:tabLst/>
            <a:defRPr/>
          </a:pPr>
          <a:r>
            <a:rPr lang="fr-CA" sz="1100" b="1" i="1" baseline="0">
              <a:solidFill>
                <a:schemeClr val="lt1"/>
              </a:solidFill>
              <a:effectLst/>
              <a:latin typeface="+mn-lt"/>
              <a:ea typeface="+mn-ea"/>
              <a:cs typeface="+mn-cs"/>
            </a:rPr>
            <a:t>Visionnement suggéré pour cet exercice : jusqu'au temps 1:30</a:t>
          </a:r>
          <a:endParaRPr lang="fr-CA" sz="1200">
            <a:effectLst/>
          </a:endParaRPr>
        </a:p>
        <a:p>
          <a:endParaRPr lang="fr-CA" sz="1200" b="1" baseline="0"/>
        </a:p>
      </xdr:txBody>
    </xdr:sp>
    <xdr:clientData/>
  </xdr:twoCellAnchor>
  <xdr:twoCellAnchor>
    <xdr:from>
      <xdr:col>9</xdr:col>
      <xdr:colOff>53340</xdr:colOff>
      <xdr:row>12</xdr:row>
      <xdr:rowOff>68580</xdr:rowOff>
    </xdr:from>
    <xdr:to>
      <xdr:col>14</xdr:col>
      <xdr:colOff>106680</xdr:colOff>
      <xdr:row>15</xdr:row>
      <xdr:rowOff>114300</xdr:rowOff>
    </xdr:to>
    <xdr:sp macro="" textlink="">
      <xdr:nvSpPr>
        <xdr:cNvPr id="7" name="ZoneTexte 6">
          <a:hlinkClick xmlns:r="http://schemas.openxmlformats.org/officeDocument/2006/relationships" r:id="rId4"/>
        </xdr:cNvPr>
        <xdr:cNvSpPr txBox="1"/>
      </xdr:nvSpPr>
      <xdr:spPr>
        <a:xfrm>
          <a:off x="10447020" y="3162300"/>
          <a:ext cx="4015740" cy="5943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Trier les données</a:t>
          </a:r>
        </a:p>
        <a:p>
          <a:pPr marL="0" marR="0" lvl="0" indent="0" defTabSz="914400" eaLnBrk="1" fontAlgn="auto" latinLnBrk="0" hangingPunct="1">
            <a:lnSpc>
              <a:spcPct val="100000"/>
            </a:lnSpc>
            <a:spcBef>
              <a:spcPts val="0"/>
            </a:spcBef>
            <a:spcAft>
              <a:spcPts val="0"/>
            </a:spcAft>
            <a:buClrTx/>
            <a:buSzTx/>
            <a:buFontTx/>
            <a:buNone/>
            <a:tabLst/>
            <a:defRPr/>
          </a:pPr>
          <a:r>
            <a:rPr lang="fr-CA" sz="1100" b="1" i="1" baseline="0">
              <a:solidFill>
                <a:schemeClr val="lt1"/>
              </a:solidFill>
              <a:effectLst/>
              <a:latin typeface="+mn-lt"/>
              <a:ea typeface="+mn-ea"/>
              <a:cs typeface="+mn-cs"/>
            </a:rPr>
            <a:t>Visionnement suggéré pour cet exercice : jusqu'au temps 1:10</a:t>
          </a:r>
          <a:endParaRPr lang="fr-CA" sz="1200">
            <a:effectLst/>
          </a:endParaRPr>
        </a:p>
        <a:p>
          <a:endParaRPr lang="fr-CA" sz="1200" b="1" baseline="0"/>
        </a:p>
        <a:p>
          <a:endParaRPr lang="fr-CA" sz="1200" b="1" baseline="0"/>
        </a:p>
        <a:p>
          <a:endParaRPr lang="fr-CA"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668654</xdr:colOff>
      <xdr:row>4</xdr:row>
      <xdr:rowOff>297180</xdr:rowOff>
    </xdr:from>
    <xdr:to>
      <xdr:col>15</xdr:col>
      <xdr:colOff>251460</xdr:colOff>
      <xdr:row>5</xdr:row>
      <xdr:rowOff>449580</xdr:rowOff>
    </xdr:to>
    <xdr:sp macro="" textlink="">
      <xdr:nvSpPr>
        <xdr:cNvPr id="4" name="ZoneTexte 3">
          <a:hlinkClick xmlns:r="http://schemas.openxmlformats.org/officeDocument/2006/relationships" r:id="rId1"/>
        </xdr:cNvPr>
        <xdr:cNvSpPr txBox="1"/>
      </xdr:nvSpPr>
      <xdr:spPr>
        <a:xfrm>
          <a:off x="8692514" y="2164080"/>
          <a:ext cx="2920366" cy="4953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Créer et copier des formules avec références relatives et absolues</a:t>
          </a:r>
          <a:endParaRPr lang="fr-CA" sz="1100" baseline="0"/>
        </a:p>
      </xdr:txBody>
    </xdr:sp>
    <xdr:clientData/>
  </xdr:twoCellAnchor>
  <xdr:twoCellAnchor>
    <xdr:from>
      <xdr:col>10</xdr:col>
      <xdr:colOff>638174</xdr:colOff>
      <xdr:row>2</xdr:row>
      <xdr:rowOff>139065</xdr:rowOff>
    </xdr:from>
    <xdr:to>
      <xdr:col>16</xdr:col>
      <xdr:colOff>160019</xdr:colOff>
      <xdr:row>3</xdr:row>
      <xdr:rowOff>464820</xdr:rowOff>
    </xdr:to>
    <xdr:sp macro="" textlink="">
      <xdr:nvSpPr>
        <xdr:cNvPr id="5" name="ZoneTexte 4"/>
        <xdr:cNvSpPr txBox="1"/>
      </xdr:nvSpPr>
      <xdr:spPr>
        <a:xfrm>
          <a:off x="8227694" y="733425"/>
          <a:ext cx="3514725" cy="50863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r>
            <a:rPr lang="fr-CA" sz="1600" b="1"/>
            <a:t>Ressources</a:t>
          </a:r>
          <a:r>
            <a:rPr lang="fr-CA" sz="1600" b="1" baseline="0"/>
            <a:t> disponibles pour vous aider</a:t>
          </a:r>
        </a:p>
        <a:p>
          <a:endParaRPr lang="fr-CA" sz="1100" b="1"/>
        </a:p>
      </xdr:txBody>
    </xdr:sp>
    <xdr:clientData/>
  </xdr:twoCellAnchor>
  <xdr:twoCellAnchor>
    <xdr:from>
      <xdr:col>11</xdr:col>
      <xdr:colOff>7620</xdr:colOff>
      <xdr:row>3</xdr:row>
      <xdr:rowOff>678181</xdr:rowOff>
    </xdr:from>
    <xdr:to>
      <xdr:col>17</xdr:col>
      <xdr:colOff>365760</xdr:colOff>
      <xdr:row>4</xdr:row>
      <xdr:rowOff>106680</xdr:rowOff>
    </xdr:to>
    <xdr:sp macro="" textlink="">
      <xdr:nvSpPr>
        <xdr:cNvPr id="7" name="ZoneTexte 6">
          <a:hlinkClick xmlns:r="http://schemas.openxmlformats.org/officeDocument/2006/relationships" r:id="rId2"/>
        </xdr:cNvPr>
        <xdr:cNvSpPr txBox="1"/>
      </xdr:nvSpPr>
      <xdr:spPr>
        <a:xfrm>
          <a:off x="8717280" y="1455421"/>
          <a:ext cx="4320540" cy="518159"/>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Copier des formules </a:t>
          </a:r>
        </a:p>
        <a:p>
          <a:r>
            <a:rPr lang="fr-CA" sz="1100" b="1" i="1" baseline="0">
              <a:solidFill>
                <a:schemeClr val="lt1"/>
              </a:solidFill>
              <a:effectLst/>
              <a:latin typeface="+mn-lt"/>
              <a:ea typeface="+mn-ea"/>
              <a:cs typeface="+mn-cs"/>
            </a:rPr>
            <a:t>Visionnement suggéré pour cet exercice : jusqu'au temps 5:00</a:t>
          </a:r>
          <a:endParaRPr lang="fr-CA">
            <a:effectLst/>
          </a:endParaRPr>
        </a:p>
        <a:p>
          <a:endParaRPr lang="fr-CA" sz="1100" b="1"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76200</xdr:colOff>
      <xdr:row>3</xdr:row>
      <xdr:rowOff>152400</xdr:rowOff>
    </xdr:from>
    <xdr:to>
      <xdr:col>10</xdr:col>
      <xdr:colOff>358139</xdr:colOff>
      <xdr:row>3</xdr:row>
      <xdr:rowOff>438150</xdr:rowOff>
    </xdr:to>
    <xdr:sp macro="" textlink="">
      <xdr:nvSpPr>
        <xdr:cNvPr id="2" name="ZoneTexte 1">
          <a:hlinkClick xmlns:r="http://schemas.openxmlformats.org/officeDocument/2006/relationships" r:id="rId1"/>
        </xdr:cNvPr>
        <xdr:cNvSpPr txBox="1"/>
      </xdr:nvSpPr>
      <xdr:spPr>
        <a:xfrm>
          <a:off x="8549640" y="929640"/>
          <a:ext cx="1074419" cy="2857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SI</a:t>
          </a:r>
        </a:p>
      </xdr:txBody>
    </xdr:sp>
    <xdr:clientData/>
  </xdr:twoCellAnchor>
  <xdr:twoCellAnchor>
    <xdr:from>
      <xdr:col>9</xdr:col>
      <xdr:colOff>38100</xdr:colOff>
      <xdr:row>1</xdr:row>
      <xdr:rowOff>38101</xdr:rowOff>
    </xdr:from>
    <xdr:to>
      <xdr:col>13</xdr:col>
      <xdr:colOff>99060</xdr:colOff>
      <xdr:row>2</xdr:row>
      <xdr:rowOff>175261</xdr:rowOff>
    </xdr:to>
    <xdr:sp macro="" textlink="">
      <xdr:nvSpPr>
        <xdr:cNvPr id="3" name="ZoneTexte 2"/>
        <xdr:cNvSpPr txBox="1"/>
      </xdr:nvSpPr>
      <xdr:spPr>
        <a:xfrm>
          <a:off x="10538460" y="335281"/>
          <a:ext cx="3230880" cy="43434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b="1">
            <a:effectLst/>
          </a:endParaRPr>
        </a:p>
        <a:p>
          <a:endParaRPr lang="fr-CA" sz="1100"/>
        </a:p>
      </xdr:txBody>
    </xdr:sp>
    <xdr:clientData/>
  </xdr:twoCellAnchor>
  <xdr:twoCellAnchor>
    <xdr:from>
      <xdr:col>9</xdr:col>
      <xdr:colOff>83820</xdr:colOff>
      <xdr:row>4</xdr:row>
      <xdr:rowOff>152400</xdr:rowOff>
    </xdr:from>
    <xdr:to>
      <xdr:col>15</xdr:col>
      <xdr:colOff>754380</xdr:colOff>
      <xdr:row>5</xdr:row>
      <xdr:rowOff>472440</xdr:rowOff>
    </xdr:to>
    <xdr:sp macro="" textlink="">
      <xdr:nvSpPr>
        <xdr:cNvPr id="4" name="ZoneTexte 3">
          <a:hlinkClick xmlns:r="http://schemas.openxmlformats.org/officeDocument/2006/relationships" r:id="rId2"/>
        </xdr:cNvPr>
        <xdr:cNvSpPr txBox="1"/>
      </xdr:nvSpPr>
      <xdr:spPr>
        <a:xfrm>
          <a:off x="10408920" y="1752600"/>
          <a:ext cx="5425440" cy="51054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Coller des valeurs</a:t>
          </a:r>
        </a:p>
        <a:p>
          <a:r>
            <a:rPr lang="fr-CA" sz="1100" b="1" i="1" baseline="0"/>
            <a:t>Visionnement suggéré pour cet exercice : jusqu'au temps 2:30</a:t>
          </a:r>
        </a:p>
      </xdr:txBody>
    </xdr:sp>
    <xdr:clientData/>
  </xdr:twoCellAnchor>
  <xdr:twoCellAnchor>
    <xdr:from>
      <xdr:col>9</xdr:col>
      <xdr:colOff>99060</xdr:colOff>
      <xdr:row>3</xdr:row>
      <xdr:rowOff>541020</xdr:rowOff>
    </xdr:from>
    <xdr:to>
      <xdr:col>13</xdr:col>
      <xdr:colOff>502920</xdr:colOff>
      <xdr:row>4</xdr:row>
      <xdr:rowOff>15240</xdr:rowOff>
    </xdr:to>
    <xdr:sp macro="" textlink="">
      <xdr:nvSpPr>
        <xdr:cNvPr id="5" name="ZoneTexte 4">
          <a:hlinkClick xmlns:r="http://schemas.openxmlformats.org/officeDocument/2006/relationships" r:id="rId3"/>
        </xdr:cNvPr>
        <xdr:cNvSpPr txBox="1"/>
      </xdr:nvSpPr>
      <xdr:spPr>
        <a:xfrm>
          <a:off x="10424160" y="1325880"/>
          <a:ext cx="3573780" cy="2895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Sélection "rapide" de cellules adjacentes dans un tableau</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A6" sqref="A6"/>
    </sheetView>
  </sheetViews>
  <sheetFormatPr baseColWidth="10" defaultRowHeight="14.4" x14ac:dyDescent="0.3"/>
  <cols>
    <col min="1" max="1" width="153.5546875" customWidth="1"/>
    <col min="2" max="2" width="32.77734375" customWidth="1"/>
  </cols>
  <sheetData>
    <row r="1" spans="1:1" s="58" customFormat="1" ht="28.95" customHeight="1" x14ac:dyDescent="0.35">
      <c r="A1" s="55" t="s">
        <v>61</v>
      </c>
    </row>
    <row r="2" spans="1:1" s="58" customFormat="1" ht="39.6" customHeight="1" x14ac:dyDescent="0.35">
      <c r="A2" s="56" t="s">
        <v>63</v>
      </c>
    </row>
    <row r="3" spans="1:1" s="58" customFormat="1" ht="24.6" customHeight="1" x14ac:dyDescent="0.35">
      <c r="A3" s="56" t="s">
        <v>62</v>
      </c>
    </row>
    <row r="4" spans="1:1" s="58" customFormat="1" ht="28.95" customHeight="1" x14ac:dyDescent="0.35">
      <c r="A4" s="57"/>
    </row>
    <row r="5" spans="1:1" s="58" customFormat="1" ht="29.55" customHeight="1" x14ac:dyDescent="0.35">
      <c r="A5"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12" sqref="F12"/>
    </sheetView>
  </sheetViews>
  <sheetFormatPr baseColWidth="10" defaultRowHeight="14.4" x14ac:dyDescent="0.3"/>
  <cols>
    <col min="2" max="2" width="30.77734375" customWidth="1"/>
    <col min="4" max="4" width="22.44140625" style="22" customWidth="1"/>
  </cols>
  <sheetData>
    <row r="1" spans="1:7" ht="23.4" x14ac:dyDescent="0.45">
      <c r="A1" s="8" t="s">
        <v>48</v>
      </c>
    </row>
    <row r="2" spans="1:7" ht="23.4" x14ac:dyDescent="0.45">
      <c r="A2" s="10" t="s">
        <v>25</v>
      </c>
    </row>
    <row r="3" spans="1:7" ht="15" thickBot="1" x14ac:dyDescent="0.35"/>
    <row r="4" spans="1:7" ht="78.599999999999994" customHeight="1" thickBot="1" x14ac:dyDescent="0.35">
      <c r="A4" s="60" t="s">
        <v>54</v>
      </c>
      <c r="B4" s="61"/>
      <c r="C4" s="61"/>
      <c r="D4" s="61"/>
      <c r="E4" s="61"/>
      <c r="F4" s="61"/>
      <c r="G4" s="62"/>
    </row>
    <row r="5" spans="1:7" ht="15" thickBot="1" x14ac:dyDescent="0.35">
      <c r="A5" s="63"/>
      <c r="B5" s="63"/>
      <c r="C5" s="63"/>
      <c r="D5" s="63"/>
      <c r="E5" s="63"/>
      <c r="F5" s="63"/>
      <c r="G5" s="63"/>
    </row>
    <row r="6" spans="1:7" ht="16.2" thickBot="1" x14ac:dyDescent="0.35">
      <c r="A6" s="18" t="s">
        <v>28</v>
      </c>
      <c r="B6" s="40" t="str">
        <f>Verif!B1</f>
        <v>Valeurs erronées</v>
      </c>
      <c r="C6" s="15"/>
      <c r="D6" s="15"/>
      <c r="E6" s="15"/>
      <c r="F6" s="15"/>
      <c r="G6" s="15"/>
    </row>
    <row r="7" spans="1:7" x14ac:dyDescent="0.3">
      <c r="A7" s="15"/>
      <c r="B7" s="15"/>
      <c r="C7" s="15"/>
      <c r="D7" s="15"/>
      <c r="E7" s="15"/>
      <c r="F7" s="15"/>
      <c r="G7" s="15"/>
    </row>
    <row r="9" spans="1:7" ht="18" thickBot="1" x14ac:dyDescent="0.4">
      <c r="B9" s="1" t="s">
        <v>0</v>
      </c>
      <c r="C9" s="19" t="s">
        <v>1</v>
      </c>
      <c r="D9" s="19" t="s">
        <v>8</v>
      </c>
    </row>
    <row r="10" spans="1:7" ht="15" thickTop="1" x14ac:dyDescent="0.3">
      <c r="B10" t="s">
        <v>6</v>
      </c>
      <c r="C10" s="22">
        <v>1</v>
      </c>
      <c r="D10" s="35">
        <v>150</v>
      </c>
    </row>
    <row r="11" spans="1:7" x14ac:dyDescent="0.3">
      <c r="B11" t="s">
        <v>7</v>
      </c>
      <c r="C11" s="22">
        <v>2</v>
      </c>
      <c r="D11" s="35">
        <v>55</v>
      </c>
    </row>
    <row r="12" spans="1:7" x14ac:dyDescent="0.3">
      <c r="B12" t="s">
        <v>9</v>
      </c>
      <c r="C12" s="22">
        <v>5</v>
      </c>
      <c r="D12" s="35">
        <v>20</v>
      </c>
    </row>
    <row r="13" spans="1:7" x14ac:dyDescent="0.3">
      <c r="B13" t="s">
        <v>4</v>
      </c>
      <c r="C13" s="22">
        <v>5</v>
      </c>
      <c r="D13" s="35">
        <v>10</v>
      </c>
    </row>
    <row r="14" spans="1:7" ht="17.55" customHeight="1" x14ac:dyDescent="0.3">
      <c r="B14" t="s">
        <v>10</v>
      </c>
      <c r="C14" s="22">
        <v>5</v>
      </c>
      <c r="D14" s="35">
        <v>5</v>
      </c>
    </row>
    <row r="15" spans="1:7" x14ac:dyDescent="0.3">
      <c r="B15" t="s">
        <v>5</v>
      </c>
      <c r="C15" s="22">
        <v>20</v>
      </c>
      <c r="D15" s="35">
        <v>2</v>
      </c>
    </row>
    <row r="16" spans="1:7" x14ac:dyDescent="0.3">
      <c r="B16" t="s">
        <v>13</v>
      </c>
      <c r="C16" s="22">
        <v>20</v>
      </c>
      <c r="D16" s="35">
        <v>2</v>
      </c>
    </row>
    <row r="17" spans="2:4" x14ac:dyDescent="0.3">
      <c r="B17" t="s">
        <v>12</v>
      </c>
      <c r="C17" s="22">
        <v>20</v>
      </c>
      <c r="D17" s="35">
        <v>1</v>
      </c>
    </row>
    <row r="18" spans="2:4" x14ac:dyDescent="0.3">
      <c r="B18" t="s">
        <v>11</v>
      </c>
      <c r="C18" s="22">
        <v>20</v>
      </c>
      <c r="D18" s="35">
        <v>2</v>
      </c>
    </row>
    <row r="19" spans="2:4" x14ac:dyDescent="0.3">
      <c r="B19" t="s">
        <v>14</v>
      </c>
      <c r="C19" s="22">
        <v>5</v>
      </c>
      <c r="D19" s="35">
        <v>2.5</v>
      </c>
    </row>
    <row r="20" spans="2:4" ht="15" thickBot="1" x14ac:dyDescent="0.35">
      <c r="B20" s="2" t="s">
        <v>2</v>
      </c>
      <c r="C20" s="34"/>
      <c r="D20" s="36"/>
    </row>
    <row r="21" spans="2:4" ht="15" thickTop="1" x14ac:dyDescent="0.3"/>
  </sheetData>
  <mergeCells count="2">
    <mergeCell ref="A4:G4"/>
    <mergeCell ref="A5:G5"/>
  </mergeCells>
  <conditionalFormatting sqref="B6">
    <cfRule type="containsText" dxfId="13" priority="1" operator="containsText" text="Valeurs exactes">
      <formula>NOT(ISERROR(SEARCH("Valeurs exactes",B6)))</formula>
    </cfRule>
    <cfRule type="containsText" dxfId="12" priority="2" operator="containsText" text="Valeurs erronées">
      <formula>NOT(ISERROR(SEARCH("Valeurs erronées",B6)))</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opLeftCell="A4" workbookViewId="0">
      <selection activeCell="G10" sqref="G10"/>
    </sheetView>
  </sheetViews>
  <sheetFormatPr baseColWidth="10" defaultRowHeight="14.4" x14ac:dyDescent="0.3"/>
  <cols>
    <col min="1" max="1" width="9.44140625" customWidth="1"/>
    <col min="2" max="2" width="20.5546875" customWidth="1"/>
    <col min="3" max="3" width="30.21875" customWidth="1"/>
    <col min="4" max="4" width="20.77734375" customWidth="1"/>
    <col min="5" max="5" width="14.77734375" customWidth="1"/>
    <col min="6" max="6" width="13.5546875" customWidth="1"/>
    <col min="7" max="7" width="14.21875" customWidth="1"/>
    <col min="8" max="8" width="12.77734375" customWidth="1"/>
    <col min="9" max="9" width="14.44140625" customWidth="1"/>
  </cols>
  <sheetData>
    <row r="1" spans="1:9" ht="23.4" x14ac:dyDescent="0.45">
      <c r="A1" s="8" t="s">
        <v>49</v>
      </c>
    </row>
    <row r="2" spans="1:9" ht="23.4" x14ac:dyDescent="0.45">
      <c r="A2" s="9" t="s">
        <v>55</v>
      </c>
    </row>
    <row r="3" spans="1:9" ht="15" thickBot="1" x14ac:dyDescent="0.35"/>
    <row r="4" spans="1:9" ht="55.2" customHeight="1" thickBot="1" x14ac:dyDescent="0.35">
      <c r="A4" s="60" t="s">
        <v>47</v>
      </c>
      <c r="B4" s="61"/>
      <c r="C4" s="61"/>
      <c r="D4" s="61"/>
      <c r="E4" s="61"/>
      <c r="F4" s="62"/>
      <c r="G4" s="5"/>
    </row>
    <row r="5" spans="1:9" ht="24.6" customHeight="1" x14ac:dyDescent="0.3">
      <c r="A5" s="16"/>
      <c r="B5" s="16"/>
      <c r="C5" s="16"/>
      <c r="D5" s="16"/>
      <c r="E5" s="16"/>
      <c r="F5" s="16"/>
      <c r="G5" s="5"/>
    </row>
    <row r="6" spans="1:9" ht="16.95" customHeight="1" x14ac:dyDescent="0.3">
      <c r="A6" s="63" t="s">
        <v>57</v>
      </c>
      <c r="B6" s="63"/>
      <c r="C6" s="63"/>
      <c r="D6" s="63"/>
      <c r="E6" s="63"/>
      <c r="F6" s="63"/>
    </row>
    <row r="7" spans="1:9" x14ac:dyDescent="0.3">
      <c r="A7" s="12"/>
      <c r="B7" s="12"/>
      <c r="C7" s="12"/>
      <c r="D7" s="12"/>
      <c r="E7" s="50" t="s">
        <v>28</v>
      </c>
      <c r="F7" s="12"/>
    </row>
    <row r="8" spans="1:9" ht="13.2" customHeight="1" x14ac:dyDescent="0.3">
      <c r="A8" s="52">
        <v>1.1000000000000001</v>
      </c>
      <c r="B8" s="17" t="s">
        <v>42</v>
      </c>
      <c r="C8" s="23"/>
      <c r="D8" s="37"/>
      <c r="E8" s="49" t="str">
        <f>Verif!B2</f>
        <v>Valeur erronée</v>
      </c>
    </row>
    <row r="9" spans="1:9" x14ac:dyDescent="0.3">
      <c r="A9" s="52">
        <v>1.2</v>
      </c>
      <c r="B9" s="17" t="s">
        <v>19</v>
      </c>
      <c r="C9" s="23"/>
      <c r="D9" s="38"/>
      <c r="E9" s="49" t="str">
        <f>Verif!B3</f>
        <v>Valeur erronée</v>
      </c>
    </row>
    <row r="10" spans="1:9" x14ac:dyDescent="0.3">
      <c r="A10" s="15"/>
      <c r="B10" s="17"/>
      <c r="C10" s="23"/>
      <c r="D10" s="17"/>
      <c r="E10" s="23"/>
      <c r="F10" s="15"/>
      <c r="I10" s="39"/>
    </row>
    <row r="11" spans="1:9" x14ac:dyDescent="0.3">
      <c r="A11" s="15"/>
      <c r="B11" s="17"/>
      <c r="C11" s="23"/>
      <c r="D11" s="17"/>
      <c r="E11" s="23"/>
      <c r="F11" s="15"/>
    </row>
    <row r="12" spans="1:9" ht="14.55" customHeight="1" x14ac:dyDescent="0.3">
      <c r="A12" s="64" t="s">
        <v>58</v>
      </c>
      <c r="B12" s="64"/>
      <c r="C12" s="64"/>
      <c r="D12" s="64"/>
      <c r="E12" s="64"/>
      <c r="F12" s="64"/>
    </row>
    <row r="13" spans="1:9" x14ac:dyDescent="0.3">
      <c r="A13" s="13"/>
      <c r="B13" s="13"/>
      <c r="C13" s="13"/>
      <c r="D13" s="13"/>
      <c r="E13" s="50" t="s">
        <v>28</v>
      </c>
      <c r="F13" s="13"/>
    </row>
    <row r="14" spans="1:9" x14ac:dyDescent="0.3">
      <c r="A14" s="52">
        <v>2.1</v>
      </c>
      <c r="B14" s="17" t="s">
        <v>32</v>
      </c>
      <c r="C14" s="23"/>
      <c r="D14" s="26"/>
      <c r="E14" s="49" t="str">
        <f>Verif!B4</f>
        <v>Valeur erronée</v>
      </c>
      <c r="F14" s="15"/>
    </row>
    <row r="15" spans="1:9" x14ac:dyDescent="0.3">
      <c r="A15" s="52">
        <v>2.2000000000000002</v>
      </c>
      <c r="B15" s="17" t="s">
        <v>31</v>
      </c>
      <c r="C15" s="23"/>
      <c r="D15" s="26"/>
      <c r="E15" s="49" t="str">
        <f>Verif!B5</f>
        <v>Valeur erronée</v>
      </c>
      <c r="F15" s="15"/>
    </row>
    <row r="16" spans="1:9" x14ac:dyDescent="0.3">
      <c r="A16" s="12"/>
      <c r="B16" s="17"/>
      <c r="C16" s="23"/>
      <c r="D16" s="23"/>
      <c r="E16" s="12"/>
      <c r="F16" s="12"/>
    </row>
    <row r="17" spans="1:9" ht="14.55" customHeight="1" x14ac:dyDescent="0.3">
      <c r="A17" s="64" t="s">
        <v>64</v>
      </c>
      <c r="B17" s="64"/>
      <c r="C17" s="64"/>
      <c r="D17" s="64"/>
      <c r="E17" s="64"/>
      <c r="F17" s="64"/>
      <c r="G17" s="64"/>
    </row>
    <row r="18" spans="1:9" ht="28.8" x14ac:dyDescent="0.3">
      <c r="A18" s="12"/>
      <c r="B18" s="17"/>
      <c r="C18" s="23"/>
      <c r="D18" s="23"/>
      <c r="E18" s="25"/>
      <c r="F18" s="50" t="s">
        <v>65</v>
      </c>
      <c r="G18" s="50" t="s">
        <v>66</v>
      </c>
      <c r="H18" s="59" t="s">
        <v>67</v>
      </c>
      <c r="I18" s="50" t="s">
        <v>28</v>
      </c>
    </row>
    <row r="19" spans="1:9" x14ac:dyDescent="0.3">
      <c r="A19" s="52">
        <v>3.1</v>
      </c>
      <c r="B19" s="17" t="s">
        <v>33</v>
      </c>
      <c r="C19" s="23"/>
      <c r="D19" s="28"/>
      <c r="E19" s="27"/>
      <c r="F19" s="26"/>
      <c r="G19" s="26"/>
      <c r="H19" s="26"/>
      <c r="I19" s="49" t="str">
        <f>Verif!B6</f>
        <v>Valeurs erronées</v>
      </c>
    </row>
    <row r="20" spans="1:9" x14ac:dyDescent="0.3">
      <c r="A20" s="52">
        <v>3.2</v>
      </c>
      <c r="B20" s="17" t="s">
        <v>34</v>
      </c>
      <c r="C20" s="23"/>
      <c r="D20" s="23"/>
      <c r="E20" s="27"/>
      <c r="F20" s="26"/>
      <c r="G20" s="26"/>
      <c r="H20" s="26"/>
      <c r="I20" s="49" t="str">
        <f>Verif!B7</f>
        <v>Valeurs erronées</v>
      </c>
    </row>
    <row r="21" spans="1:9" x14ac:dyDescent="0.3">
      <c r="B21" s="17"/>
      <c r="C21" s="12"/>
      <c r="D21" s="12"/>
      <c r="E21" s="15"/>
    </row>
    <row r="22" spans="1:9" x14ac:dyDescent="0.3">
      <c r="B22" s="12"/>
      <c r="C22" s="12"/>
      <c r="D22" s="12"/>
      <c r="E22" s="15"/>
    </row>
    <row r="23" spans="1:9" x14ac:dyDescent="0.3">
      <c r="B23" s="12"/>
      <c r="C23" s="12"/>
      <c r="D23" s="12"/>
      <c r="E23" s="12"/>
    </row>
    <row r="24" spans="1:9" x14ac:dyDescent="0.3">
      <c r="C24" s="4"/>
      <c r="H24" s="17"/>
    </row>
    <row r="25" spans="1:9" ht="51" customHeight="1" thickBot="1" x14ac:dyDescent="0.4">
      <c r="B25" s="24" t="s">
        <v>17</v>
      </c>
      <c r="C25" s="24" t="s">
        <v>24</v>
      </c>
      <c r="D25" s="24" t="s">
        <v>18</v>
      </c>
      <c r="E25" s="24" t="s">
        <v>21</v>
      </c>
    </row>
    <row r="26" spans="1:9" ht="15.6" customHeight="1" thickTop="1" x14ac:dyDescent="0.3">
      <c r="B26" s="20">
        <v>1994</v>
      </c>
      <c r="C26" s="20">
        <v>320</v>
      </c>
      <c r="D26" s="21">
        <v>9.1999999999999993</v>
      </c>
      <c r="E26" s="22" t="s">
        <v>22</v>
      </c>
    </row>
    <row r="27" spans="1:9" x14ac:dyDescent="0.3">
      <c r="B27" s="20">
        <v>1987</v>
      </c>
      <c r="C27" s="20">
        <v>280</v>
      </c>
      <c r="D27" s="21">
        <v>9.1</v>
      </c>
      <c r="E27" s="22" t="s">
        <v>22</v>
      </c>
    </row>
    <row r="28" spans="1:9" x14ac:dyDescent="0.3">
      <c r="B28" s="20">
        <v>1989</v>
      </c>
      <c r="C28" s="20">
        <v>272</v>
      </c>
      <c r="D28" s="21">
        <v>8.1</v>
      </c>
      <c r="E28" s="22" t="s">
        <v>20</v>
      </c>
    </row>
    <row r="29" spans="1:9" x14ac:dyDescent="0.3">
      <c r="B29" s="20">
        <v>1990</v>
      </c>
      <c r="C29" s="20">
        <v>272</v>
      </c>
      <c r="D29" s="21">
        <v>8.1</v>
      </c>
      <c r="E29" s="22" t="s">
        <v>20</v>
      </c>
    </row>
    <row r="30" spans="1:9" x14ac:dyDescent="0.3">
      <c r="B30" s="20">
        <v>1991</v>
      </c>
      <c r="C30" s="20">
        <v>288</v>
      </c>
      <c r="D30" s="21">
        <v>7.6</v>
      </c>
      <c r="E30" s="22" t="s">
        <v>20</v>
      </c>
    </row>
    <row r="31" spans="1:9" x14ac:dyDescent="0.3">
      <c r="B31" s="20">
        <v>1992</v>
      </c>
      <c r="C31" s="20">
        <v>272</v>
      </c>
      <c r="D31" s="21">
        <v>8.1999999999999993</v>
      </c>
      <c r="E31" s="22" t="s">
        <v>20</v>
      </c>
    </row>
    <row r="32" spans="1:9" x14ac:dyDescent="0.3">
      <c r="B32" s="20">
        <v>1993</v>
      </c>
      <c r="C32" s="20">
        <v>256</v>
      </c>
      <c r="D32" s="21">
        <v>8.5</v>
      </c>
      <c r="E32" s="22" t="s">
        <v>20</v>
      </c>
    </row>
    <row r="33" spans="2:5" x14ac:dyDescent="0.3">
      <c r="B33" s="20">
        <v>1988</v>
      </c>
      <c r="C33" s="20">
        <v>288</v>
      </c>
      <c r="D33" s="21">
        <v>8.6999999999999993</v>
      </c>
      <c r="E33" s="22" t="s">
        <v>22</v>
      </c>
    </row>
    <row r="34" spans="2:5" x14ac:dyDescent="0.3">
      <c r="B34" s="20">
        <v>1998</v>
      </c>
      <c r="C34" s="20">
        <v>360</v>
      </c>
      <c r="D34" s="21">
        <v>8.1</v>
      </c>
      <c r="E34" s="22" t="s">
        <v>22</v>
      </c>
    </row>
    <row r="35" spans="2:5" x14ac:dyDescent="0.3">
      <c r="B35" s="20">
        <v>1999</v>
      </c>
      <c r="C35" s="20">
        <v>368</v>
      </c>
      <c r="D35" s="21">
        <v>7.9</v>
      </c>
      <c r="E35" s="22" t="s">
        <v>22</v>
      </c>
    </row>
    <row r="36" spans="2:5" x14ac:dyDescent="0.3">
      <c r="B36" s="20">
        <v>2012</v>
      </c>
      <c r="C36" s="20">
        <v>360</v>
      </c>
      <c r="D36" s="21">
        <v>7.4</v>
      </c>
      <c r="E36" s="22" t="s">
        <v>22</v>
      </c>
    </row>
    <row r="37" spans="2:5" x14ac:dyDescent="0.3">
      <c r="B37" s="20">
        <v>2010</v>
      </c>
      <c r="C37" s="20">
        <v>352</v>
      </c>
      <c r="D37" s="21">
        <v>7.4</v>
      </c>
      <c r="E37" s="22" t="s">
        <v>22</v>
      </c>
    </row>
    <row r="38" spans="2:5" x14ac:dyDescent="0.3">
      <c r="B38" s="20">
        <v>1996</v>
      </c>
      <c r="C38" s="20">
        <v>312</v>
      </c>
      <c r="D38" s="21">
        <v>7.1</v>
      </c>
      <c r="E38" s="22" t="s">
        <v>22</v>
      </c>
    </row>
    <row r="39" spans="2:5" x14ac:dyDescent="0.3">
      <c r="B39" s="20">
        <v>2000</v>
      </c>
      <c r="C39" s="20">
        <v>264</v>
      </c>
      <c r="D39" s="21">
        <v>9.4</v>
      </c>
      <c r="E39" s="22" t="s">
        <v>20</v>
      </c>
    </row>
    <row r="40" spans="2:5" x14ac:dyDescent="0.3">
      <c r="B40" s="20">
        <v>2001</v>
      </c>
      <c r="C40" s="20">
        <v>280</v>
      </c>
      <c r="D40" s="21">
        <v>7.4</v>
      </c>
      <c r="E40" s="22" t="s">
        <v>20</v>
      </c>
    </row>
    <row r="41" spans="2:5" x14ac:dyDescent="0.3">
      <c r="B41" s="20">
        <v>2002</v>
      </c>
      <c r="C41" s="20">
        <v>224</v>
      </c>
      <c r="D41" s="21">
        <v>8.1</v>
      </c>
      <c r="E41" s="22" t="s">
        <v>20</v>
      </c>
    </row>
    <row r="42" spans="2:5" x14ac:dyDescent="0.3">
      <c r="B42" s="20">
        <v>2003</v>
      </c>
      <c r="C42" s="20">
        <v>216</v>
      </c>
      <c r="D42" s="21">
        <v>8.1999999999999993</v>
      </c>
      <c r="E42" s="22" t="s">
        <v>23</v>
      </c>
    </row>
    <row r="43" spans="2:5" x14ac:dyDescent="0.3">
      <c r="B43" s="20">
        <v>2004</v>
      </c>
      <c r="C43" s="20">
        <v>224</v>
      </c>
      <c r="D43" s="21">
        <v>9.1999999999999993</v>
      </c>
      <c r="E43" s="22" t="s">
        <v>23</v>
      </c>
    </row>
    <row r="44" spans="2:5" x14ac:dyDescent="0.3">
      <c r="B44" s="20">
        <v>2005</v>
      </c>
      <c r="C44" s="20">
        <v>288</v>
      </c>
      <c r="D44" s="21">
        <v>8.6</v>
      </c>
      <c r="E44" s="22" t="s">
        <v>20</v>
      </c>
    </row>
    <row r="45" spans="2:5" x14ac:dyDescent="0.3">
      <c r="B45" s="20">
        <v>2006</v>
      </c>
      <c r="C45" s="20">
        <v>232</v>
      </c>
      <c r="D45" s="21">
        <v>7.4</v>
      </c>
      <c r="E45" s="22" t="s">
        <v>23</v>
      </c>
    </row>
    <row r="46" spans="2:5" x14ac:dyDescent="0.3">
      <c r="B46" s="20">
        <v>2007</v>
      </c>
      <c r="C46" s="20">
        <v>216</v>
      </c>
      <c r="D46" s="21">
        <v>7</v>
      </c>
      <c r="E46" s="22" t="s">
        <v>23</v>
      </c>
    </row>
    <row r="47" spans="2:5" x14ac:dyDescent="0.3">
      <c r="B47" s="20">
        <v>2008</v>
      </c>
      <c r="C47" s="20">
        <v>296</v>
      </c>
      <c r="D47" s="21">
        <v>8.6</v>
      </c>
      <c r="E47" s="22" t="s">
        <v>20</v>
      </c>
    </row>
    <row r="48" spans="2:5" x14ac:dyDescent="0.3">
      <c r="B48" s="20">
        <v>2009</v>
      </c>
      <c r="C48" s="20">
        <v>304</v>
      </c>
      <c r="D48" s="21">
        <v>8.4</v>
      </c>
      <c r="E48" s="22" t="s">
        <v>20</v>
      </c>
    </row>
    <row r="49" spans="2:5" x14ac:dyDescent="0.3">
      <c r="B49" s="20">
        <v>2011</v>
      </c>
      <c r="C49" s="20">
        <v>376</v>
      </c>
      <c r="D49" s="21">
        <v>7</v>
      </c>
      <c r="E49" s="22" t="s">
        <v>22</v>
      </c>
    </row>
    <row r="50" spans="2:5" x14ac:dyDescent="0.3">
      <c r="B50" s="20">
        <v>1997</v>
      </c>
      <c r="C50" s="20">
        <v>352</v>
      </c>
      <c r="D50" s="21">
        <v>7</v>
      </c>
      <c r="E50" s="22" t="s">
        <v>22</v>
      </c>
    </row>
    <row r="51" spans="2:5" x14ac:dyDescent="0.3">
      <c r="B51" s="20">
        <v>2013</v>
      </c>
      <c r="C51" s="20">
        <v>392</v>
      </c>
      <c r="D51" s="21">
        <v>6.9</v>
      </c>
      <c r="E51" s="22" t="s">
        <v>22</v>
      </c>
    </row>
    <row r="52" spans="2:5" x14ac:dyDescent="0.3">
      <c r="B52" s="20">
        <v>1995</v>
      </c>
      <c r="C52" s="20">
        <v>336</v>
      </c>
      <c r="D52" s="21">
        <v>6.8</v>
      </c>
      <c r="E52" s="22" t="s">
        <v>22</v>
      </c>
    </row>
    <row r="53" spans="2:5" x14ac:dyDescent="0.3">
      <c r="B53" s="20">
        <v>2014</v>
      </c>
      <c r="C53" s="20">
        <v>312</v>
      </c>
      <c r="D53" s="21">
        <v>8.4</v>
      </c>
      <c r="E53" s="22" t="s">
        <v>20</v>
      </c>
    </row>
    <row r="54" spans="2:5" x14ac:dyDescent="0.3">
      <c r="B54" s="20">
        <v>2015</v>
      </c>
      <c r="C54" s="20">
        <v>304</v>
      </c>
      <c r="D54" s="21">
        <v>8.1</v>
      </c>
      <c r="E54" s="22" t="s">
        <v>20</v>
      </c>
    </row>
    <row r="55" spans="2:5" x14ac:dyDescent="0.3">
      <c r="B55" s="20">
        <v>2016</v>
      </c>
      <c r="C55" s="20">
        <v>296</v>
      </c>
      <c r="D55" s="21">
        <v>8.1</v>
      </c>
      <c r="E55" s="22" t="s">
        <v>20</v>
      </c>
    </row>
    <row r="56" spans="2:5" x14ac:dyDescent="0.3">
      <c r="C56" s="4"/>
    </row>
    <row r="57" spans="2:5" x14ac:dyDescent="0.3">
      <c r="C57" s="4"/>
    </row>
    <row r="58" spans="2:5" x14ac:dyDescent="0.3">
      <c r="C58" s="4"/>
    </row>
    <row r="59" spans="2:5" x14ac:dyDescent="0.3">
      <c r="C59" s="4"/>
    </row>
    <row r="60" spans="2:5" x14ac:dyDescent="0.3">
      <c r="C60" s="4"/>
    </row>
    <row r="61" spans="2:5" x14ac:dyDescent="0.3">
      <c r="C61" s="4"/>
    </row>
    <row r="62" spans="2:5" x14ac:dyDescent="0.3">
      <c r="C62" s="4"/>
    </row>
    <row r="63" spans="2:5" x14ac:dyDescent="0.3">
      <c r="C63" s="4"/>
    </row>
    <row r="64" spans="2:5" x14ac:dyDescent="0.3">
      <c r="C64" s="4"/>
    </row>
    <row r="65" spans="3:3" x14ac:dyDescent="0.3">
      <c r="C65" s="4"/>
    </row>
    <row r="66" spans="3:3" x14ac:dyDescent="0.3">
      <c r="C66" s="4"/>
    </row>
    <row r="67" spans="3:3" x14ac:dyDescent="0.3">
      <c r="C67" s="4"/>
    </row>
    <row r="68" spans="3:3" x14ac:dyDescent="0.3">
      <c r="C68" s="4"/>
    </row>
    <row r="69" spans="3:3" x14ac:dyDescent="0.3">
      <c r="C69" s="4"/>
    </row>
    <row r="70" spans="3:3" x14ac:dyDescent="0.3">
      <c r="C70" s="4"/>
    </row>
    <row r="71" spans="3:3" x14ac:dyDescent="0.3">
      <c r="C71" s="4"/>
    </row>
    <row r="72" spans="3:3" x14ac:dyDescent="0.3">
      <c r="C72" s="4"/>
    </row>
    <row r="73" spans="3:3" x14ac:dyDescent="0.3">
      <c r="C73" s="4"/>
    </row>
    <row r="74" spans="3:3" x14ac:dyDescent="0.3">
      <c r="C74" s="4"/>
    </row>
    <row r="75" spans="3:3" x14ac:dyDescent="0.3">
      <c r="C75" s="4"/>
    </row>
    <row r="76" spans="3:3" x14ac:dyDescent="0.3">
      <c r="C76" s="4"/>
    </row>
    <row r="77" spans="3:3" x14ac:dyDescent="0.3">
      <c r="C77" s="4"/>
    </row>
    <row r="78" spans="3:3" x14ac:dyDescent="0.3">
      <c r="C78" s="4"/>
    </row>
    <row r="79" spans="3:3" x14ac:dyDescent="0.3">
      <c r="C79" s="4"/>
    </row>
    <row r="80" spans="3:3" x14ac:dyDescent="0.3">
      <c r="C80" s="4"/>
    </row>
    <row r="81" spans="3:3" x14ac:dyDescent="0.3">
      <c r="C81" s="4"/>
    </row>
    <row r="82" spans="3:3" x14ac:dyDescent="0.3">
      <c r="C82" s="4"/>
    </row>
  </sheetData>
  <sortState ref="B26:E52">
    <sortCondition descending="1" ref="D26:D52"/>
  </sortState>
  <mergeCells count="4">
    <mergeCell ref="A4:F4"/>
    <mergeCell ref="A6:F6"/>
    <mergeCell ref="A12:F12"/>
    <mergeCell ref="A17:G17"/>
  </mergeCells>
  <conditionalFormatting sqref="E8:E9">
    <cfRule type="containsText" dxfId="11" priority="5" operator="containsText" text="Valeur exa">
      <formula>NOT(ISERROR(SEARCH("Valeur exa",E8)))</formula>
    </cfRule>
    <cfRule type="containsText" dxfId="10" priority="6" operator="containsText" text="Valeur erron">
      <formula>NOT(ISERROR(SEARCH("Valeur erron",E8)))</formula>
    </cfRule>
  </conditionalFormatting>
  <conditionalFormatting sqref="E14:E15">
    <cfRule type="containsText" dxfId="9" priority="3" operator="containsText" text="Valeur exa">
      <formula>NOT(ISERROR(SEARCH("Valeur exa",E14)))</formula>
    </cfRule>
    <cfRule type="containsText" dxfId="8" priority="4" operator="containsText" text="Valeur erron">
      <formula>NOT(ISERROR(SEARCH("Valeur erron",E14)))</formula>
    </cfRule>
  </conditionalFormatting>
  <conditionalFormatting sqref="I19:I20">
    <cfRule type="containsText" dxfId="7" priority="1" operator="containsText" text="Valeurs exa">
      <formula>NOT(ISERROR(SEARCH("Valeurs exa",I19)))</formula>
    </cfRule>
    <cfRule type="containsText" dxfId="6" priority="2" operator="containsText" text="Valeurs erron">
      <formula>NOT(ISERROR(SEARCH("Valeurs erron",I19)))</formula>
    </cfRule>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election activeCell="M9" sqref="M9"/>
    </sheetView>
  </sheetViews>
  <sheetFormatPr baseColWidth="10" defaultRowHeight="14.4" x14ac:dyDescent="0.3"/>
  <cols>
    <col min="1" max="1" width="9.77734375" customWidth="1"/>
    <col min="2" max="2" width="22.77734375" customWidth="1"/>
    <col min="3" max="4" width="11.21875" customWidth="1"/>
    <col min="5" max="6" width="10.77734375" customWidth="1"/>
    <col min="7" max="7" width="13.44140625" customWidth="1"/>
    <col min="8" max="8" width="8.44140625" bestFit="1" customWidth="1"/>
    <col min="9" max="9" width="10" bestFit="1" customWidth="1"/>
    <col min="10" max="10" width="8.44140625" bestFit="1" customWidth="1"/>
    <col min="11" max="12" width="10" bestFit="1" customWidth="1"/>
    <col min="13" max="22" width="9.5546875" bestFit="1" customWidth="1"/>
    <col min="23" max="24" width="7.21875" customWidth="1"/>
  </cols>
  <sheetData>
    <row r="1" spans="1:12" ht="23.4" x14ac:dyDescent="0.45">
      <c r="A1" s="8" t="s">
        <v>38</v>
      </c>
    </row>
    <row r="2" spans="1:12" ht="23.4" x14ac:dyDescent="0.45">
      <c r="A2" s="9" t="s">
        <v>27</v>
      </c>
    </row>
    <row r="3" spans="1:12" ht="14.55" customHeight="1" thickBot="1" x14ac:dyDescent="0.35"/>
    <row r="4" spans="1:12" ht="85.95" customHeight="1" thickBot="1" x14ac:dyDescent="0.35">
      <c r="A4" s="70" t="s">
        <v>52</v>
      </c>
      <c r="B4" s="71"/>
      <c r="C4" s="71"/>
      <c r="D4" s="71"/>
      <c r="E4" s="71"/>
      <c r="F4" s="71"/>
      <c r="G4" s="71"/>
      <c r="H4" s="72"/>
    </row>
    <row r="5" spans="1:12" ht="27" customHeight="1" thickBot="1" x14ac:dyDescent="0.35"/>
    <row r="6" spans="1:12" ht="115.2" customHeight="1" thickBot="1" x14ac:dyDescent="0.35">
      <c r="A6" s="67" t="s">
        <v>56</v>
      </c>
      <c r="B6" s="68"/>
      <c r="C6" s="68"/>
      <c r="D6" s="68"/>
      <c r="E6" s="68"/>
      <c r="F6" s="68"/>
      <c r="G6" s="68"/>
      <c r="H6" s="69"/>
      <c r="L6" s="3"/>
    </row>
    <row r="7" spans="1:12" ht="16.2" customHeight="1" x14ac:dyDescent="0.3">
      <c r="A7" s="13"/>
      <c r="B7" s="13"/>
      <c r="C7" s="13"/>
      <c r="D7" s="13"/>
      <c r="E7" s="13"/>
      <c r="F7" s="13"/>
      <c r="G7" s="13"/>
      <c r="L7" s="3"/>
    </row>
    <row r="8" spans="1:12" ht="15" customHeight="1" x14ac:dyDescent="0.3">
      <c r="A8" s="13"/>
      <c r="B8" s="30" t="s">
        <v>35</v>
      </c>
      <c r="C8" s="42">
        <f>8*25</f>
        <v>200</v>
      </c>
      <c r="D8" s="14"/>
      <c r="E8" s="14"/>
      <c r="F8" s="14"/>
      <c r="G8" s="14"/>
      <c r="L8" s="3"/>
    </row>
    <row r="9" spans="1:12" ht="14.55" customHeight="1" x14ac:dyDescent="0.3">
      <c r="A9" s="13"/>
      <c r="B9" s="30" t="s">
        <v>3</v>
      </c>
      <c r="C9" s="42">
        <v>15</v>
      </c>
      <c r="D9" s="14"/>
      <c r="E9" s="14"/>
      <c r="F9" s="14"/>
      <c r="G9" s="14"/>
      <c r="L9" s="3"/>
    </row>
    <row r="10" spans="1:12" ht="19.2" customHeight="1" x14ac:dyDescent="0.3">
      <c r="A10" s="13"/>
      <c r="B10" s="30"/>
      <c r="C10" s="29"/>
      <c r="D10" s="14"/>
      <c r="E10" s="14"/>
      <c r="F10" s="14"/>
      <c r="G10" s="14"/>
      <c r="L10" s="3"/>
    </row>
    <row r="11" spans="1:12" ht="15" thickBot="1" x14ac:dyDescent="0.35"/>
    <row r="12" spans="1:12" ht="16.2" thickBot="1" x14ac:dyDescent="0.35">
      <c r="A12" s="18" t="s">
        <v>28</v>
      </c>
      <c r="B12" s="40" t="str">
        <f>Verif!B8</f>
        <v>Valeurs erronées</v>
      </c>
      <c r="C12" s="32"/>
      <c r="D12" s="32"/>
    </row>
    <row r="13" spans="1:12" ht="18" x14ac:dyDescent="0.35">
      <c r="A13" s="33"/>
      <c r="B13" s="31"/>
      <c r="C13" s="32"/>
      <c r="D13" s="32"/>
    </row>
    <row r="14" spans="1:12" x14ac:dyDescent="0.3">
      <c r="C14" s="65" t="s">
        <v>36</v>
      </c>
      <c r="D14" s="65"/>
      <c r="E14" s="65"/>
      <c r="F14" s="65"/>
    </row>
    <row r="15" spans="1:12" ht="17.399999999999999" x14ac:dyDescent="0.35">
      <c r="B15" s="44"/>
      <c r="C15" s="45">
        <v>1</v>
      </c>
      <c r="D15" s="45">
        <v>2</v>
      </c>
      <c r="E15" s="45">
        <v>3</v>
      </c>
      <c r="F15" s="45">
        <v>4</v>
      </c>
    </row>
    <row r="16" spans="1:12" ht="17.399999999999999" x14ac:dyDescent="0.35">
      <c r="A16" s="66" t="s">
        <v>29</v>
      </c>
      <c r="B16" s="6">
        <v>1</v>
      </c>
      <c r="C16" s="46"/>
      <c r="D16" s="46"/>
      <c r="E16" s="46"/>
      <c r="F16" s="46"/>
    </row>
    <row r="17" spans="1:6" ht="17.399999999999999" x14ac:dyDescent="0.35">
      <c r="A17" s="66"/>
      <c r="B17" s="6">
        <v>2</v>
      </c>
      <c r="C17" s="46"/>
      <c r="D17" s="46"/>
      <c r="E17" s="46"/>
      <c r="F17" s="46"/>
    </row>
    <row r="18" spans="1:6" ht="17.399999999999999" x14ac:dyDescent="0.35">
      <c r="A18" s="66"/>
      <c r="B18" s="6">
        <v>3</v>
      </c>
      <c r="C18" s="46"/>
      <c r="D18" s="46"/>
      <c r="E18" s="46"/>
      <c r="F18" s="46"/>
    </row>
    <row r="19" spans="1:6" ht="17.399999999999999" x14ac:dyDescent="0.35">
      <c r="A19" s="66"/>
      <c r="B19" s="6">
        <v>4</v>
      </c>
      <c r="C19" s="46"/>
      <c r="D19" s="46"/>
      <c r="E19" s="46"/>
      <c r="F19" s="46"/>
    </row>
    <row r="20" spans="1:6" ht="17.399999999999999" x14ac:dyDescent="0.35">
      <c r="A20" s="66"/>
      <c r="B20" s="6">
        <v>5</v>
      </c>
      <c r="C20" s="46"/>
      <c r="D20" s="46"/>
      <c r="E20" s="46"/>
      <c r="F20" s="46"/>
    </row>
    <row r="21" spans="1:6" ht="17.399999999999999" x14ac:dyDescent="0.35">
      <c r="A21" s="66"/>
      <c r="B21" s="6">
        <v>6</v>
      </c>
      <c r="C21" s="46"/>
      <c r="D21" s="46"/>
      <c r="E21" s="46"/>
      <c r="F21" s="46"/>
    </row>
    <row r="22" spans="1:6" ht="17.399999999999999" x14ac:dyDescent="0.35">
      <c r="A22" s="66"/>
      <c r="B22" s="6">
        <v>7</v>
      </c>
      <c r="C22" s="46"/>
      <c r="D22" s="46"/>
      <c r="E22" s="46"/>
      <c r="F22" s="46"/>
    </row>
    <row r="23" spans="1:6" ht="17.399999999999999" x14ac:dyDescent="0.35">
      <c r="A23" s="66"/>
      <c r="B23" s="6">
        <v>8</v>
      </c>
      <c r="C23" s="46"/>
      <c r="D23" s="46"/>
      <c r="E23" s="46"/>
      <c r="F23" s="46"/>
    </row>
    <row r="24" spans="1:6" ht="17.399999999999999" x14ac:dyDescent="0.35">
      <c r="A24" s="66"/>
      <c r="B24" s="6">
        <v>9</v>
      </c>
      <c r="C24" s="46"/>
      <c r="D24" s="46"/>
      <c r="E24" s="46"/>
      <c r="F24" s="46"/>
    </row>
    <row r="25" spans="1:6" ht="17.399999999999999" x14ac:dyDescent="0.35">
      <c r="A25" s="66"/>
      <c r="B25" s="6">
        <v>10</v>
      </c>
      <c r="C25" s="46"/>
      <c r="D25" s="46"/>
      <c r="E25" s="46"/>
      <c r="F25" s="46"/>
    </row>
    <row r="26" spans="1:6" ht="17.399999999999999" x14ac:dyDescent="0.35">
      <c r="A26" s="66"/>
      <c r="B26" s="6">
        <v>11</v>
      </c>
      <c r="C26" s="46"/>
      <c r="D26" s="46"/>
      <c r="E26" s="46"/>
      <c r="F26" s="46"/>
    </row>
    <row r="27" spans="1:6" ht="17.399999999999999" x14ac:dyDescent="0.35">
      <c r="A27" s="66"/>
      <c r="B27" s="6">
        <v>12</v>
      </c>
      <c r="C27" s="46"/>
      <c r="D27" s="46"/>
      <c r="E27" s="46"/>
      <c r="F27" s="46"/>
    </row>
    <row r="28" spans="1:6" ht="17.399999999999999" x14ac:dyDescent="0.35">
      <c r="A28" s="66"/>
      <c r="B28" s="6">
        <v>13</v>
      </c>
      <c r="C28" s="46"/>
      <c r="D28" s="46"/>
      <c r="E28" s="46"/>
      <c r="F28" s="46"/>
    </row>
    <row r="29" spans="1:6" ht="17.399999999999999" x14ac:dyDescent="0.35">
      <c r="A29" s="66"/>
      <c r="B29" s="6">
        <v>14</v>
      </c>
      <c r="C29" s="46"/>
      <c r="D29" s="46"/>
      <c r="E29" s="46"/>
      <c r="F29" s="46"/>
    </row>
    <row r="30" spans="1:6" ht="17.399999999999999" x14ac:dyDescent="0.35">
      <c r="A30" s="66"/>
      <c r="B30" s="6">
        <v>15</v>
      </c>
      <c r="C30" s="46"/>
      <c r="D30" s="46"/>
      <c r="E30" s="46"/>
      <c r="F30" s="46"/>
    </row>
    <row r="31" spans="1:6" ht="17.399999999999999" x14ac:dyDescent="0.35">
      <c r="A31" s="66"/>
      <c r="B31" s="6">
        <v>16</v>
      </c>
      <c r="C31" s="46"/>
      <c r="D31" s="46"/>
      <c r="E31" s="46"/>
      <c r="F31" s="46"/>
    </row>
    <row r="32" spans="1:6" ht="17.399999999999999" x14ac:dyDescent="0.35">
      <c r="A32" s="66"/>
      <c r="B32" s="6">
        <v>17</v>
      </c>
      <c r="C32" s="46"/>
      <c r="D32" s="46"/>
      <c r="E32" s="46"/>
      <c r="F32" s="46"/>
    </row>
    <row r="33" spans="1:6" ht="17.399999999999999" x14ac:dyDescent="0.35">
      <c r="A33" s="66"/>
      <c r="B33" s="6">
        <v>18</v>
      </c>
      <c r="C33" s="46"/>
      <c r="D33" s="46"/>
      <c r="E33" s="46"/>
      <c r="F33" s="46"/>
    </row>
    <row r="34" spans="1:6" ht="17.399999999999999" x14ac:dyDescent="0.35">
      <c r="A34" s="66"/>
      <c r="B34" s="6">
        <v>19</v>
      </c>
      <c r="C34" s="46"/>
      <c r="D34" s="46"/>
      <c r="E34" s="46"/>
      <c r="F34" s="46"/>
    </row>
    <row r="35" spans="1:6" ht="17.399999999999999" x14ac:dyDescent="0.35">
      <c r="A35" s="66"/>
      <c r="B35" s="6">
        <v>20</v>
      </c>
      <c r="C35" s="46"/>
      <c r="D35" s="46"/>
      <c r="E35" s="46"/>
      <c r="F35" s="46"/>
    </row>
    <row r="36" spans="1:6" ht="17.399999999999999" x14ac:dyDescent="0.35">
      <c r="A36" s="66"/>
      <c r="B36" s="6">
        <v>21</v>
      </c>
      <c r="C36" s="46"/>
      <c r="D36" s="46"/>
      <c r="E36" s="46"/>
      <c r="F36" s="46"/>
    </row>
    <row r="37" spans="1:6" ht="17.399999999999999" x14ac:dyDescent="0.35">
      <c r="A37" s="66"/>
      <c r="B37" s="6">
        <v>22</v>
      </c>
      <c r="C37" s="46"/>
      <c r="D37" s="46"/>
      <c r="E37" s="46"/>
      <c r="F37" s="46"/>
    </row>
    <row r="38" spans="1:6" ht="17.399999999999999" x14ac:dyDescent="0.35">
      <c r="A38" s="66"/>
      <c r="B38" s="6">
        <v>23</v>
      </c>
      <c r="C38" s="46"/>
      <c r="D38" s="46"/>
      <c r="E38" s="46"/>
      <c r="F38" s="46"/>
    </row>
    <row r="39" spans="1:6" ht="17.399999999999999" x14ac:dyDescent="0.35">
      <c r="A39" s="66"/>
      <c r="B39" s="6">
        <v>24</v>
      </c>
      <c r="C39" s="46"/>
      <c r="D39" s="46"/>
      <c r="E39" s="46"/>
      <c r="F39" s="46"/>
    </row>
    <row r="40" spans="1:6" ht="17.399999999999999" x14ac:dyDescent="0.35">
      <c r="A40" s="66"/>
      <c r="B40" s="6">
        <v>25</v>
      </c>
      <c r="C40" s="46"/>
      <c r="D40" s="46"/>
      <c r="E40" s="46"/>
      <c r="F40" s="46"/>
    </row>
    <row r="41" spans="1:6" ht="17.399999999999999" x14ac:dyDescent="0.35">
      <c r="A41" s="66"/>
      <c r="B41" s="6">
        <v>26</v>
      </c>
      <c r="C41" s="46"/>
      <c r="D41" s="46"/>
      <c r="E41" s="46"/>
      <c r="F41" s="46"/>
    </row>
    <row r="42" spans="1:6" ht="17.399999999999999" x14ac:dyDescent="0.35">
      <c r="A42" s="66"/>
      <c r="B42" s="6">
        <v>27</v>
      </c>
      <c r="C42" s="46"/>
      <c r="D42" s="46"/>
      <c r="E42" s="46"/>
      <c r="F42" s="46"/>
    </row>
    <row r="43" spans="1:6" ht="17.399999999999999" x14ac:dyDescent="0.35">
      <c r="A43" s="66"/>
      <c r="B43" s="6">
        <v>28</v>
      </c>
      <c r="C43" s="46"/>
      <c r="D43" s="46"/>
      <c r="E43" s="46"/>
      <c r="F43" s="46"/>
    </row>
    <row r="44" spans="1:6" ht="17.399999999999999" x14ac:dyDescent="0.35">
      <c r="A44" s="66"/>
      <c r="B44" s="6">
        <v>29</v>
      </c>
      <c r="C44" s="46"/>
      <c r="D44" s="46"/>
      <c r="E44" s="46"/>
      <c r="F44" s="46"/>
    </row>
    <row r="45" spans="1:6" ht="17.399999999999999" x14ac:dyDescent="0.35">
      <c r="A45" s="66"/>
      <c r="B45" s="6">
        <v>30</v>
      </c>
      <c r="C45" s="46"/>
      <c r="D45" s="46"/>
      <c r="E45" s="46"/>
      <c r="F45" s="46"/>
    </row>
    <row r="46" spans="1:6" ht="17.399999999999999" x14ac:dyDescent="0.35">
      <c r="A46" s="66"/>
      <c r="B46" s="6">
        <v>31</v>
      </c>
      <c r="C46" s="46"/>
      <c r="D46" s="46"/>
      <c r="E46" s="46"/>
      <c r="F46" s="46"/>
    </row>
    <row r="47" spans="1:6" ht="17.399999999999999" x14ac:dyDescent="0.35">
      <c r="A47" s="66"/>
      <c r="B47" s="6">
        <v>32</v>
      </c>
      <c r="C47" s="46"/>
      <c r="D47" s="46"/>
      <c r="E47" s="46"/>
      <c r="F47" s="46"/>
    </row>
    <row r="48" spans="1:6" ht="17.399999999999999" x14ac:dyDescent="0.35">
      <c r="A48" s="66"/>
      <c r="B48" s="6">
        <v>33</v>
      </c>
      <c r="C48" s="46"/>
      <c r="D48" s="46"/>
      <c r="E48" s="46"/>
      <c r="F48" s="46"/>
    </row>
    <row r="49" spans="1:6" ht="17.399999999999999" x14ac:dyDescent="0.35">
      <c r="A49" s="66"/>
      <c r="B49" s="6">
        <v>34</v>
      </c>
      <c r="C49" s="46"/>
      <c r="D49" s="46"/>
      <c r="E49" s="46"/>
      <c r="F49" s="46"/>
    </row>
    <row r="50" spans="1:6" ht="17.399999999999999" x14ac:dyDescent="0.35">
      <c r="A50" s="66"/>
      <c r="B50" s="6">
        <v>35</v>
      </c>
      <c r="C50" s="46"/>
      <c r="D50" s="46"/>
      <c r="E50" s="46"/>
      <c r="F50" s="46"/>
    </row>
    <row r="51" spans="1:6" ht="17.399999999999999" x14ac:dyDescent="0.35">
      <c r="A51" s="66"/>
      <c r="B51" s="6">
        <v>36</v>
      </c>
      <c r="C51" s="46"/>
      <c r="D51" s="46"/>
      <c r="E51" s="46"/>
      <c r="F51" s="46"/>
    </row>
    <row r="52" spans="1:6" ht="17.399999999999999" x14ac:dyDescent="0.35">
      <c r="A52" s="66"/>
      <c r="B52" s="6">
        <v>37</v>
      </c>
      <c r="C52" s="46"/>
      <c r="D52" s="46"/>
      <c r="E52" s="46"/>
      <c r="F52" s="46"/>
    </row>
    <row r="53" spans="1:6" ht="17.399999999999999" x14ac:dyDescent="0.35">
      <c r="A53" s="66"/>
      <c r="B53" s="6">
        <v>38</v>
      </c>
      <c r="C53" s="46"/>
      <c r="D53" s="46"/>
      <c r="E53" s="46"/>
      <c r="F53" s="46"/>
    </row>
    <row r="54" spans="1:6" ht="17.399999999999999" x14ac:dyDescent="0.35">
      <c r="A54" s="66"/>
      <c r="B54" s="6">
        <v>39</v>
      </c>
      <c r="C54" s="46"/>
      <c r="D54" s="46"/>
      <c r="E54" s="46"/>
      <c r="F54" s="46"/>
    </row>
    <row r="55" spans="1:6" ht="17.399999999999999" x14ac:dyDescent="0.35">
      <c r="A55" s="66"/>
      <c r="B55" s="6">
        <v>40</v>
      </c>
      <c r="C55" s="46"/>
      <c r="D55" s="46"/>
      <c r="E55" s="46"/>
      <c r="F55" s="46"/>
    </row>
    <row r="56" spans="1:6" ht="17.399999999999999" x14ac:dyDescent="0.35">
      <c r="A56" s="66"/>
      <c r="B56" s="6">
        <v>41</v>
      </c>
      <c r="C56" s="46"/>
      <c r="D56" s="46"/>
      <c r="E56" s="46"/>
      <c r="F56" s="46"/>
    </row>
    <row r="57" spans="1:6" ht="17.399999999999999" x14ac:dyDescent="0.35">
      <c r="A57" s="66"/>
      <c r="B57" s="6">
        <v>42</v>
      </c>
      <c r="C57" s="46"/>
      <c r="D57" s="46"/>
      <c r="E57" s="46"/>
      <c r="F57" s="46"/>
    </row>
    <row r="58" spans="1:6" ht="17.399999999999999" x14ac:dyDescent="0.35">
      <c r="A58" s="66"/>
      <c r="B58" s="6">
        <v>43</v>
      </c>
      <c r="C58" s="46"/>
      <c r="D58" s="46"/>
      <c r="E58" s="46"/>
      <c r="F58" s="46"/>
    </row>
    <row r="59" spans="1:6" ht="17.399999999999999" x14ac:dyDescent="0.35">
      <c r="A59" s="66"/>
      <c r="B59" s="6">
        <v>44</v>
      </c>
      <c r="C59" s="46"/>
      <c r="D59" s="46"/>
      <c r="E59" s="46"/>
      <c r="F59" s="46"/>
    </row>
    <row r="60" spans="1:6" ht="17.399999999999999" x14ac:dyDescent="0.35">
      <c r="A60" s="66"/>
      <c r="B60" s="6">
        <v>45</v>
      </c>
      <c r="C60" s="46"/>
      <c r="D60" s="46"/>
      <c r="E60" s="46"/>
      <c r="F60" s="46"/>
    </row>
    <row r="61" spans="1:6" ht="17.399999999999999" x14ac:dyDescent="0.35">
      <c r="A61" s="66"/>
      <c r="B61" s="6">
        <v>46</v>
      </c>
      <c r="C61" s="46"/>
      <c r="D61" s="46"/>
      <c r="E61" s="46"/>
      <c r="F61" s="46"/>
    </row>
    <row r="62" spans="1:6" ht="17.399999999999999" x14ac:dyDescent="0.35">
      <c r="A62" s="66"/>
      <c r="B62" s="6">
        <v>47</v>
      </c>
      <c r="C62" s="46"/>
      <c r="D62" s="46"/>
      <c r="E62" s="46"/>
      <c r="F62" s="46"/>
    </row>
    <row r="63" spans="1:6" ht="17.399999999999999" x14ac:dyDescent="0.35">
      <c r="A63" s="66"/>
      <c r="B63" s="6">
        <v>48</v>
      </c>
      <c r="C63" s="46"/>
      <c r="D63" s="46"/>
      <c r="E63" s="46"/>
      <c r="F63" s="46"/>
    </row>
    <row r="64" spans="1:6" ht="17.399999999999999" x14ac:dyDescent="0.35">
      <c r="A64" s="66"/>
      <c r="B64" s="6">
        <v>49</v>
      </c>
      <c r="C64" s="46"/>
      <c r="D64" s="46"/>
      <c r="E64" s="46"/>
      <c r="F64" s="46"/>
    </row>
    <row r="65" spans="1:22" ht="17.399999999999999" x14ac:dyDescent="0.35">
      <c r="A65" s="66"/>
      <c r="B65" s="6">
        <v>50</v>
      </c>
      <c r="C65" s="46"/>
      <c r="D65" s="46"/>
      <c r="E65" s="46"/>
      <c r="F65" s="46"/>
    </row>
    <row r="66" spans="1:22" ht="17.399999999999999" x14ac:dyDescent="0.35">
      <c r="B66" s="6"/>
      <c r="C66" s="7"/>
      <c r="D66" s="7"/>
      <c r="E66" s="7"/>
      <c r="F66" s="7"/>
      <c r="G66" s="7"/>
      <c r="H66" s="7"/>
      <c r="I66" s="7"/>
      <c r="J66" s="7"/>
      <c r="K66" s="7"/>
      <c r="L66" s="7"/>
      <c r="M66" s="3"/>
      <c r="N66" s="3"/>
      <c r="O66" s="3"/>
      <c r="P66" s="3"/>
      <c r="Q66" s="3"/>
      <c r="R66" s="3"/>
      <c r="S66" s="3"/>
      <c r="T66" s="3"/>
      <c r="U66" s="3"/>
      <c r="V66" s="3"/>
    </row>
    <row r="67" spans="1:22" ht="17.399999999999999" x14ac:dyDescent="0.35">
      <c r="B67" s="6"/>
      <c r="C67" s="7"/>
      <c r="D67" s="7"/>
      <c r="E67" s="7"/>
      <c r="F67" s="7"/>
      <c r="G67" s="7"/>
      <c r="H67" s="7"/>
      <c r="I67" s="7"/>
      <c r="J67" s="7"/>
      <c r="K67" s="7"/>
      <c r="L67" s="7"/>
      <c r="M67" s="3"/>
      <c r="N67" s="3"/>
      <c r="O67" s="3"/>
      <c r="P67" s="3"/>
      <c r="Q67" s="3"/>
      <c r="R67" s="3"/>
      <c r="S67" s="3"/>
      <c r="T67" s="3"/>
      <c r="U67" s="3"/>
      <c r="V67" s="3"/>
    </row>
  </sheetData>
  <mergeCells count="4">
    <mergeCell ref="C14:F14"/>
    <mergeCell ref="A16:A65"/>
    <mergeCell ref="A6:H6"/>
    <mergeCell ref="A4:H4"/>
  </mergeCells>
  <conditionalFormatting sqref="B12">
    <cfRule type="containsText" dxfId="5" priority="1" operator="containsText" text="Valeurs exactes">
      <formula>NOT(ISERROR(SEARCH("Valeurs exactes",B12)))</formula>
    </cfRule>
    <cfRule type="containsText" dxfId="4" priority="2" operator="containsText" text="Valeurs erronées">
      <formula>NOT(ISERROR(SEARCH("Valeurs erronées",B12)))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E9" sqref="E9"/>
    </sheetView>
  </sheetViews>
  <sheetFormatPr baseColWidth="10" defaultRowHeight="14.4" x14ac:dyDescent="0.3"/>
  <cols>
    <col min="1" max="1" width="22.5546875" customWidth="1"/>
    <col min="2" max="6" width="19.21875" customWidth="1"/>
    <col min="7" max="7" width="13.44140625" customWidth="1"/>
    <col min="9" max="9" width="6.77734375" customWidth="1"/>
  </cols>
  <sheetData>
    <row r="1" spans="1:9" ht="23.4" x14ac:dyDescent="0.45">
      <c r="A1" s="8" t="s">
        <v>53</v>
      </c>
    </row>
    <row r="2" spans="1:9" ht="23.4" x14ac:dyDescent="0.45">
      <c r="A2" s="10" t="s">
        <v>26</v>
      </c>
    </row>
    <row r="3" spans="1:9" ht="15" thickBot="1" x14ac:dyDescent="0.35"/>
    <row r="4" spans="1:9" ht="64.2" customHeight="1" thickBot="1" x14ac:dyDescent="0.35">
      <c r="A4" s="60" t="s">
        <v>60</v>
      </c>
      <c r="B4" s="61"/>
      <c r="C4" s="61"/>
      <c r="D4" s="61"/>
      <c r="E4" s="61"/>
      <c r="F4" s="61"/>
      <c r="G4" s="61"/>
      <c r="H4" s="61"/>
      <c r="I4" s="62"/>
    </row>
    <row r="5" spans="1:9" ht="15" thickBot="1" x14ac:dyDescent="0.35"/>
    <row r="6" spans="1:9" ht="124.95" customHeight="1" thickBot="1" x14ac:dyDescent="0.35">
      <c r="A6" s="73" t="s">
        <v>59</v>
      </c>
      <c r="B6" s="74"/>
      <c r="C6" s="74"/>
      <c r="D6" s="74"/>
      <c r="E6" s="74"/>
      <c r="F6" s="74"/>
      <c r="G6" s="74"/>
      <c r="H6" s="74"/>
      <c r="I6" s="75"/>
    </row>
    <row r="8" spans="1:9" x14ac:dyDescent="0.3">
      <c r="A8" t="s">
        <v>43</v>
      </c>
      <c r="B8" s="41">
        <v>2000</v>
      </c>
    </row>
    <row r="9" spans="1:9" x14ac:dyDescent="0.3">
      <c r="A9" t="s">
        <v>44</v>
      </c>
      <c r="B9" s="41">
        <v>10000</v>
      </c>
    </row>
    <row r="10" spans="1:9" x14ac:dyDescent="0.3">
      <c r="A10" t="s">
        <v>46</v>
      </c>
      <c r="B10" s="41">
        <v>100</v>
      </c>
    </row>
    <row r="11" spans="1:9" x14ac:dyDescent="0.3">
      <c r="A11" t="s">
        <v>45</v>
      </c>
      <c r="B11" s="47"/>
      <c r="C11" s="54" t="str">
        <f>Verif!B15</f>
        <v>Valeur erronée</v>
      </c>
    </row>
    <row r="12" spans="1:9" x14ac:dyDescent="0.3">
      <c r="A12" s="33"/>
      <c r="B12" s="43"/>
    </row>
    <row r="13" spans="1:9" x14ac:dyDescent="0.3">
      <c r="A13" s="33"/>
      <c r="B13" s="43"/>
    </row>
    <row r="14" spans="1:9" ht="15.6" x14ac:dyDescent="0.3">
      <c r="A14" s="51" t="s">
        <v>28</v>
      </c>
      <c r="B14" s="53" t="str">
        <f>Verif!C11</f>
        <v>Valeurs erronées</v>
      </c>
      <c r="C14" s="53" t="str">
        <f>Verif!D11</f>
        <v>Valeurs erronées</v>
      </c>
      <c r="D14" s="53" t="str">
        <f>Verif!E11</f>
        <v>Valeurs erronées</v>
      </c>
      <c r="E14" s="53" t="str">
        <f>Verif!F11</f>
        <v>Valeurs erronées</v>
      </c>
      <c r="F14" s="53" t="str">
        <f>Verif!G11</f>
        <v>Valeurs erronées</v>
      </c>
    </row>
    <row r="15" spans="1:9" ht="35.4" thickBot="1" x14ac:dyDescent="0.4">
      <c r="A15" s="19" t="s">
        <v>29</v>
      </c>
      <c r="B15" s="24" t="s">
        <v>50</v>
      </c>
      <c r="C15" s="24" t="s">
        <v>51</v>
      </c>
      <c r="D15" s="24" t="s">
        <v>15</v>
      </c>
      <c r="E15" s="24" t="s">
        <v>30</v>
      </c>
      <c r="F15" s="24" t="s">
        <v>16</v>
      </c>
    </row>
    <row r="16" spans="1:9" ht="15" thickTop="1" x14ac:dyDescent="0.3">
      <c r="A16" s="22">
        <v>1</v>
      </c>
      <c r="B16" s="47"/>
      <c r="C16" s="47"/>
      <c r="D16" s="47"/>
      <c r="E16" s="47"/>
      <c r="F16" s="48"/>
    </row>
    <row r="17" spans="1:7" x14ac:dyDescent="0.3">
      <c r="A17" s="22">
        <v>2</v>
      </c>
      <c r="B17" s="47"/>
      <c r="C17" s="47"/>
      <c r="D17" s="47"/>
      <c r="E17" s="47"/>
      <c r="F17" s="48"/>
    </row>
    <row r="18" spans="1:7" x14ac:dyDescent="0.3">
      <c r="A18" s="22">
        <v>3</v>
      </c>
      <c r="B18" s="47"/>
      <c r="C18" s="47"/>
      <c r="D18" s="47"/>
      <c r="E18" s="47"/>
      <c r="F18" s="48"/>
      <c r="G18" s="22"/>
    </row>
    <row r="19" spans="1:7" x14ac:dyDescent="0.3">
      <c r="A19" s="22">
        <v>4</v>
      </c>
      <c r="B19" s="47"/>
      <c r="C19" s="47"/>
      <c r="D19" s="47"/>
      <c r="E19" s="47"/>
      <c r="F19" s="48"/>
    </row>
    <row r="20" spans="1:7" x14ac:dyDescent="0.3">
      <c r="A20" s="22">
        <v>5</v>
      </c>
      <c r="B20" s="47"/>
      <c r="C20" s="47"/>
      <c r="D20" s="47"/>
      <c r="E20" s="47"/>
      <c r="F20" s="48"/>
    </row>
    <row r="21" spans="1:7" x14ac:dyDescent="0.3">
      <c r="A21" s="22">
        <v>6</v>
      </c>
      <c r="B21" s="47"/>
      <c r="C21" s="47"/>
      <c r="D21" s="47"/>
      <c r="E21" s="47"/>
      <c r="F21" s="48"/>
    </row>
    <row r="22" spans="1:7" x14ac:dyDescent="0.3">
      <c r="A22" s="22">
        <v>7</v>
      </c>
      <c r="B22" s="47"/>
      <c r="C22" s="47"/>
      <c r="D22" s="47"/>
      <c r="E22" s="47"/>
      <c r="F22" s="48"/>
    </row>
    <row r="23" spans="1:7" x14ac:dyDescent="0.3">
      <c r="A23" s="22">
        <v>8</v>
      </c>
      <c r="B23" s="47"/>
      <c r="C23" s="47"/>
      <c r="D23" s="47"/>
      <c r="E23" s="47"/>
      <c r="F23" s="48"/>
    </row>
    <row r="24" spans="1:7" x14ac:dyDescent="0.3">
      <c r="A24" s="22">
        <v>9</v>
      </c>
      <c r="B24" s="47"/>
      <c r="C24" s="47"/>
      <c r="D24" s="47"/>
      <c r="E24" s="47"/>
      <c r="F24" s="48"/>
    </row>
    <row r="25" spans="1:7" x14ac:dyDescent="0.3">
      <c r="A25" s="22">
        <v>10</v>
      </c>
      <c r="B25" s="47"/>
      <c r="C25" s="47"/>
      <c r="D25" s="47"/>
      <c r="E25" s="47"/>
      <c r="F25" s="48"/>
    </row>
    <row r="26" spans="1:7" x14ac:dyDescent="0.3">
      <c r="A26" s="22">
        <v>11</v>
      </c>
      <c r="B26" s="47"/>
      <c r="C26" s="47"/>
      <c r="D26" s="47"/>
      <c r="E26" s="47"/>
      <c r="F26" s="48"/>
    </row>
    <row r="27" spans="1:7" x14ac:dyDescent="0.3">
      <c r="A27" s="22">
        <v>12</v>
      </c>
      <c r="B27" s="47"/>
      <c r="C27" s="47"/>
      <c r="D27" s="47"/>
      <c r="E27" s="47"/>
      <c r="F27" s="48"/>
    </row>
    <row r="28" spans="1:7" x14ac:dyDescent="0.3">
      <c r="A28" s="22">
        <v>13</v>
      </c>
      <c r="B28" s="47"/>
      <c r="C28" s="47"/>
      <c r="D28" s="47"/>
      <c r="E28" s="47"/>
      <c r="F28" s="48"/>
    </row>
    <row r="29" spans="1:7" x14ac:dyDescent="0.3">
      <c r="A29" s="22">
        <v>14</v>
      </c>
      <c r="B29" s="47"/>
      <c r="C29" s="47"/>
      <c r="D29" s="47"/>
      <c r="E29" s="47"/>
      <c r="F29" s="48"/>
    </row>
    <row r="30" spans="1:7" x14ac:dyDescent="0.3">
      <c r="A30" s="22">
        <v>15</v>
      </c>
      <c r="B30" s="47"/>
      <c r="C30" s="47"/>
      <c r="D30" s="47"/>
      <c r="E30" s="47"/>
      <c r="F30" s="48"/>
    </row>
    <row r="31" spans="1:7" x14ac:dyDescent="0.3">
      <c r="A31" s="22">
        <v>16</v>
      </c>
      <c r="B31" s="47"/>
      <c r="C31" s="47"/>
      <c r="D31" s="47"/>
      <c r="E31" s="47"/>
      <c r="F31" s="48"/>
    </row>
    <row r="32" spans="1:7" x14ac:dyDescent="0.3">
      <c r="A32" s="22">
        <v>17</v>
      </c>
      <c r="B32" s="47"/>
      <c r="C32" s="47"/>
      <c r="D32" s="47"/>
      <c r="E32" s="47"/>
      <c r="F32" s="48"/>
    </row>
    <row r="33" spans="1:6" x14ac:dyDescent="0.3">
      <c r="A33" s="22">
        <v>18</v>
      </c>
      <c r="B33" s="47"/>
      <c r="C33" s="47"/>
      <c r="D33" s="47"/>
      <c r="E33" s="47"/>
      <c r="F33" s="48"/>
    </row>
    <row r="34" spans="1:6" x14ac:dyDescent="0.3">
      <c r="A34" s="22">
        <v>19</v>
      </c>
      <c r="B34" s="47"/>
      <c r="C34" s="47"/>
      <c r="D34" s="47"/>
      <c r="E34" s="47"/>
      <c r="F34" s="48"/>
    </row>
    <row r="35" spans="1:6" x14ac:dyDescent="0.3">
      <c r="A35" s="22">
        <v>20</v>
      </c>
      <c r="B35" s="47"/>
      <c r="C35" s="47"/>
      <c r="D35" s="47"/>
      <c r="E35" s="47"/>
      <c r="F35" s="48"/>
    </row>
    <row r="36" spans="1:6" x14ac:dyDescent="0.3">
      <c r="A36" s="22">
        <v>21</v>
      </c>
      <c r="B36" s="47"/>
      <c r="C36" s="47"/>
      <c r="D36" s="47"/>
      <c r="E36" s="47"/>
      <c r="F36" s="48"/>
    </row>
    <row r="37" spans="1:6" x14ac:dyDescent="0.3">
      <c r="A37" s="22">
        <v>22</v>
      </c>
      <c r="B37" s="47"/>
      <c r="C37" s="47"/>
      <c r="D37" s="47"/>
      <c r="E37" s="47"/>
      <c r="F37" s="48"/>
    </row>
    <row r="38" spans="1:6" x14ac:dyDescent="0.3">
      <c r="A38" s="22">
        <v>23</v>
      </c>
      <c r="B38" s="47"/>
      <c r="C38" s="47"/>
      <c r="D38" s="47"/>
      <c r="E38" s="47"/>
      <c r="F38" s="48"/>
    </row>
    <row r="39" spans="1:6" x14ac:dyDescent="0.3">
      <c r="A39" s="22">
        <v>24</v>
      </c>
      <c r="B39" s="47"/>
      <c r="C39" s="47"/>
      <c r="D39" s="47"/>
      <c r="E39" s="47"/>
      <c r="F39" s="48"/>
    </row>
    <row r="40" spans="1:6" x14ac:dyDescent="0.3">
      <c r="A40" s="22">
        <v>25</v>
      </c>
      <c r="B40" s="47"/>
      <c r="C40" s="47"/>
      <c r="D40" s="47"/>
      <c r="E40" s="47"/>
      <c r="F40" s="48"/>
    </row>
    <row r="41" spans="1:6" x14ac:dyDescent="0.3">
      <c r="A41" s="22">
        <v>26</v>
      </c>
      <c r="B41" s="47"/>
      <c r="C41" s="47"/>
      <c r="D41" s="47"/>
      <c r="E41" s="47"/>
      <c r="F41" s="48"/>
    </row>
    <row r="42" spans="1:6" x14ac:dyDescent="0.3">
      <c r="A42" s="22">
        <v>27</v>
      </c>
      <c r="B42" s="47"/>
      <c r="C42" s="47"/>
      <c r="D42" s="47"/>
      <c r="E42" s="47"/>
      <c r="F42" s="48"/>
    </row>
    <row r="43" spans="1:6" x14ac:dyDescent="0.3">
      <c r="A43" s="22">
        <v>28</v>
      </c>
      <c r="B43" s="47"/>
      <c r="C43" s="47"/>
      <c r="D43" s="47"/>
      <c r="E43" s="47"/>
      <c r="F43" s="48"/>
    </row>
    <row r="44" spans="1:6" x14ac:dyDescent="0.3">
      <c r="A44" s="22">
        <v>29</v>
      </c>
      <c r="B44" s="47"/>
      <c r="C44" s="47"/>
      <c r="D44" s="47"/>
      <c r="E44" s="47"/>
      <c r="F44" s="48"/>
    </row>
    <row r="45" spans="1:6" x14ac:dyDescent="0.3">
      <c r="A45" s="22">
        <v>30</v>
      </c>
      <c r="B45" s="47"/>
      <c r="C45" s="47"/>
      <c r="D45" s="47"/>
      <c r="E45" s="47"/>
      <c r="F45" s="48"/>
    </row>
    <row r="46" spans="1:6" x14ac:dyDescent="0.3">
      <c r="A46" s="22">
        <v>31</v>
      </c>
      <c r="B46" s="47"/>
      <c r="C46" s="47"/>
      <c r="D46" s="47"/>
      <c r="E46" s="47"/>
      <c r="F46" s="48"/>
    </row>
    <row r="47" spans="1:6" x14ac:dyDescent="0.3">
      <c r="A47" s="22">
        <v>32</v>
      </c>
      <c r="B47" s="47"/>
      <c r="C47" s="47"/>
      <c r="D47" s="47"/>
      <c r="E47" s="47"/>
      <c r="F47" s="48"/>
    </row>
    <row r="48" spans="1:6" x14ac:dyDescent="0.3">
      <c r="A48" s="22">
        <v>33</v>
      </c>
      <c r="B48" s="47"/>
      <c r="C48" s="47"/>
      <c r="D48" s="47"/>
      <c r="E48" s="47"/>
      <c r="F48" s="48"/>
    </row>
    <row r="49" spans="1:6" x14ac:dyDescent="0.3">
      <c r="A49" s="22">
        <v>34</v>
      </c>
      <c r="B49" s="47"/>
      <c r="C49" s="47"/>
      <c r="D49" s="47"/>
      <c r="E49" s="47"/>
      <c r="F49" s="48"/>
    </row>
    <row r="50" spans="1:6" x14ac:dyDescent="0.3">
      <c r="A50" s="22">
        <v>35</v>
      </c>
      <c r="B50" s="47"/>
      <c r="C50" s="47"/>
      <c r="D50" s="47"/>
      <c r="E50" s="47"/>
      <c r="F50" s="48"/>
    </row>
    <row r="51" spans="1:6" x14ac:dyDescent="0.3">
      <c r="A51" s="22">
        <v>36</v>
      </c>
      <c r="B51" s="47"/>
      <c r="C51" s="47"/>
      <c r="D51" s="47"/>
      <c r="E51" s="47"/>
      <c r="F51" s="48"/>
    </row>
    <row r="52" spans="1:6" x14ac:dyDescent="0.3">
      <c r="A52" s="22">
        <v>37</v>
      </c>
      <c r="B52" s="47"/>
      <c r="C52" s="47"/>
      <c r="D52" s="47"/>
      <c r="E52" s="47"/>
      <c r="F52" s="48"/>
    </row>
    <row r="53" spans="1:6" x14ac:dyDescent="0.3">
      <c r="A53" s="22">
        <v>38</v>
      </c>
      <c r="B53" s="47"/>
      <c r="C53" s="47"/>
      <c r="D53" s="47"/>
      <c r="E53" s="47"/>
      <c r="F53" s="48"/>
    </row>
    <row r="54" spans="1:6" x14ac:dyDescent="0.3">
      <c r="A54" s="22">
        <v>39</v>
      </c>
      <c r="B54" s="47"/>
      <c r="C54" s="47"/>
      <c r="D54" s="47"/>
      <c r="E54" s="47"/>
      <c r="F54" s="48"/>
    </row>
    <row r="55" spans="1:6" x14ac:dyDescent="0.3">
      <c r="A55" s="22">
        <v>40</v>
      </c>
      <c r="B55" s="47"/>
      <c r="C55" s="47"/>
      <c r="D55" s="47"/>
      <c r="E55" s="47"/>
      <c r="F55" s="48"/>
    </row>
    <row r="56" spans="1:6" x14ac:dyDescent="0.3">
      <c r="A56" s="22">
        <v>41</v>
      </c>
      <c r="B56" s="47"/>
      <c r="C56" s="47"/>
      <c r="D56" s="47"/>
      <c r="E56" s="47"/>
      <c r="F56" s="48"/>
    </row>
    <row r="57" spans="1:6" x14ac:dyDescent="0.3">
      <c r="A57" s="22">
        <v>42</v>
      </c>
      <c r="B57" s="47"/>
      <c r="C57" s="47"/>
      <c r="D57" s="47"/>
      <c r="E57" s="47"/>
      <c r="F57" s="48"/>
    </row>
    <row r="58" spans="1:6" x14ac:dyDescent="0.3">
      <c r="A58" s="22">
        <v>43</v>
      </c>
      <c r="B58" s="47"/>
      <c r="C58" s="47"/>
      <c r="D58" s="47"/>
      <c r="E58" s="47"/>
      <c r="F58" s="48"/>
    </row>
    <row r="59" spans="1:6" x14ac:dyDescent="0.3">
      <c r="A59" s="22">
        <v>44</v>
      </c>
      <c r="B59" s="47"/>
      <c r="C59" s="47"/>
      <c r="D59" s="47"/>
      <c r="E59" s="47"/>
      <c r="F59" s="48"/>
    </row>
    <row r="60" spans="1:6" x14ac:dyDescent="0.3">
      <c r="A60" s="22">
        <v>45</v>
      </c>
      <c r="B60" s="47"/>
      <c r="C60" s="47"/>
      <c r="D60" s="47"/>
      <c r="E60" s="47"/>
      <c r="F60" s="48"/>
    </row>
    <row r="61" spans="1:6" x14ac:dyDescent="0.3">
      <c r="A61" s="22">
        <v>46</v>
      </c>
      <c r="B61" s="47"/>
      <c r="C61" s="47"/>
      <c r="D61" s="47"/>
      <c r="E61" s="47"/>
      <c r="F61" s="48"/>
    </row>
    <row r="62" spans="1:6" x14ac:dyDescent="0.3">
      <c r="A62" s="22">
        <v>47</v>
      </c>
      <c r="B62" s="47"/>
      <c r="C62" s="47"/>
      <c r="D62" s="47"/>
      <c r="E62" s="47"/>
      <c r="F62" s="48"/>
    </row>
    <row r="63" spans="1:6" x14ac:dyDescent="0.3">
      <c r="A63" s="22">
        <v>48</v>
      </c>
      <c r="B63" s="47"/>
      <c r="C63" s="47"/>
      <c r="D63" s="47"/>
      <c r="E63" s="47"/>
      <c r="F63" s="48"/>
    </row>
    <row r="64" spans="1:6" x14ac:dyDescent="0.3">
      <c r="A64" s="22">
        <v>49</v>
      </c>
      <c r="B64" s="47"/>
      <c r="C64" s="47"/>
      <c r="D64" s="47"/>
      <c r="E64" s="47"/>
      <c r="F64" s="48"/>
    </row>
    <row r="65" spans="1:6" x14ac:dyDescent="0.3">
      <c r="A65" s="22">
        <v>50</v>
      </c>
      <c r="B65" s="47"/>
      <c r="C65" s="47"/>
      <c r="D65" s="47"/>
      <c r="E65" s="47"/>
      <c r="F65" s="48"/>
    </row>
  </sheetData>
  <mergeCells count="2">
    <mergeCell ref="A4:I4"/>
    <mergeCell ref="A6:I6"/>
  </mergeCells>
  <conditionalFormatting sqref="B14:F14">
    <cfRule type="containsText" dxfId="3" priority="5" operator="containsText" text="Valeurs exactes">
      <formula>NOT(ISERROR(SEARCH("Valeurs exactes",B14)))</formula>
    </cfRule>
    <cfRule type="containsText" dxfId="2" priority="6" operator="containsText" text="Valeurs erronées">
      <formula>NOT(ISERROR(SEARCH("Valeurs erronées",B14)))</formula>
    </cfRule>
  </conditionalFormatting>
  <conditionalFormatting sqref="C11">
    <cfRule type="containsText" dxfId="1" priority="1" operator="containsText" text="valeur exa">
      <formula>NOT(ISERROR(SEARCH("valeur exa",C11)))</formula>
    </cfRule>
    <cfRule type="containsText" dxfId="0" priority="2" operator="containsText" text="valeur err">
      <formula>NOT(ISERROR(SEARCH("valeur err",C11)))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baseColWidth="10" defaultRowHeight="14.4" x14ac:dyDescent="0.3"/>
  <cols>
    <col min="2" max="2" width="21.21875" customWidth="1"/>
  </cols>
  <sheetData>
    <row r="1" spans="1:7" x14ac:dyDescent="0.3">
      <c r="A1" t="s">
        <v>39</v>
      </c>
      <c r="B1" t="str">
        <f>IF(AND('Ex1 - Coût prix et cadeaux'!C20=C1,'Ex1 - Coût prix et cadeaux'!D20=D1),"Valeurs exactes","Valeurs erronées")</f>
        <v>Valeurs erronées</v>
      </c>
      <c r="C1">
        <f>SUM('Ex1 - Coût prix et cadeaux'!C10:C19)</f>
        <v>103</v>
      </c>
      <c r="D1">
        <f>SUMPRODUCT('Ex1 - Coût prix et cadeaux'!C10:C19,'Ex1 - Coût prix et cadeaux'!D10:D19)</f>
        <v>587.5</v>
      </c>
    </row>
    <row r="2" spans="1:7" x14ac:dyDescent="0.3">
      <c r="A2" t="s">
        <v>40</v>
      </c>
      <c r="B2" t="str">
        <f>IF('Ex2 - Historique nb. invités'!D8=Verif!C2,"Valeur exacte","Valeur erronée")</f>
        <v>Valeur erronée</v>
      </c>
      <c r="C2" s="11">
        <f>AVERAGE('Ex2 - Historique nb. invités'!C26:C55)</f>
        <v>297.06666666666666</v>
      </c>
    </row>
    <row r="3" spans="1:7" x14ac:dyDescent="0.3">
      <c r="B3" t="str">
        <f>IF('Ex2 - Historique nb. invités'!D9=Verif!C3,"Valeur exacte","Valeur erronée")</f>
        <v>Valeur erronée</v>
      </c>
      <c r="C3" s="11">
        <f>AVERAGE('Ex2 - Historique nb. invités'!D26:D55)</f>
        <v>8</v>
      </c>
    </row>
    <row r="4" spans="1:7" x14ac:dyDescent="0.3">
      <c r="B4" t="str">
        <f>IF('Ex2 - Historique nb. invités'!D14=Verif!C4,"Valeur exacte","Valeur erronée")</f>
        <v>Valeur erronée</v>
      </c>
      <c r="C4" s="11">
        <f>COUNTIF('Ex2 - Historique nb. invités'!D26:D55,"&gt; 8")</f>
        <v>18</v>
      </c>
    </row>
    <row r="5" spans="1:7" x14ac:dyDescent="0.3">
      <c r="B5" t="str">
        <f>IF('Ex2 - Historique nb. invités'!D15=Verif!C5,"Valeur exacte","Valeur erronée")</f>
        <v>Valeur erronée</v>
      </c>
      <c r="C5">
        <f>COUNTIF('Ex2 - Historique nb. invités'!E26:E55,"élevé")</f>
        <v>12</v>
      </c>
    </row>
    <row r="6" spans="1:7" x14ac:dyDescent="0.3">
      <c r="B6" t="str">
        <f>IF('Ex2 - Historique nb. invités'!F19=Verif!C6,IF('Ex2 - Historique nb. invités'!G19=Verif!D6,IF('Ex2 - Historique nb. invités'!H19=Verif!E6,"Valeurs exactes","Valeurs erronées"),"Valeurs erronées"),"Valeurs erronées")</f>
        <v>Valeurs erronées</v>
      </c>
      <c r="C6">
        <v>2013</v>
      </c>
      <c r="D6">
        <v>2011</v>
      </c>
      <c r="E6">
        <v>1999</v>
      </c>
    </row>
    <row r="7" spans="1:7" x14ac:dyDescent="0.3">
      <c r="B7" t="str">
        <f>IF('Ex2 - Historique nb. invités'!F20=Verif!C7,IF('Ex2 - Historique nb. invités'!G20=Verif!D7,IF('Ex2 - Historique nb. invités'!H20=Verif!E7,"Valeurs exactes","Valeurs erronées"),"Valeurs erronées"),"Valeurs erronées")</f>
        <v>Valeurs erronées</v>
      </c>
      <c r="C7">
        <v>1994</v>
      </c>
      <c r="D7">
        <v>1987</v>
      </c>
      <c r="E7">
        <v>1988</v>
      </c>
    </row>
    <row r="8" spans="1:7" x14ac:dyDescent="0.3">
      <c r="A8" t="s">
        <v>37</v>
      </c>
      <c r="B8" t="str">
        <f>IF(AND(SUM('Ex3 - Coût Traiteur'!C16:F65)=C8,'Ex3 - Coût Traiteur'!F65=D8),"Valeurs exactes","Valeurs erronées")</f>
        <v>Valeurs erronées</v>
      </c>
      <c r="C8">
        <f>SUM('Ex3 - Coût Traiteur'!B16:B65)*4*'Ex3 - Coût Traiteur'!C8+SUM('Ex3 - Coût Traiteur'!B16:B65)*'Ex3 - Coût Traiteur'!C9*SUM('Ex3 - Coût Traiteur'!C15:F15)</f>
        <v>1211250</v>
      </c>
      <c r="D8">
        <f>'Ex3 - Coût Traiteur'!C8*'Ex3 - Coût Traiteur'!B65+'Ex3 - Coût Traiteur'!C9*'Ex3 - Coût Traiteur'!F15*'Ex3 - Coût Traiteur'!B65</f>
        <v>13000</v>
      </c>
    </row>
    <row r="11" spans="1:7" x14ac:dyDescent="0.3">
      <c r="A11" t="s">
        <v>41</v>
      </c>
      <c r="C11" t="str">
        <f>IF(C12=C13,"Valeurs exactes","Valeurs erronées")</f>
        <v>Valeurs erronées</v>
      </c>
      <c r="D11" t="str">
        <f t="shared" ref="D11:G11" si="0">IF(D12=D13,"Valeurs exactes","Valeurs erronées")</f>
        <v>Valeurs erronées</v>
      </c>
      <c r="E11" t="str">
        <f t="shared" si="0"/>
        <v>Valeurs erronées</v>
      </c>
      <c r="F11" t="str">
        <f t="shared" si="0"/>
        <v>Valeurs erronées</v>
      </c>
      <c r="G11" t="str">
        <f t="shared" si="0"/>
        <v>Valeurs erronées</v>
      </c>
    </row>
    <row r="12" spans="1:7" x14ac:dyDescent="0.3">
      <c r="B12" t="str">
        <f>IF(PRODUCT(B13:B19)=1,"Bravo! Exercice résolu!","Exercice non résolu!")</f>
        <v>Exercice non résolu!</v>
      </c>
      <c r="C12">
        <f>SUM('Ex4 - Analyse du profit'!B16:B65)</f>
        <v>0</v>
      </c>
      <c r="D12">
        <f>SUM('Ex4 - Analyse du profit'!C16:C65)</f>
        <v>0</v>
      </c>
      <c r="E12">
        <f>SUM('Ex4 - Analyse du profit'!D16:D65)</f>
        <v>0</v>
      </c>
      <c r="F12">
        <f>SUM('Ex4 - Analyse du profit'!E16:E65)</f>
        <v>0</v>
      </c>
      <c r="G12">
        <f>COUNTIF('Ex4 - Analyse du profit'!F16:F65,"Rentable")</f>
        <v>0</v>
      </c>
    </row>
    <row r="13" spans="1:7" x14ac:dyDescent="0.3">
      <c r="B13" t="str">
        <f>IF('Ex4 - Analyse du profit'!B65=Verif!C13,"Bravo! Colonne réussie!","")</f>
        <v/>
      </c>
      <c r="C13">
        <f>'Ex3 - Coût Traiteur'!C8*SUM('Ex4 - Analyse du profit'!A16:A65)+'Ex3 - Coût Traiteur'!C9*2*SUM('Ex4 - Analyse du profit'!A16:A65)</f>
        <v>293250</v>
      </c>
      <c r="D13">
        <f>'Ex4 - Analyse du profit'!A65*SUM('Ex4 - Analyse du profit'!B8:B9,'Ex4 - Analyse du profit'!B11)+C13</f>
        <v>893250</v>
      </c>
      <c r="E13">
        <f>8*'Ex4 - Analyse du profit'!B10*SUM('Ex4 - Analyse du profit'!A16:A65)</f>
        <v>1020000</v>
      </c>
      <c r="F13">
        <f>E13-D13</f>
        <v>126750</v>
      </c>
      <c r="G13">
        <v>28</v>
      </c>
    </row>
    <row r="15" spans="1:7" x14ac:dyDescent="0.3">
      <c r="B15" t="str">
        <f>IF('Ex4 - Analyse du profit'!B11=Verif!D1,"Valeur exacte","Valeur erronée")</f>
        <v>Valeur erronée</v>
      </c>
      <c r="C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Directives</vt:lpstr>
      <vt:lpstr>Ex1 - Coût prix et cadeaux</vt:lpstr>
      <vt:lpstr>Ex2 - Historique nb. invités</vt:lpstr>
      <vt:lpstr>Ex3 - Coût Traiteur</vt:lpstr>
      <vt:lpstr>Ex4 - Analyse du profit</vt:lpstr>
      <vt:lpstr>Verif</vt:lpstr>
    </vt:vector>
  </TitlesOfParts>
  <Company>HEC Montréal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loic seguin-charbonneau</dc:creator>
  <cp:lastModifiedBy>malek ben-abdellatif</cp:lastModifiedBy>
  <dcterms:created xsi:type="dcterms:W3CDTF">2015-12-04T17:04:18Z</dcterms:created>
  <dcterms:modified xsi:type="dcterms:W3CDTF">2018-08-28T20:58:37Z</dcterms:modified>
</cp:coreProperties>
</file>