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orti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E12" i="1"/>
  <c r="D12" i="1"/>
  <c r="E11" i="1"/>
  <c r="D11" i="1"/>
  <c r="F10" i="1"/>
  <c r="E9" i="1"/>
  <c r="D9" i="1"/>
  <c r="E8" i="1"/>
  <c r="D8" i="1"/>
  <c r="E7" i="1"/>
  <c r="D7" i="1"/>
  <c r="E6" i="1"/>
  <c r="D6" i="1"/>
  <c r="E5" i="1"/>
  <c r="D5" i="1"/>
  <c r="E4" i="1"/>
  <c r="D4" i="1"/>
  <c r="A3" i="1"/>
  <c r="A4" i="1" s="1"/>
</calcChain>
</file>

<file path=xl/sharedStrings.xml><?xml version="1.0" encoding="utf-8"?>
<sst xmlns="http://schemas.openxmlformats.org/spreadsheetml/2006/main" count="32" uniqueCount="32">
  <si>
    <t>Date enregistrement</t>
  </si>
  <si>
    <t>Montant HT</t>
  </si>
  <si>
    <t>Montant TVA</t>
  </si>
  <si>
    <t>Total TTC</t>
  </si>
  <si>
    <t>Pièce jointe</t>
  </si>
  <si>
    <t>Compte</t>
  </si>
  <si>
    <t>Date versement</t>
  </si>
  <si>
    <t xml:space="preserve">Formation Atelier Altercoding - Les premiers pas vers le Freelance </t>
  </si>
  <si>
    <t>1.pdf</t>
  </si>
  <si>
    <t>Formation Atelier Altercoding - Surmonter l'administratif</t>
  </si>
  <si>
    <t>2.pdf</t>
  </si>
  <si>
    <t>Cartouche encre noir - carrefour</t>
  </si>
  <si>
    <t>3.pdf</t>
  </si>
  <si>
    <t>Repas midi LENNOX 10/10/2016</t>
  </si>
  <si>
    <t>4.pdf</t>
  </si>
  <si>
    <t>Repas midi LENNOX 11/10/2016</t>
  </si>
  <si>
    <t>5.pdf</t>
  </si>
  <si>
    <t>Repas midi LENNOX 12/10/2016</t>
  </si>
  <si>
    <t>6.pdf</t>
  </si>
  <si>
    <t>Repas midi LENNOX 13/10/2016</t>
  </si>
  <si>
    <t>7.pdf</t>
  </si>
  <si>
    <t>Repas midi LENNOX 17/10/2016</t>
  </si>
  <si>
    <t>8.pdf</t>
  </si>
  <si>
    <t>Repas midi LENNOX 18/10/2016</t>
  </si>
  <si>
    <t>9.pdf</t>
  </si>
  <si>
    <t>Repas midi LENNOX 19/10/2016</t>
  </si>
  <si>
    <t>10.pdf</t>
  </si>
  <si>
    <t>Repas midi LENNOX 20/10/2016</t>
  </si>
  <si>
    <t>11.pdf</t>
  </si>
  <si>
    <t>Id</t>
  </si>
  <si>
    <t>Libellé</t>
  </si>
  <si>
    <t>Id versement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</si>
</sst>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" fontId="0" fillId="0" borderId="1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Drive\Administratif\Travail\11%20-%20DotShark\Compta\Comptes%20DotSha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ies"/>
      <sheetName val="Entrées"/>
      <sheetName val="Synthèse"/>
      <sheetName val="Clients"/>
      <sheetName val="Factures"/>
      <sheetName val="Articles"/>
      <sheetName val="Imp. Facture"/>
      <sheetName val="Comptes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9.5703125" bestFit="1" customWidth="1"/>
    <col min="3" max="3" width="60.85546875" bestFit="1" customWidth="1"/>
    <col min="6" max="6" width="9.5703125" bestFit="1" customWidth="1"/>
    <col min="9" max="9" width="15.140625" bestFit="1" customWidth="1"/>
    <col min="10" max="10" width="12.7109375" bestFit="1" customWidth="1"/>
  </cols>
  <sheetData>
    <row r="1" spans="1:10" x14ac:dyDescent="0.25">
      <c r="A1" s="1" t="s">
        <v>29</v>
      </c>
      <c r="B1" s="2" t="s">
        <v>0</v>
      </c>
      <c r="C1" s="2" t="s">
        <v>30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31</v>
      </c>
    </row>
    <row r="2" spans="1:10" x14ac:dyDescent="0.25">
      <c r="A2" s="4">
        <v>1</v>
      </c>
      <c r="B2" s="5">
        <v>42648</v>
      </c>
      <c r="C2" s="6" t="s">
        <v>7</v>
      </c>
      <c r="D2" s="7">
        <v>100</v>
      </c>
      <c r="E2" s="7">
        <v>20</v>
      </c>
      <c r="F2" s="7">
        <f>D2+E2</f>
        <v>120</v>
      </c>
      <c r="G2" s="8" t="s">
        <v>8</v>
      </c>
      <c r="H2" s="9">
        <v>631300</v>
      </c>
      <c r="I2" s="10"/>
      <c r="J2" s="11"/>
    </row>
    <row r="3" spans="1:10" x14ac:dyDescent="0.25">
      <c r="A3" s="4">
        <f>A2+1</f>
        <v>2</v>
      </c>
      <c r="B3" s="5">
        <v>42648</v>
      </c>
      <c r="C3" s="6" t="s">
        <v>9</v>
      </c>
      <c r="D3" s="7">
        <v>100</v>
      </c>
      <c r="E3" s="7">
        <v>20</v>
      </c>
      <c r="F3" s="7">
        <f>D3+E3</f>
        <v>120</v>
      </c>
      <c r="G3" s="8" t="s">
        <v>10</v>
      </c>
      <c r="H3" s="9">
        <v>631300</v>
      </c>
      <c r="I3" s="10">
        <v>42720</v>
      </c>
      <c r="J3" s="11">
        <v>2</v>
      </c>
    </row>
    <row r="4" spans="1:10" x14ac:dyDescent="0.25">
      <c r="A4" s="4">
        <f>A3+1</f>
        <v>3</v>
      </c>
      <c r="B4" s="5">
        <v>42650</v>
      </c>
      <c r="C4" s="6" t="s">
        <v>11</v>
      </c>
      <c r="D4" s="7">
        <f>[1]!Tableau_Sorties[[#This Row],[Total TTC]]/1.2</f>
        <v>15.408333333333333</v>
      </c>
      <c r="E4" s="7">
        <f>[1]!Tableau_Sorties[[#This Row],[Total TTC]]-[1]!Tableau_Sorties[[#This Row],[Montant HT]]</f>
        <v>3.0816666666666652</v>
      </c>
      <c r="F4" s="7">
        <v>18.489999999999998</v>
      </c>
      <c r="G4" s="8" t="s">
        <v>12</v>
      </c>
      <c r="H4" s="9">
        <v>606400</v>
      </c>
      <c r="I4" s="10">
        <v>42720</v>
      </c>
      <c r="J4" s="11">
        <v>2</v>
      </c>
    </row>
    <row r="5" spans="1:10" x14ac:dyDescent="0.25">
      <c r="A5" s="4">
        <v>4</v>
      </c>
      <c r="B5" s="5">
        <v>42657</v>
      </c>
      <c r="C5" s="6" t="s">
        <v>13</v>
      </c>
      <c r="D5" s="7">
        <f>[1]!Tableau_Sorties[[#This Row],[Total TTC]]/1.1</f>
        <v>2.4727272727272727</v>
      </c>
      <c r="E5" s="7">
        <f>[1]!Tableau_Sorties[[#This Row],[Total TTC]]-[1]!Tableau_Sorties[[#This Row],[Montant HT]]</f>
        <v>0.24727272727272753</v>
      </c>
      <c r="F5" s="7">
        <v>2.72</v>
      </c>
      <c r="G5" s="8" t="s">
        <v>14</v>
      </c>
      <c r="H5" s="9">
        <v>625300</v>
      </c>
      <c r="I5" s="10">
        <v>42720</v>
      </c>
      <c r="J5" s="11">
        <v>2</v>
      </c>
    </row>
    <row r="6" spans="1:10" x14ac:dyDescent="0.25">
      <c r="A6" s="4">
        <v>5</v>
      </c>
      <c r="B6" s="5">
        <v>42657</v>
      </c>
      <c r="C6" s="6" t="s">
        <v>15</v>
      </c>
      <c r="D6" s="7">
        <f>[1]!Tableau_Sorties[[#This Row],[Total TTC]]/1.1</f>
        <v>7.254545454545454</v>
      </c>
      <c r="E6" s="7">
        <f>[1]!Tableau_Sorties[[#This Row],[Total TTC]]-[1]!Tableau_Sorties[[#This Row],[Montant HT]]</f>
        <v>0.72545454545454646</v>
      </c>
      <c r="F6" s="7">
        <v>7.98</v>
      </c>
      <c r="G6" s="8" t="s">
        <v>16</v>
      </c>
      <c r="H6" s="9">
        <v>625300</v>
      </c>
      <c r="I6" s="10">
        <v>42720</v>
      </c>
      <c r="J6" s="11">
        <v>2</v>
      </c>
    </row>
    <row r="7" spans="1:10" x14ac:dyDescent="0.25">
      <c r="A7" s="4">
        <v>6</v>
      </c>
      <c r="B7" s="5">
        <v>42657</v>
      </c>
      <c r="C7" s="6" t="s">
        <v>17</v>
      </c>
      <c r="D7" s="7">
        <f>[1]!Tableau_Sorties[[#This Row],[Total TTC]]/1.1</f>
        <v>5.545454545454545</v>
      </c>
      <c r="E7" s="7">
        <f>[1]!Tableau_Sorties[[#This Row],[Total TTC]]-[1]!Tableau_Sorties[[#This Row],[Montant HT]]</f>
        <v>0.55454545454545467</v>
      </c>
      <c r="F7" s="7">
        <v>6.1</v>
      </c>
      <c r="G7" s="8" t="s">
        <v>18</v>
      </c>
      <c r="H7" s="9">
        <v>625300</v>
      </c>
      <c r="I7" s="10">
        <v>42720</v>
      </c>
      <c r="J7" s="11">
        <v>2</v>
      </c>
    </row>
    <row r="8" spans="1:10" x14ac:dyDescent="0.25">
      <c r="A8" s="4">
        <v>7</v>
      </c>
      <c r="B8" s="5">
        <v>42657</v>
      </c>
      <c r="C8" s="6" t="s">
        <v>19</v>
      </c>
      <c r="D8" s="7">
        <f>[1]!Tableau_Sorties[[#This Row],[Total TTC]]/1.1</f>
        <v>6.2454545454545451</v>
      </c>
      <c r="E8" s="7">
        <f>[1]!Tableau_Sorties[[#This Row],[Total TTC]]-[1]!Tableau_Sorties[[#This Row],[Montant HT]]</f>
        <v>0.62454545454545496</v>
      </c>
      <c r="F8" s="7">
        <v>6.87</v>
      </c>
      <c r="G8" s="8" t="s">
        <v>20</v>
      </c>
      <c r="H8" s="9">
        <v>625300</v>
      </c>
      <c r="I8" s="10">
        <v>42720</v>
      </c>
      <c r="J8" s="11">
        <v>2</v>
      </c>
    </row>
    <row r="9" spans="1:10" x14ac:dyDescent="0.25">
      <c r="A9" s="4">
        <v>8</v>
      </c>
      <c r="B9" s="5">
        <v>42664</v>
      </c>
      <c r="C9" s="6" t="s">
        <v>21</v>
      </c>
      <c r="D9" s="7">
        <f>[1]!Tableau_Sorties[[#This Row],[Total TTC]]/1.1</f>
        <v>5.8545454545454545</v>
      </c>
      <c r="E9" s="7">
        <f>[1]!Tableau_Sorties[[#This Row],[Total TTC]]-[1]!Tableau_Sorties[[#This Row],[Montant HT]]</f>
        <v>0.58545454545454589</v>
      </c>
      <c r="F9" s="7">
        <v>6.44</v>
      </c>
      <c r="G9" s="8" t="s">
        <v>22</v>
      </c>
      <c r="H9" s="9">
        <v>625300</v>
      </c>
      <c r="I9" s="10">
        <v>42720</v>
      </c>
      <c r="J9" s="11">
        <v>2</v>
      </c>
    </row>
    <row r="10" spans="1:10" x14ac:dyDescent="0.25">
      <c r="A10" s="4">
        <v>9</v>
      </c>
      <c r="B10" s="5">
        <v>42664</v>
      </c>
      <c r="C10" s="6" t="s">
        <v>23</v>
      </c>
      <c r="D10" s="7">
        <v>17.27</v>
      </c>
      <c r="E10" s="7">
        <v>1.73</v>
      </c>
      <c r="F10" s="7">
        <f>[1]!Tableau_Sorties[[#This Row],[Montant HT]]+[1]!Tableau_Sorties[[#This Row],[Montant TVA]]</f>
        <v>19</v>
      </c>
      <c r="G10" s="8" t="s">
        <v>24</v>
      </c>
      <c r="H10" s="9">
        <v>625300</v>
      </c>
      <c r="I10" s="10">
        <v>42720</v>
      </c>
      <c r="J10" s="11">
        <v>2</v>
      </c>
    </row>
    <row r="11" spans="1:10" x14ac:dyDescent="0.25">
      <c r="A11" s="4">
        <v>10</v>
      </c>
      <c r="B11" s="5">
        <v>42664</v>
      </c>
      <c r="C11" s="6" t="s">
        <v>25</v>
      </c>
      <c r="D11" s="7">
        <f>[1]!Tableau_Sorties[[#This Row],[Total TTC]]/1.1</f>
        <v>5.2636363636363637</v>
      </c>
      <c r="E11" s="7">
        <f>[1]!Tableau_Sorties[[#This Row],[Total TTC]]-[1]!Tableau_Sorties[[#This Row],[Montant HT]]</f>
        <v>0.52636363636363637</v>
      </c>
      <c r="F11" s="7">
        <v>5.79</v>
      </c>
      <c r="G11" s="8" t="s">
        <v>26</v>
      </c>
      <c r="H11" s="9">
        <v>625300</v>
      </c>
      <c r="I11" s="10">
        <v>42720</v>
      </c>
      <c r="J11" s="11">
        <v>2</v>
      </c>
    </row>
    <row r="12" spans="1:10" x14ac:dyDescent="0.25">
      <c r="A12" s="4">
        <v>11</v>
      </c>
      <c r="B12" s="5">
        <v>42664</v>
      </c>
      <c r="C12" s="6" t="s">
        <v>27</v>
      </c>
      <c r="D12" s="7">
        <f>[1]!Tableau_Sorties[[#This Row],[Total TTC]]/1.1</f>
        <v>6.1363636363636358</v>
      </c>
      <c r="E12" s="7">
        <f>[1]!Tableau_Sorties[[#This Row],[Total TTC]]-[1]!Tableau_Sorties[[#This Row],[Montant HT]]</f>
        <v>0.6136363636363642</v>
      </c>
      <c r="F12" s="7">
        <v>6.75</v>
      </c>
      <c r="G12" s="8" t="s">
        <v>28</v>
      </c>
      <c r="H12" s="9">
        <v>625300</v>
      </c>
      <c r="I12" s="10">
        <v>42720</v>
      </c>
      <c r="J12" s="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2017-03-09T13:48:58Z</dcterms:modified>
</cp:coreProperties>
</file>