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5875" windowHeight="11565"/>
  </bookViews>
  <sheets>
    <sheet name="alloc_loads" sheetId="1" r:id="rId1"/>
    <sheet name="Sheet1" sheetId="2" r:id="rId2"/>
  </sheets>
  <definedNames>
    <definedName name="_xlnm._FilterDatabase" localSheetId="0" hidden="1">alloc_loads!$A$1:$H$157</definedName>
  </definedNames>
  <calcPr calcId="0" calcMode="manual" calcOnSave="0"/>
</workbook>
</file>

<file path=xl/calcChain.xml><?xml version="1.0" encoding="utf-8"?>
<calcChain xmlns="http://schemas.openxmlformats.org/spreadsheetml/2006/main">
  <c r="H153" i="1" l="1"/>
  <c r="H152" i="1"/>
  <c r="H151" i="1"/>
  <c r="H145" i="1"/>
  <c r="H144" i="1"/>
  <c r="H143" i="1"/>
  <c r="H137" i="1"/>
  <c r="H136" i="1"/>
  <c r="H135" i="1"/>
  <c r="H129" i="1"/>
  <c r="H128" i="1"/>
  <c r="H127" i="1"/>
  <c r="H121" i="1"/>
  <c r="H120" i="1"/>
  <c r="H119" i="1"/>
  <c r="H113" i="1"/>
  <c r="H112" i="1"/>
  <c r="H111" i="1"/>
  <c r="H105" i="1"/>
  <c r="H104" i="1"/>
  <c r="H103" i="1"/>
  <c r="H97" i="1"/>
  <c r="H96" i="1"/>
  <c r="H95" i="1"/>
  <c r="H88" i="1"/>
  <c r="H87" i="1"/>
  <c r="H80" i="1"/>
  <c r="H79" i="1"/>
  <c r="H72" i="1"/>
  <c r="H71" i="1"/>
  <c r="H64" i="1"/>
  <c r="H63" i="1"/>
  <c r="H56" i="1"/>
  <c r="H55" i="1"/>
  <c r="H48" i="1"/>
  <c r="H47" i="1"/>
  <c r="H40" i="1"/>
  <c r="H39" i="1"/>
  <c r="H32" i="1"/>
  <c r="H31" i="1"/>
  <c r="H24" i="1"/>
  <c r="H23" i="1"/>
  <c r="H16" i="1"/>
  <c r="H15" i="1"/>
  <c r="H8" i="1"/>
  <c r="H7" i="1"/>
  <c r="G157" i="1"/>
  <c r="G156" i="1"/>
  <c r="G155" i="1"/>
  <c r="G154" i="1"/>
  <c r="G153" i="1"/>
  <c r="G152" i="1"/>
  <c r="G151" i="1"/>
  <c r="G150" i="1"/>
  <c r="G149" i="1"/>
  <c r="G148" i="1"/>
  <c r="G147" i="1"/>
  <c r="G146" i="1"/>
  <c r="G145" i="1"/>
  <c r="G144" i="1"/>
  <c r="G143" i="1"/>
  <c r="G142" i="1"/>
  <c r="G141" i="1"/>
  <c r="G140" i="1"/>
  <c r="G139" i="1"/>
  <c r="G138" i="1"/>
  <c r="G137" i="1"/>
  <c r="G136" i="1"/>
  <c r="G135" i="1"/>
  <c r="G134" i="1"/>
  <c r="G133" i="1"/>
  <c r="G132" i="1"/>
  <c r="G131" i="1"/>
  <c r="G130" i="1"/>
  <c r="G129" i="1"/>
  <c r="G128" i="1"/>
  <c r="G127" i="1"/>
  <c r="G126" i="1"/>
  <c r="G125" i="1"/>
  <c r="G124" i="1"/>
  <c r="G123" i="1"/>
  <c r="G122" i="1"/>
  <c r="G121" i="1"/>
  <c r="G120" i="1"/>
  <c r="G119" i="1"/>
  <c r="G118" i="1"/>
  <c r="G117" i="1"/>
  <c r="G116" i="1"/>
  <c r="G115" i="1"/>
  <c r="G114" i="1"/>
  <c r="G113" i="1"/>
  <c r="G112" i="1"/>
  <c r="G111" i="1"/>
  <c r="G110" i="1"/>
  <c r="G109" i="1"/>
  <c r="G108" i="1"/>
  <c r="G107" i="1"/>
  <c r="G106" i="1"/>
  <c r="G105" i="1"/>
  <c r="G104" i="1"/>
  <c r="G103" i="1"/>
  <c r="G102" i="1"/>
  <c r="G101" i="1"/>
  <c r="G100" i="1"/>
  <c r="G99" i="1"/>
  <c r="G98" i="1"/>
  <c r="G97" i="1"/>
  <c r="G96" i="1"/>
  <c r="G95" i="1"/>
  <c r="G94" i="1"/>
  <c r="G93" i="1"/>
  <c r="G92" i="1"/>
  <c r="G91" i="1"/>
  <c r="G90" i="1"/>
  <c r="G89" i="1"/>
  <c r="G88" i="1"/>
  <c r="G87" i="1"/>
  <c r="G86" i="1"/>
  <c r="G85" i="1"/>
  <c r="G84" i="1"/>
  <c r="G83" i="1"/>
  <c r="G82" i="1"/>
  <c r="G81" i="1"/>
  <c r="G80" i="1"/>
  <c r="G79" i="1"/>
  <c r="G78" i="1"/>
  <c r="G77" i="1"/>
  <c r="G76" i="1"/>
  <c r="G75" i="1"/>
  <c r="G74" i="1"/>
  <c r="G73" i="1"/>
  <c r="G72" i="1"/>
  <c r="G71" i="1"/>
  <c r="G70" i="1"/>
  <c r="G69" i="1"/>
  <c r="G68" i="1"/>
  <c r="G67" i="1"/>
  <c r="G66" i="1"/>
  <c r="G65" i="1"/>
  <c r="G64" i="1"/>
  <c r="G63" i="1"/>
  <c r="G62" i="1"/>
  <c r="G61" i="1"/>
  <c r="G60" i="1"/>
  <c r="G59" i="1"/>
  <c r="G58" i="1"/>
  <c r="G57" i="1"/>
  <c r="G56" i="1"/>
  <c r="G55" i="1"/>
  <c r="G54" i="1"/>
  <c r="G53" i="1"/>
  <c r="G52" i="1"/>
  <c r="G5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3" i="1"/>
  <c r="G2" i="1"/>
  <c r="F157" i="1"/>
  <c r="E157" i="1"/>
  <c r="H157" i="1" s="1"/>
  <c r="F156" i="1"/>
  <c r="E156" i="1"/>
  <c r="H156" i="1" s="1"/>
  <c r="F155" i="1"/>
  <c r="E155" i="1"/>
  <c r="H155" i="1" s="1"/>
  <c r="F154" i="1"/>
  <c r="E154" i="1"/>
  <c r="H154" i="1" s="1"/>
  <c r="F153" i="1"/>
  <c r="E153" i="1"/>
  <c r="F152" i="1"/>
  <c r="E152" i="1"/>
  <c r="F151" i="1"/>
  <c r="E151" i="1"/>
  <c r="F150" i="1"/>
  <c r="E150" i="1"/>
  <c r="H150" i="1" s="1"/>
  <c r="F149" i="1"/>
  <c r="E149" i="1"/>
  <c r="H149" i="1" s="1"/>
  <c r="F148" i="1"/>
  <c r="E148" i="1"/>
  <c r="H148" i="1" s="1"/>
  <c r="F147" i="1"/>
  <c r="E147" i="1"/>
  <c r="H147" i="1" s="1"/>
  <c r="F146" i="1"/>
  <c r="E146" i="1"/>
  <c r="H146" i="1" s="1"/>
  <c r="F145" i="1"/>
  <c r="E145" i="1"/>
  <c r="F144" i="1"/>
  <c r="E144" i="1"/>
  <c r="F143" i="1"/>
  <c r="E143" i="1"/>
  <c r="F142" i="1"/>
  <c r="E142" i="1"/>
  <c r="H142" i="1" s="1"/>
  <c r="F141" i="1"/>
  <c r="E141" i="1"/>
  <c r="H141" i="1" s="1"/>
  <c r="F140" i="1"/>
  <c r="E140" i="1"/>
  <c r="H140" i="1" s="1"/>
  <c r="F139" i="1"/>
  <c r="E139" i="1"/>
  <c r="H139" i="1" s="1"/>
  <c r="F138" i="1"/>
  <c r="E138" i="1"/>
  <c r="H138" i="1" s="1"/>
  <c r="F137" i="1"/>
  <c r="E137" i="1"/>
  <c r="F136" i="1"/>
  <c r="E136" i="1"/>
  <c r="F135" i="1"/>
  <c r="E135" i="1"/>
  <c r="F134" i="1"/>
  <c r="E134" i="1"/>
  <c r="H134" i="1" s="1"/>
  <c r="F133" i="1"/>
  <c r="E133" i="1"/>
  <c r="H133" i="1" s="1"/>
  <c r="F132" i="1"/>
  <c r="E132" i="1"/>
  <c r="H132" i="1" s="1"/>
  <c r="F131" i="1"/>
  <c r="E131" i="1"/>
  <c r="H131" i="1" s="1"/>
  <c r="F130" i="1"/>
  <c r="E130" i="1"/>
  <c r="H130" i="1" s="1"/>
  <c r="F129" i="1"/>
  <c r="E129" i="1"/>
  <c r="F128" i="1"/>
  <c r="E128" i="1"/>
  <c r="F127" i="1"/>
  <c r="E127" i="1"/>
  <c r="F126" i="1"/>
  <c r="E126" i="1"/>
  <c r="H126" i="1" s="1"/>
  <c r="F125" i="1"/>
  <c r="E125" i="1"/>
  <c r="H125" i="1" s="1"/>
  <c r="F124" i="1"/>
  <c r="E124" i="1"/>
  <c r="H124" i="1" s="1"/>
  <c r="F123" i="1"/>
  <c r="E123" i="1"/>
  <c r="H123" i="1" s="1"/>
  <c r="F122" i="1"/>
  <c r="E122" i="1"/>
  <c r="H122" i="1" s="1"/>
  <c r="F121" i="1"/>
  <c r="E121" i="1"/>
  <c r="F120" i="1"/>
  <c r="E120" i="1"/>
  <c r="F119" i="1"/>
  <c r="E119" i="1"/>
  <c r="F118" i="1"/>
  <c r="E118" i="1"/>
  <c r="H118" i="1" s="1"/>
  <c r="F117" i="1"/>
  <c r="E117" i="1"/>
  <c r="H117" i="1" s="1"/>
  <c r="F116" i="1"/>
  <c r="E116" i="1"/>
  <c r="H116" i="1" s="1"/>
  <c r="F115" i="1"/>
  <c r="E115" i="1"/>
  <c r="H115" i="1" s="1"/>
  <c r="F114" i="1"/>
  <c r="E114" i="1"/>
  <c r="H114" i="1" s="1"/>
  <c r="F113" i="1"/>
  <c r="E113" i="1"/>
  <c r="F112" i="1"/>
  <c r="E112" i="1"/>
  <c r="F111" i="1"/>
  <c r="E111" i="1"/>
  <c r="F110" i="1"/>
  <c r="E110" i="1"/>
  <c r="H110" i="1" s="1"/>
  <c r="F109" i="1"/>
  <c r="E109" i="1"/>
  <c r="H109" i="1" s="1"/>
  <c r="F108" i="1"/>
  <c r="E108" i="1"/>
  <c r="H108" i="1" s="1"/>
  <c r="F107" i="1"/>
  <c r="E107" i="1"/>
  <c r="H107" i="1" s="1"/>
  <c r="F106" i="1"/>
  <c r="E106" i="1"/>
  <c r="H106" i="1" s="1"/>
  <c r="F105" i="1"/>
  <c r="E105" i="1"/>
  <c r="F104" i="1"/>
  <c r="E104" i="1"/>
  <c r="F103" i="1"/>
  <c r="E103" i="1"/>
  <c r="F102" i="1"/>
  <c r="E102" i="1"/>
  <c r="H102" i="1" s="1"/>
  <c r="F101" i="1"/>
  <c r="E101" i="1"/>
  <c r="H101" i="1" s="1"/>
  <c r="F100" i="1"/>
  <c r="E100" i="1"/>
  <c r="H100" i="1" s="1"/>
  <c r="F99" i="1"/>
  <c r="E99" i="1"/>
  <c r="H99" i="1" s="1"/>
  <c r="F98" i="1"/>
  <c r="E98" i="1"/>
  <c r="H98" i="1" s="1"/>
  <c r="F97" i="1"/>
  <c r="E97" i="1"/>
  <c r="F96" i="1"/>
  <c r="E96" i="1"/>
  <c r="F95" i="1"/>
  <c r="E95" i="1"/>
  <c r="F94" i="1"/>
  <c r="E94" i="1"/>
  <c r="H94" i="1" s="1"/>
  <c r="F93" i="1"/>
  <c r="E93" i="1"/>
  <c r="H93" i="1" s="1"/>
  <c r="F92" i="1"/>
  <c r="E92" i="1"/>
  <c r="H92" i="1" s="1"/>
  <c r="F91" i="1"/>
  <c r="E91" i="1"/>
  <c r="H91" i="1" s="1"/>
  <c r="F90" i="1"/>
  <c r="E90" i="1"/>
  <c r="H90" i="1" s="1"/>
  <c r="F89" i="1"/>
  <c r="E89" i="1"/>
  <c r="H89" i="1" s="1"/>
  <c r="F88" i="1"/>
  <c r="E88" i="1"/>
  <c r="F87" i="1"/>
  <c r="E87" i="1"/>
  <c r="F86" i="1"/>
  <c r="E86" i="1"/>
  <c r="H86" i="1" s="1"/>
  <c r="F85" i="1"/>
  <c r="E85" i="1"/>
  <c r="H85" i="1" s="1"/>
  <c r="F84" i="1"/>
  <c r="E84" i="1"/>
  <c r="H84" i="1" s="1"/>
  <c r="F83" i="1"/>
  <c r="E83" i="1"/>
  <c r="H83" i="1" s="1"/>
  <c r="F82" i="1"/>
  <c r="E82" i="1"/>
  <c r="H82" i="1" s="1"/>
  <c r="F81" i="1"/>
  <c r="E81" i="1"/>
  <c r="H81" i="1" s="1"/>
  <c r="F80" i="1"/>
  <c r="E80" i="1"/>
  <c r="F79" i="1"/>
  <c r="E79" i="1"/>
  <c r="F78" i="1"/>
  <c r="E78" i="1"/>
  <c r="H78" i="1" s="1"/>
  <c r="F77" i="1"/>
  <c r="E77" i="1"/>
  <c r="H77" i="1" s="1"/>
  <c r="F76" i="1"/>
  <c r="E76" i="1"/>
  <c r="H76" i="1" s="1"/>
  <c r="F75" i="1"/>
  <c r="E75" i="1"/>
  <c r="H75" i="1" s="1"/>
  <c r="F74" i="1"/>
  <c r="E74" i="1"/>
  <c r="H74" i="1" s="1"/>
  <c r="F73" i="1"/>
  <c r="E73" i="1"/>
  <c r="H73" i="1" s="1"/>
  <c r="F72" i="1"/>
  <c r="E72" i="1"/>
  <c r="F71" i="1"/>
  <c r="E71" i="1"/>
  <c r="F70" i="1"/>
  <c r="E70" i="1"/>
  <c r="H70" i="1" s="1"/>
  <c r="F69" i="1"/>
  <c r="E69" i="1"/>
  <c r="H69" i="1" s="1"/>
  <c r="F68" i="1"/>
  <c r="E68" i="1"/>
  <c r="H68" i="1" s="1"/>
  <c r="F67" i="1"/>
  <c r="E67" i="1"/>
  <c r="H67" i="1" s="1"/>
  <c r="F66" i="1"/>
  <c r="E66" i="1"/>
  <c r="H66" i="1" s="1"/>
  <c r="F65" i="1"/>
  <c r="E65" i="1"/>
  <c r="H65" i="1" s="1"/>
  <c r="F64" i="1"/>
  <c r="E64" i="1"/>
  <c r="F63" i="1"/>
  <c r="E63" i="1"/>
  <c r="F62" i="1"/>
  <c r="E62" i="1"/>
  <c r="H62" i="1" s="1"/>
  <c r="F61" i="1"/>
  <c r="E61" i="1"/>
  <c r="H61" i="1" s="1"/>
  <c r="F60" i="1"/>
  <c r="E60" i="1"/>
  <c r="H60" i="1" s="1"/>
  <c r="F59" i="1"/>
  <c r="E59" i="1"/>
  <c r="H59" i="1" s="1"/>
  <c r="F58" i="1"/>
  <c r="E58" i="1"/>
  <c r="H58" i="1" s="1"/>
  <c r="F57" i="1"/>
  <c r="E57" i="1"/>
  <c r="H57" i="1" s="1"/>
  <c r="F56" i="1"/>
  <c r="E56" i="1"/>
  <c r="F55" i="1"/>
  <c r="E55" i="1"/>
  <c r="F54" i="1"/>
  <c r="E54" i="1"/>
  <c r="H54" i="1" s="1"/>
  <c r="F53" i="1"/>
  <c r="E53" i="1"/>
  <c r="H53" i="1" s="1"/>
  <c r="F52" i="1"/>
  <c r="E52" i="1"/>
  <c r="H52" i="1" s="1"/>
  <c r="F51" i="1"/>
  <c r="E51" i="1"/>
  <c r="H51" i="1" s="1"/>
  <c r="F50" i="1"/>
  <c r="E50" i="1"/>
  <c r="H50" i="1" s="1"/>
  <c r="F49" i="1"/>
  <c r="E49" i="1"/>
  <c r="H49" i="1" s="1"/>
  <c r="F48" i="1"/>
  <c r="E48" i="1"/>
  <c r="F47" i="1"/>
  <c r="E47" i="1"/>
  <c r="F46" i="1"/>
  <c r="E46" i="1"/>
  <c r="H46" i="1" s="1"/>
  <c r="F45" i="1"/>
  <c r="E45" i="1"/>
  <c r="H45" i="1" s="1"/>
  <c r="F44" i="1"/>
  <c r="E44" i="1"/>
  <c r="H44" i="1" s="1"/>
  <c r="F43" i="1"/>
  <c r="E43" i="1"/>
  <c r="H43" i="1" s="1"/>
  <c r="F42" i="1"/>
  <c r="E42" i="1"/>
  <c r="H42" i="1" s="1"/>
  <c r="F41" i="1"/>
  <c r="E41" i="1"/>
  <c r="H41" i="1" s="1"/>
  <c r="F40" i="1"/>
  <c r="E40" i="1"/>
  <c r="F39" i="1"/>
  <c r="E39" i="1"/>
  <c r="F38" i="1"/>
  <c r="E38" i="1"/>
  <c r="H38" i="1" s="1"/>
  <c r="F37" i="1"/>
  <c r="E37" i="1"/>
  <c r="H37" i="1" s="1"/>
  <c r="F36" i="1"/>
  <c r="E36" i="1"/>
  <c r="H36" i="1" s="1"/>
  <c r="F35" i="1"/>
  <c r="E35" i="1"/>
  <c r="H35" i="1" s="1"/>
  <c r="F34" i="1"/>
  <c r="E34" i="1"/>
  <c r="H34" i="1" s="1"/>
  <c r="F33" i="1"/>
  <c r="E33" i="1"/>
  <c r="H33" i="1" s="1"/>
  <c r="F32" i="1"/>
  <c r="E32" i="1"/>
  <c r="F31" i="1"/>
  <c r="E31" i="1"/>
  <c r="F30" i="1"/>
  <c r="E30" i="1"/>
  <c r="H30" i="1" s="1"/>
  <c r="F29" i="1"/>
  <c r="E29" i="1"/>
  <c r="H29" i="1" s="1"/>
  <c r="F28" i="1"/>
  <c r="E28" i="1"/>
  <c r="H28" i="1" s="1"/>
  <c r="F27" i="1"/>
  <c r="E27" i="1"/>
  <c r="H27" i="1" s="1"/>
  <c r="F26" i="1"/>
  <c r="E26" i="1"/>
  <c r="H26" i="1" s="1"/>
  <c r="F25" i="1"/>
  <c r="E25" i="1"/>
  <c r="H25" i="1" s="1"/>
  <c r="F24" i="1"/>
  <c r="E24" i="1"/>
  <c r="F23" i="1"/>
  <c r="E23" i="1"/>
  <c r="F22" i="1"/>
  <c r="E22" i="1"/>
  <c r="H22" i="1" s="1"/>
  <c r="F21" i="1"/>
  <c r="E21" i="1"/>
  <c r="H21" i="1" s="1"/>
  <c r="F20" i="1"/>
  <c r="E20" i="1"/>
  <c r="H20" i="1" s="1"/>
  <c r="F19" i="1"/>
  <c r="E19" i="1"/>
  <c r="H19" i="1" s="1"/>
  <c r="F18" i="1"/>
  <c r="E18" i="1"/>
  <c r="H18" i="1" s="1"/>
  <c r="F17" i="1"/>
  <c r="E17" i="1"/>
  <c r="H17" i="1" s="1"/>
  <c r="F16" i="1"/>
  <c r="E16" i="1"/>
  <c r="F15" i="1"/>
  <c r="E15" i="1"/>
  <c r="F14" i="1"/>
  <c r="E14" i="1"/>
  <c r="H14" i="1" s="1"/>
  <c r="F13" i="1"/>
  <c r="E13" i="1"/>
  <c r="H13" i="1" s="1"/>
  <c r="F12" i="1"/>
  <c r="E12" i="1"/>
  <c r="H12" i="1" s="1"/>
  <c r="F11" i="1"/>
  <c r="E11" i="1"/>
  <c r="H11" i="1" s="1"/>
  <c r="F10" i="1"/>
  <c r="E10" i="1"/>
  <c r="H10" i="1" s="1"/>
  <c r="F9" i="1"/>
  <c r="E9" i="1"/>
  <c r="H9" i="1" s="1"/>
  <c r="F8" i="1"/>
  <c r="E8" i="1"/>
  <c r="F7" i="1"/>
  <c r="E7" i="1"/>
  <c r="F6" i="1"/>
  <c r="E6" i="1"/>
  <c r="H6" i="1" s="1"/>
  <c r="F5" i="1"/>
  <c r="E5" i="1"/>
  <c r="H5" i="1" s="1"/>
  <c r="F4" i="1"/>
  <c r="E4" i="1"/>
  <c r="H4" i="1" s="1"/>
  <c r="F3" i="1"/>
  <c r="E3" i="1"/>
  <c r="H3" i="1" s="1"/>
  <c r="F2" i="1"/>
  <c r="E2" i="1"/>
  <c r="H2" i="1" s="1"/>
</calcChain>
</file>

<file path=xl/sharedStrings.xml><?xml version="1.0" encoding="utf-8"?>
<sst xmlns="http://schemas.openxmlformats.org/spreadsheetml/2006/main" count="484" uniqueCount="21">
  <si>
    <t>region</t>
  </si>
  <si>
    <t>period</t>
  </si>
  <si>
    <t>avg_net_load</t>
  </si>
  <si>
    <t>period_net_load</t>
  </si>
  <si>
    <t>Region3</t>
  </si>
  <si>
    <t>Region2</t>
  </si>
  <si>
    <t>CA</t>
  </si>
  <si>
    <t>resource</t>
  </si>
  <si>
    <t>regiogion</t>
  </si>
  <si>
    <t>discharge</t>
  </si>
  <si>
    <t>charge</t>
  </si>
  <si>
    <t>net_power</t>
  </si>
  <si>
    <t>start_state_of_charge</t>
  </si>
  <si>
    <t>end_state_of_charge</t>
  </si>
  <si>
    <t>R2_Very_Large_Storage</t>
  </si>
  <si>
    <t>CA_Very_Large_Storage</t>
  </si>
  <si>
    <t>R3_Very_Large_Storage</t>
  </si>
  <si>
    <t>charging</t>
  </si>
  <si>
    <t>discharging</t>
  </si>
  <si>
    <t>period_net_load_final</t>
  </si>
  <si>
    <t>should be charging when net load is lower than average, discharging when net load is higher than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</si>
</sst>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alloc_loads!$C$1</c:f>
              <c:strCache>
                <c:ptCount val="1"/>
                <c:pt idx="0">
                  <c:v>avg_net_load</c:v>
                </c:pt>
              </c:strCache>
            </c:strRef>
          </c:tx>
          <c:marker>
            <c:symbol val="none"/>
          </c:marker>
          <c:val>
            <c:numRef>
              <c:f>alloc_loads!$C$2:$C$157</c:f>
              <c:numCache>
                <c:formatCode>General</c:formatCode>
                <c:ptCount val="52"/>
                <c:pt idx="0">
                  <c:v>3281570.4210000001</c:v>
                </c:pt>
                <c:pt idx="1">
                  <c:v>3281570.4210000001</c:v>
                </c:pt>
                <c:pt idx="2">
                  <c:v>3281570.4210000001</c:v>
                </c:pt>
                <c:pt idx="3">
                  <c:v>3281570.4210000001</c:v>
                </c:pt>
                <c:pt idx="4">
                  <c:v>3281570.4210000001</c:v>
                </c:pt>
                <c:pt idx="5">
                  <c:v>3281570.4210000001</c:v>
                </c:pt>
                <c:pt idx="6">
                  <c:v>3281570.4210000001</c:v>
                </c:pt>
                <c:pt idx="7">
                  <c:v>3281570.4210000001</c:v>
                </c:pt>
                <c:pt idx="8">
                  <c:v>3281570.4210000001</c:v>
                </c:pt>
                <c:pt idx="9">
                  <c:v>3281570.4210000001</c:v>
                </c:pt>
                <c:pt idx="10">
                  <c:v>3281570.4210000001</c:v>
                </c:pt>
                <c:pt idx="11">
                  <c:v>3281570.4210000001</c:v>
                </c:pt>
                <c:pt idx="12">
                  <c:v>3281570.4210000001</c:v>
                </c:pt>
                <c:pt idx="13">
                  <c:v>3281570.4210000001</c:v>
                </c:pt>
                <c:pt idx="14">
                  <c:v>3281570.4210000001</c:v>
                </c:pt>
                <c:pt idx="15">
                  <c:v>3281570.4210000001</c:v>
                </c:pt>
                <c:pt idx="16">
                  <c:v>3281570.4210000001</c:v>
                </c:pt>
                <c:pt idx="17">
                  <c:v>3281570.4210000001</c:v>
                </c:pt>
                <c:pt idx="18">
                  <c:v>3281570.4210000001</c:v>
                </c:pt>
                <c:pt idx="19">
                  <c:v>3281570.4210000001</c:v>
                </c:pt>
                <c:pt idx="20">
                  <c:v>3281570.4210000001</c:v>
                </c:pt>
                <c:pt idx="21">
                  <c:v>3281570.4210000001</c:v>
                </c:pt>
                <c:pt idx="22">
                  <c:v>3281570.4210000001</c:v>
                </c:pt>
                <c:pt idx="23">
                  <c:v>3281570.4210000001</c:v>
                </c:pt>
                <c:pt idx="24">
                  <c:v>3281570.4210000001</c:v>
                </c:pt>
                <c:pt idx="25">
                  <c:v>3281570.4210000001</c:v>
                </c:pt>
                <c:pt idx="26">
                  <c:v>3281570.4210000001</c:v>
                </c:pt>
                <c:pt idx="27">
                  <c:v>3281570.4210000001</c:v>
                </c:pt>
                <c:pt idx="28">
                  <c:v>3281570.4210000001</c:v>
                </c:pt>
                <c:pt idx="29">
                  <c:v>3281570.4210000001</c:v>
                </c:pt>
                <c:pt idx="30">
                  <c:v>3281570.4210000001</c:v>
                </c:pt>
                <c:pt idx="31">
                  <c:v>3281570.4210000001</c:v>
                </c:pt>
                <c:pt idx="32">
                  <c:v>3281570.4210000001</c:v>
                </c:pt>
                <c:pt idx="33">
                  <c:v>3281570.4210000001</c:v>
                </c:pt>
                <c:pt idx="34">
                  <c:v>3281570.4210000001</c:v>
                </c:pt>
                <c:pt idx="35">
                  <c:v>3281570.4210000001</c:v>
                </c:pt>
                <c:pt idx="36">
                  <c:v>3281570.4210000001</c:v>
                </c:pt>
                <c:pt idx="37">
                  <c:v>3281570.4210000001</c:v>
                </c:pt>
                <c:pt idx="38">
                  <c:v>3281570.4210000001</c:v>
                </c:pt>
                <c:pt idx="39">
                  <c:v>3281570.4210000001</c:v>
                </c:pt>
                <c:pt idx="40">
                  <c:v>3281570.4210000001</c:v>
                </c:pt>
                <c:pt idx="41">
                  <c:v>3281570.4210000001</c:v>
                </c:pt>
                <c:pt idx="42">
                  <c:v>3281570.4210000001</c:v>
                </c:pt>
                <c:pt idx="43">
                  <c:v>3281570.4210000001</c:v>
                </c:pt>
                <c:pt idx="44">
                  <c:v>3281570.4210000001</c:v>
                </c:pt>
                <c:pt idx="45">
                  <c:v>3281570.4210000001</c:v>
                </c:pt>
                <c:pt idx="46">
                  <c:v>3281570.4210000001</c:v>
                </c:pt>
                <c:pt idx="47">
                  <c:v>3281570.4210000001</c:v>
                </c:pt>
                <c:pt idx="48">
                  <c:v>3281570.4210000001</c:v>
                </c:pt>
                <c:pt idx="49">
                  <c:v>3281570.4210000001</c:v>
                </c:pt>
                <c:pt idx="50">
                  <c:v>3281570.4210000001</c:v>
                </c:pt>
                <c:pt idx="51">
                  <c:v>3281570.4210000001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alloc_loads!$D$1</c:f>
              <c:strCache>
                <c:ptCount val="1"/>
                <c:pt idx="0">
                  <c:v>period_net_load</c:v>
                </c:pt>
              </c:strCache>
            </c:strRef>
          </c:tx>
          <c:marker>
            <c:symbol val="none"/>
          </c:marker>
          <c:val>
            <c:numRef>
              <c:f>alloc_loads!$D$2:$D$157</c:f>
              <c:numCache>
                <c:formatCode>General</c:formatCode>
                <c:ptCount val="52"/>
                <c:pt idx="0">
                  <c:v>3302766.18</c:v>
                </c:pt>
                <c:pt idx="1">
                  <c:v>3328836.8</c:v>
                </c:pt>
                <c:pt idx="2">
                  <c:v>3267896.25</c:v>
                </c:pt>
                <c:pt idx="3">
                  <c:v>3276265.6</c:v>
                </c:pt>
                <c:pt idx="4">
                  <c:v>3278753.7</c:v>
                </c:pt>
                <c:pt idx="5">
                  <c:v>3296940.5</c:v>
                </c:pt>
                <c:pt idx="6">
                  <c:v>3243321.82</c:v>
                </c:pt>
                <c:pt idx="7">
                  <c:v>3284753.62</c:v>
                </c:pt>
                <c:pt idx="8">
                  <c:v>3267057.28</c:v>
                </c:pt>
                <c:pt idx="9">
                  <c:v>3256439.55</c:v>
                </c:pt>
                <c:pt idx="10">
                  <c:v>3258142.02</c:v>
                </c:pt>
                <c:pt idx="11">
                  <c:v>3274024.61</c:v>
                </c:pt>
                <c:pt idx="12">
                  <c:v>3278337.71</c:v>
                </c:pt>
                <c:pt idx="13">
                  <c:v>3278096.89</c:v>
                </c:pt>
                <c:pt idx="14">
                  <c:v>3275174.94</c:v>
                </c:pt>
                <c:pt idx="15">
                  <c:v>3274630.18</c:v>
                </c:pt>
                <c:pt idx="16">
                  <c:v>3253591.81</c:v>
                </c:pt>
                <c:pt idx="17">
                  <c:v>3292145.27</c:v>
                </c:pt>
                <c:pt idx="18">
                  <c:v>3282264.17</c:v>
                </c:pt>
                <c:pt idx="19">
                  <c:v>3294165.93</c:v>
                </c:pt>
                <c:pt idx="20">
                  <c:v>3287249.92</c:v>
                </c:pt>
                <c:pt idx="21">
                  <c:v>3268614.48</c:v>
                </c:pt>
                <c:pt idx="22">
                  <c:v>3296939.79</c:v>
                </c:pt>
                <c:pt idx="23">
                  <c:v>3269600.04</c:v>
                </c:pt>
                <c:pt idx="24">
                  <c:v>3306237.49</c:v>
                </c:pt>
                <c:pt idx="25">
                  <c:v>3303764.85</c:v>
                </c:pt>
                <c:pt idx="26">
                  <c:v>3306672.03</c:v>
                </c:pt>
                <c:pt idx="27">
                  <c:v>3215973.4</c:v>
                </c:pt>
                <c:pt idx="28">
                  <c:v>3290001.53</c:v>
                </c:pt>
                <c:pt idx="29">
                  <c:v>3289498.1</c:v>
                </c:pt>
                <c:pt idx="30">
                  <c:v>3328993.18</c:v>
                </c:pt>
                <c:pt idx="31">
                  <c:v>3254827.5</c:v>
                </c:pt>
                <c:pt idx="32">
                  <c:v>3269757.47</c:v>
                </c:pt>
                <c:pt idx="33">
                  <c:v>3261660.2</c:v>
                </c:pt>
                <c:pt idx="34">
                  <c:v>3298348.58</c:v>
                </c:pt>
                <c:pt idx="35">
                  <c:v>3259908.36</c:v>
                </c:pt>
                <c:pt idx="36">
                  <c:v>3244955.1</c:v>
                </c:pt>
                <c:pt idx="37">
                  <c:v>3298654.64</c:v>
                </c:pt>
                <c:pt idx="38">
                  <c:v>3283176.62</c:v>
                </c:pt>
                <c:pt idx="39">
                  <c:v>3295521.3</c:v>
                </c:pt>
                <c:pt idx="40">
                  <c:v>3278442.68</c:v>
                </c:pt>
                <c:pt idx="41">
                  <c:v>3279345.9</c:v>
                </c:pt>
                <c:pt idx="42">
                  <c:v>3292108.15</c:v>
                </c:pt>
                <c:pt idx="43">
                  <c:v>3300772.83</c:v>
                </c:pt>
                <c:pt idx="44">
                  <c:v>3298024.28</c:v>
                </c:pt>
                <c:pt idx="45">
                  <c:v>3271145.19</c:v>
                </c:pt>
                <c:pt idx="46">
                  <c:v>3275088.9</c:v>
                </c:pt>
                <c:pt idx="47">
                  <c:v>3294075.5</c:v>
                </c:pt>
                <c:pt idx="48">
                  <c:v>3292149.14</c:v>
                </c:pt>
                <c:pt idx="49">
                  <c:v>3279571.72</c:v>
                </c:pt>
                <c:pt idx="50">
                  <c:v>3297998.44</c:v>
                </c:pt>
                <c:pt idx="51">
                  <c:v>3288979.75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alloc_loads!$H$1</c:f>
              <c:strCache>
                <c:ptCount val="1"/>
                <c:pt idx="0">
                  <c:v>period_net_load_final</c:v>
                </c:pt>
              </c:strCache>
            </c:strRef>
          </c:tx>
          <c:marker>
            <c:symbol val="none"/>
          </c:marker>
          <c:val>
            <c:numRef>
              <c:f>alloc_loads!$H$2:$H$157</c:f>
              <c:numCache>
                <c:formatCode>General</c:formatCode>
                <c:ptCount val="52"/>
                <c:pt idx="0">
                  <c:v>3281570.4210000001</c:v>
                </c:pt>
                <c:pt idx="1">
                  <c:v>3281570.4210000001</c:v>
                </c:pt>
                <c:pt idx="2">
                  <c:v>3281570.418999996</c:v>
                </c:pt>
                <c:pt idx="3">
                  <c:v>3281570.4210000001</c:v>
                </c:pt>
                <c:pt idx="4">
                  <c:v>3281570.4210000001</c:v>
                </c:pt>
                <c:pt idx="5">
                  <c:v>3281570.4210000001</c:v>
                </c:pt>
                <c:pt idx="6">
                  <c:v>3281570.4210000001</c:v>
                </c:pt>
                <c:pt idx="7">
                  <c:v>3281570.4210000001</c:v>
                </c:pt>
                <c:pt idx="8">
                  <c:v>3281570.4210000001</c:v>
                </c:pt>
                <c:pt idx="9">
                  <c:v>3281570.4210000001</c:v>
                </c:pt>
                <c:pt idx="10">
                  <c:v>3281570.4210000001</c:v>
                </c:pt>
                <c:pt idx="11">
                  <c:v>3281570.4210000001</c:v>
                </c:pt>
                <c:pt idx="12">
                  <c:v>3281570.4210000001</c:v>
                </c:pt>
                <c:pt idx="13">
                  <c:v>3281570.4210000001</c:v>
                </c:pt>
                <c:pt idx="14">
                  <c:v>3281570.4210000001</c:v>
                </c:pt>
                <c:pt idx="15">
                  <c:v>3281570.4210000001</c:v>
                </c:pt>
                <c:pt idx="16">
                  <c:v>3281570.4210000001</c:v>
                </c:pt>
                <c:pt idx="17">
                  <c:v>3281570.4210000001</c:v>
                </c:pt>
                <c:pt idx="18">
                  <c:v>3281570.4210000001</c:v>
                </c:pt>
                <c:pt idx="19">
                  <c:v>3281570.4210000001</c:v>
                </c:pt>
                <c:pt idx="20">
                  <c:v>3281570.4210000001</c:v>
                </c:pt>
                <c:pt idx="21">
                  <c:v>3281570.4210000001</c:v>
                </c:pt>
                <c:pt idx="22">
                  <c:v>3281570.4210000001</c:v>
                </c:pt>
                <c:pt idx="23">
                  <c:v>3281570.4210000001</c:v>
                </c:pt>
                <c:pt idx="24">
                  <c:v>3281570.4210000001</c:v>
                </c:pt>
                <c:pt idx="25">
                  <c:v>3281570.4210000001</c:v>
                </c:pt>
                <c:pt idx="26">
                  <c:v>3281570.4210000001</c:v>
                </c:pt>
                <c:pt idx="27">
                  <c:v>3281570.4210000001</c:v>
                </c:pt>
                <c:pt idx="28">
                  <c:v>3281570.4210000001</c:v>
                </c:pt>
                <c:pt idx="29">
                  <c:v>3281570.4210000001</c:v>
                </c:pt>
                <c:pt idx="30">
                  <c:v>3281570.4210000001</c:v>
                </c:pt>
                <c:pt idx="31">
                  <c:v>3281570.4210000001</c:v>
                </c:pt>
                <c:pt idx="32">
                  <c:v>3281570.4210000001</c:v>
                </c:pt>
                <c:pt idx="33">
                  <c:v>3281570.4210000001</c:v>
                </c:pt>
                <c:pt idx="34">
                  <c:v>3281570.4210000001</c:v>
                </c:pt>
                <c:pt idx="35">
                  <c:v>3281570.4210000001</c:v>
                </c:pt>
                <c:pt idx="36">
                  <c:v>3281570.4210000001</c:v>
                </c:pt>
                <c:pt idx="37">
                  <c:v>3281570.4210000001</c:v>
                </c:pt>
                <c:pt idx="38">
                  <c:v>3281570.4210000001</c:v>
                </c:pt>
                <c:pt idx="39">
                  <c:v>3281570.4210000001</c:v>
                </c:pt>
                <c:pt idx="40">
                  <c:v>3281570.4210000001</c:v>
                </c:pt>
                <c:pt idx="41">
                  <c:v>3281570.4210000001</c:v>
                </c:pt>
                <c:pt idx="42">
                  <c:v>3281570.4210000001</c:v>
                </c:pt>
                <c:pt idx="43">
                  <c:v>3281570.4210000001</c:v>
                </c:pt>
                <c:pt idx="44">
                  <c:v>3281570.4210000001</c:v>
                </c:pt>
                <c:pt idx="45">
                  <c:v>3281570.4210000001</c:v>
                </c:pt>
                <c:pt idx="46">
                  <c:v>3281570.4210000001</c:v>
                </c:pt>
                <c:pt idx="47">
                  <c:v>3281570.4210000001</c:v>
                </c:pt>
                <c:pt idx="48">
                  <c:v>3281570.4210000001</c:v>
                </c:pt>
                <c:pt idx="49">
                  <c:v>3281570.4210000001</c:v>
                </c:pt>
                <c:pt idx="50">
                  <c:v>3281570.4210000001</c:v>
                </c:pt>
                <c:pt idx="51">
                  <c:v>3281570.4210000001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2610048"/>
        <c:axId val="63469056"/>
      </c:lineChart>
      <c:catAx>
        <c:axId val="62610048"/>
        <c:scaling>
          <c:orientation val="minMax"/>
        </c:scaling>
        <c:delete val="0"/>
        <c:axPos val="b"/>
        <c:majorTickMark val="out"/>
        <c:minorTickMark val="none"/>
        <c:tickLblPos val="nextTo"/>
        <c:crossAx val="63469056"/>
        <c:crosses val="autoZero"/>
        <c:auto val="1"/>
        <c:lblAlgn val="ctr"/>
        <c:lblOffset val="100"/>
        <c:noMultiLvlLbl val="0"/>
      </c:catAx>
      <c:valAx>
        <c:axId val="6346905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6261004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159</xdr:row>
      <xdr:rowOff>0</xdr:rowOff>
    </xdr:from>
    <xdr:to>
      <xdr:col>15</xdr:col>
      <xdr:colOff>504825</xdr:colOff>
      <xdr:row>173</xdr:row>
      <xdr:rowOff>76200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157"/>
  <sheetViews>
    <sheetView tabSelected="1" workbookViewId="0">
      <pane ySplit="1" topLeftCell="A139" activePane="bottomLeft" state="frozen"/>
      <selection pane="bottomLeft" activeCell="O153" sqref="O153"/>
    </sheetView>
  </sheetViews>
  <sheetFormatPr defaultRowHeight="15" x14ac:dyDescent="0.25"/>
  <cols>
    <col min="3" max="3" width="25.140625" customWidth="1"/>
    <col min="5" max="5" width="10" bestFit="1" customWidth="1"/>
    <col min="6" max="7" width="11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17</v>
      </c>
      <c r="F1" t="s">
        <v>18</v>
      </c>
      <c r="G1" t="s">
        <v>20</v>
      </c>
      <c r="H1" t="s">
        <v>19</v>
      </c>
    </row>
    <row r="2" spans="1:8" hidden="1" x14ac:dyDescent="0.25">
      <c r="A2" t="s">
        <v>4</v>
      </c>
      <c r="B2">
        <v>1</v>
      </c>
      <c r="C2">
        <v>3283615.5</v>
      </c>
      <c r="D2">
        <v>3308399.22</v>
      </c>
      <c r="E2">
        <f>SUMIFS(Sheet1!$E$2:$E$157, Sheet1!$C$2:$C$157, $A2, Sheet1!$B$2:$B$157, $B2)</f>
        <v>0</v>
      </c>
      <c r="F2">
        <f>SUMIFS(Sheet1!$D$2:$D$157, Sheet1!$C$2:$C$157, $A2, Sheet1!$B$2:$B$157, $B2)</f>
        <v>24783.720000000201</v>
      </c>
      <c r="G2" t="str">
        <f>IF(D2&gt;C2, "discharging", "charging")</f>
        <v>discharging</v>
      </c>
      <c r="H2">
        <f>D2+E2-F2</f>
        <v>3283615.5</v>
      </c>
    </row>
    <row r="3" spans="1:8" hidden="1" x14ac:dyDescent="0.25">
      <c r="A3" t="s">
        <v>4</v>
      </c>
      <c r="B3">
        <v>2</v>
      </c>
      <c r="C3">
        <v>3283615.5</v>
      </c>
      <c r="D3">
        <v>3261203.41</v>
      </c>
      <c r="E3">
        <f>SUMIFS(Sheet1!$E$2:$E$157, Sheet1!$C$2:$C$157, $A3, Sheet1!$B$2:$B$157, $B3)</f>
        <v>22412.089999999898</v>
      </c>
      <c r="F3">
        <f>SUMIFS(Sheet1!$D$2:$D$157, Sheet1!$C$2:$C$157, $A3, Sheet1!$B$2:$B$157, $B3)</f>
        <v>0</v>
      </c>
      <c r="G3" t="str">
        <f t="shared" ref="G3:G66" si="0">IF(D3&gt;C3, "discharging", "charging")</f>
        <v>charging</v>
      </c>
      <c r="H3">
        <f t="shared" ref="H3:H66" si="1">D3+E3-F3</f>
        <v>3283615.5</v>
      </c>
    </row>
    <row r="4" spans="1:8" hidden="1" x14ac:dyDescent="0.25">
      <c r="A4" t="s">
        <v>4</v>
      </c>
      <c r="B4">
        <v>3</v>
      </c>
      <c r="C4">
        <v>3283615.5</v>
      </c>
      <c r="D4">
        <v>3304289.08</v>
      </c>
      <c r="E4">
        <f>SUMIFS(Sheet1!$E$2:$E$157, Sheet1!$C$2:$C$157, $A4, Sheet1!$B$2:$B$157, $B4)</f>
        <v>0</v>
      </c>
      <c r="F4">
        <f>SUMIFS(Sheet1!$D$2:$D$157, Sheet1!$C$2:$C$157, $A4, Sheet1!$B$2:$B$157, $B4)</f>
        <v>20673.5800000001</v>
      </c>
      <c r="G4" t="str">
        <f t="shared" si="0"/>
        <v>discharging</v>
      </c>
      <c r="H4">
        <f t="shared" si="1"/>
        <v>3283615.5</v>
      </c>
    </row>
    <row r="5" spans="1:8" hidden="1" x14ac:dyDescent="0.25">
      <c r="A5" t="s">
        <v>4</v>
      </c>
      <c r="B5">
        <v>4</v>
      </c>
      <c r="C5">
        <v>3283615.5</v>
      </c>
      <c r="D5">
        <v>3292348.03</v>
      </c>
      <c r="E5">
        <f>SUMIFS(Sheet1!$E$2:$E$157, Sheet1!$C$2:$C$157, $A5, Sheet1!$B$2:$B$157, $B5)</f>
        <v>0</v>
      </c>
      <c r="F5">
        <f>SUMIFS(Sheet1!$D$2:$D$157, Sheet1!$C$2:$C$157, $A5, Sheet1!$B$2:$B$157, $B5)</f>
        <v>8732.5099999997801</v>
      </c>
      <c r="G5" t="str">
        <f t="shared" si="0"/>
        <v>discharging</v>
      </c>
      <c r="H5">
        <f t="shared" si="1"/>
        <v>3283615.52</v>
      </c>
    </row>
    <row r="6" spans="1:8" hidden="1" x14ac:dyDescent="0.25">
      <c r="A6" t="s">
        <v>4</v>
      </c>
      <c r="B6">
        <v>5</v>
      </c>
      <c r="C6">
        <v>3283615.5</v>
      </c>
      <c r="D6">
        <v>3253892.34</v>
      </c>
      <c r="E6">
        <f>SUMIFS(Sheet1!$E$2:$E$157, Sheet1!$C$2:$C$157, $A6, Sheet1!$B$2:$B$157, $B6)</f>
        <v>29723.160000000102</v>
      </c>
      <c r="F6">
        <f>SUMIFS(Sheet1!$D$2:$D$157, Sheet1!$C$2:$C$157, $A6, Sheet1!$B$2:$B$157, $B6)</f>
        <v>0</v>
      </c>
      <c r="G6" t="str">
        <f t="shared" si="0"/>
        <v>charging</v>
      </c>
      <c r="H6">
        <f t="shared" si="1"/>
        <v>3283615.5</v>
      </c>
    </row>
    <row r="7" spans="1:8" hidden="1" x14ac:dyDescent="0.25">
      <c r="A7" t="s">
        <v>4</v>
      </c>
      <c r="B7">
        <v>6</v>
      </c>
      <c r="C7">
        <v>3283615.5</v>
      </c>
      <c r="D7">
        <v>3269069.88</v>
      </c>
      <c r="E7">
        <f>SUMIFS(Sheet1!$E$2:$E$157, Sheet1!$C$2:$C$157, $A7, Sheet1!$B$2:$B$157, $B7)</f>
        <v>14545.620000000101</v>
      </c>
      <c r="F7">
        <f>SUMIFS(Sheet1!$D$2:$D$157, Sheet1!$C$2:$C$157, $A7, Sheet1!$B$2:$B$157, $B7)</f>
        <v>0</v>
      </c>
      <c r="G7" t="str">
        <f t="shared" si="0"/>
        <v>charging</v>
      </c>
      <c r="H7">
        <f t="shared" si="1"/>
        <v>3283615.5</v>
      </c>
    </row>
    <row r="8" spans="1:8" hidden="1" x14ac:dyDescent="0.25">
      <c r="A8" t="s">
        <v>4</v>
      </c>
      <c r="B8">
        <v>7</v>
      </c>
      <c r="C8">
        <v>3283615.5</v>
      </c>
      <c r="D8">
        <v>3248697.51</v>
      </c>
      <c r="E8">
        <f>SUMIFS(Sheet1!$E$2:$E$157, Sheet1!$C$2:$C$157, $A8, Sheet1!$B$2:$B$157, $B8)</f>
        <v>34917.990000000202</v>
      </c>
      <c r="F8">
        <f>SUMIFS(Sheet1!$D$2:$D$157, Sheet1!$C$2:$C$157, $A8, Sheet1!$B$2:$B$157, $B8)</f>
        <v>0</v>
      </c>
      <c r="G8" t="str">
        <f t="shared" si="0"/>
        <v>charging</v>
      </c>
      <c r="H8">
        <f t="shared" si="1"/>
        <v>3283615.5</v>
      </c>
    </row>
    <row r="9" spans="1:8" hidden="1" x14ac:dyDescent="0.25">
      <c r="A9" t="s">
        <v>4</v>
      </c>
      <c r="B9">
        <v>8</v>
      </c>
      <c r="C9">
        <v>3283615.5</v>
      </c>
      <c r="D9">
        <v>3267982.69</v>
      </c>
      <c r="E9">
        <f>SUMIFS(Sheet1!$E$2:$E$157, Sheet1!$C$2:$C$157, $A9, Sheet1!$B$2:$B$157, $B9)</f>
        <v>15632.8100000001</v>
      </c>
      <c r="F9">
        <f>SUMIFS(Sheet1!$D$2:$D$157, Sheet1!$C$2:$C$157, $A9, Sheet1!$B$2:$B$157, $B9)</f>
        <v>0</v>
      </c>
      <c r="G9" t="str">
        <f t="shared" si="0"/>
        <v>charging</v>
      </c>
      <c r="H9">
        <f t="shared" si="1"/>
        <v>3283615.5</v>
      </c>
    </row>
    <row r="10" spans="1:8" hidden="1" x14ac:dyDescent="0.25">
      <c r="A10" t="s">
        <v>4</v>
      </c>
      <c r="B10">
        <v>9</v>
      </c>
      <c r="C10">
        <v>3283615.5</v>
      </c>
      <c r="D10">
        <v>3285090.77</v>
      </c>
      <c r="E10">
        <f>SUMIFS(Sheet1!$E$2:$E$157, Sheet1!$C$2:$C$157, $A10, Sheet1!$B$2:$B$157, $B10)</f>
        <v>0</v>
      </c>
      <c r="F10">
        <f>SUMIFS(Sheet1!$D$2:$D$157, Sheet1!$C$2:$C$157, $A10, Sheet1!$B$2:$B$157, $B10)</f>
        <v>1475.27000000002</v>
      </c>
      <c r="G10" t="str">
        <f t="shared" si="0"/>
        <v>discharging</v>
      </c>
      <c r="H10">
        <f t="shared" si="1"/>
        <v>3283615.5</v>
      </c>
    </row>
    <row r="11" spans="1:8" hidden="1" x14ac:dyDescent="0.25">
      <c r="A11" t="s">
        <v>4</v>
      </c>
      <c r="B11">
        <v>10</v>
      </c>
      <c r="C11">
        <v>3283615.5</v>
      </c>
      <c r="D11">
        <v>3310728.33</v>
      </c>
      <c r="E11">
        <f>SUMIFS(Sheet1!$E$2:$E$157, Sheet1!$C$2:$C$157, $A11, Sheet1!$B$2:$B$157, $B11)</f>
        <v>0</v>
      </c>
      <c r="F11">
        <f>SUMIFS(Sheet1!$D$2:$D$157, Sheet1!$C$2:$C$157, $A11, Sheet1!$B$2:$B$157, $B11)</f>
        <v>27112.8300000001</v>
      </c>
      <c r="G11" t="str">
        <f t="shared" si="0"/>
        <v>discharging</v>
      </c>
      <c r="H11">
        <f t="shared" si="1"/>
        <v>3283615.5</v>
      </c>
    </row>
    <row r="12" spans="1:8" hidden="1" x14ac:dyDescent="0.25">
      <c r="A12" t="s">
        <v>4</v>
      </c>
      <c r="B12">
        <v>11</v>
      </c>
      <c r="C12">
        <v>3283615.5</v>
      </c>
      <c r="D12">
        <v>3301496.86</v>
      </c>
      <c r="E12">
        <f>SUMIFS(Sheet1!$E$2:$E$157, Sheet1!$C$2:$C$157, $A12, Sheet1!$B$2:$B$157, $B12)</f>
        <v>0</v>
      </c>
      <c r="F12">
        <f>SUMIFS(Sheet1!$D$2:$D$157, Sheet1!$C$2:$C$157, $A12, Sheet1!$B$2:$B$157, $B12)</f>
        <v>17881.359999999899</v>
      </c>
      <c r="G12" t="str">
        <f t="shared" si="0"/>
        <v>discharging</v>
      </c>
      <c r="H12">
        <f t="shared" si="1"/>
        <v>3283615.5</v>
      </c>
    </row>
    <row r="13" spans="1:8" hidden="1" x14ac:dyDescent="0.25">
      <c r="A13" t="s">
        <v>4</v>
      </c>
      <c r="B13">
        <v>12</v>
      </c>
      <c r="C13">
        <v>3283615.5</v>
      </c>
      <c r="D13">
        <v>3286113.08</v>
      </c>
      <c r="E13">
        <f>SUMIFS(Sheet1!$E$2:$E$157, Sheet1!$C$2:$C$157, $A13, Sheet1!$B$2:$B$157, $B13)</f>
        <v>0</v>
      </c>
      <c r="F13">
        <f>SUMIFS(Sheet1!$D$2:$D$157, Sheet1!$C$2:$C$157, $A13, Sheet1!$B$2:$B$157, $B13)</f>
        <v>2497.58000000007</v>
      </c>
      <c r="G13" t="str">
        <f t="shared" si="0"/>
        <v>discharging</v>
      </c>
      <c r="H13">
        <f t="shared" si="1"/>
        <v>3283615.5</v>
      </c>
    </row>
    <row r="14" spans="1:8" hidden="1" x14ac:dyDescent="0.25">
      <c r="A14" t="s">
        <v>4</v>
      </c>
      <c r="B14">
        <v>13</v>
      </c>
      <c r="C14">
        <v>3283615.5</v>
      </c>
      <c r="D14">
        <v>3258393.33</v>
      </c>
      <c r="E14">
        <f>SUMIFS(Sheet1!$E$2:$E$157, Sheet1!$C$2:$C$157, $A14, Sheet1!$B$2:$B$157, $B14)</f>
        <v>25222.1699999999</v>
      </c>
      <c r="F14">
        <f>SUMIFS(Sheet1!$D$2:$D$157, Sheet1!$C$2:$C$157, $A14, Sheet1!$B$2:$B$157, $B14)</f>
        <v>0</v>
      </c>
      <c r="G14" t="str">
        <f t="shared" si="0"/>
        <v>charging</v>
      </c>
      <c r="H14">
        <f t="shared" si="1"/>
        <v>3283615.5</v>
      </c>
    </row>
    <row r="15" spans="1:8" hidden="1" x14ac:dyDescent="0.25">
      <c r="A15" t="s">
        <v>4</v>
      </c>
      <c r="B15">
        <v>14</v>
      </c>
      <c r="C15">
        <v>3283615.5</v>
      </c>
      <c r="D15">
        <v>3277929.49</v>
      </c>
      <c r="E15">
        <f>SUMIFS(Sheet1!$E$2:$E$157, Sheet1!$C$2:$C$157, $A15, Sheet1!$B$2:$B$157, $B15)</f>
        <v>5686.0099999997801</v>
      </c>
      <c r="F15">
        <f>SUMIFS(Sheet1!$D$2:$D$157, Sheet1!$C$2:$C$157, $A15, Sheet1!$B$2:$B$157, $B15)</f>
        <v>0</v>
      </c>
      <c r="G15" t="str">
        <f t="shared" si="0"/>
        <v>charging</v>
      </c>
      <c r="H15">
        <f t="shared" si="1"/>
        <v>3283615.5</v>
      </c>
    </row>
    <row r="16" spans="1:8" hidden="1" x14ac:dyDescent="0.25">
      <c r="A16" t="s">
        <v>4</v>
      </c>
      <c r="B16">
        <v>15</v>
      </c>
      <c r="C16">
        <v>3283615.5</v>
      </c>
      <c r="D16">
        <v>3276104.25</v>
      </c>
      <c r="E16">
        <f>SUMIFS(Sheet1!$E$2:$E$157, Sheet1!$C$2:$C$157, $A16, Sheet1!$B$2:$B$157, $B16)</f>
        <v>7511.25</v>
      </c>
      <c r="F16">
        <f>SUMIFS(Sheet1!$D$2:$D$157, Sheet1!$C$2:$C$157, $A16, Sheet1!$B$2:$B$157, $B16)</f>
        <v>0</v>
      </c>
      <c r="G16" t="str">
        <f t="shared" si="0"/>
        <v>charging</v>
      </c>
      <c r="H16">
        <f t="shared" si="1"/>
        <v>3283615.5</v>
      </c>
    </row>
    <row r="17" spans="1:8" hidden="1" x14ac:dyDescent="0.25">
      <c r="A17" t="s">
        <v>4</v>
      </c>
      <c r="B17">
        <v>16</v>
      </c>
      <c r="C17">
        <v>3283615.5</v>
      </c>
      <c r="D17">
        <v>3297414.72</v>
      </c>
      <c r="E17">
        <f>SUMIFS(Sheet1!$E$2:$E$157, Sheet1!$C$2:$C$157, $A17, Sheet1!$B$2:$B$157, $B17)</f>
        <v>0</v>
      </c>
      <c r="F17">
        <f>SUMIFS(Sheet1!$D$2:$D$157, Sheet1!$C$2:$C$157, $A17, Sheet1!$B$2:$B$157, $B17)</f>
        <v>13799.220000000199</v>
      </c>
      <c r="G17" t="str">
        <f t="shared" si="0"/>
        <v>discharging</v>
      </c>
      <c r="H17">
        <f t="shared" si="1"/>
        <v>3283615.5</v>
      </c>
    </row>
    <row r="18" spans="1:8" hidden="1" x14ac:dyDescent="0.25">
      <c r="A18" t="s">
        <v>4</v>
      </c>
      <c r="B18">
        <v>17</v>
      </c>
      <c r="C18">
        <v>3283615.5</v>
      </c>
      <c r="D18">
        <v>3271471.22</v>
      </c>
      <c r="E18">
        <f>SUMIFS(Sheet1!$E$2:$E$157, Sheet1!$C$2:$C$157, $A18, Sheet1!$B$2:$B$157, $B18)</f>
        <v>12144.279999999801</v>
      </c>
      <c r="F18">
        <f>SUMIFS(Sheet1!$D$2:$D$157, Sheet1!$C$2:$C$157, $A18, Sheet1!$B$2:$B$157, $B18)</f>
        <v>0</v>
      </c>
      <c r="G18" t="str">
        <f t="shared" si="0"/>
        <v>charging</v>
      </c>
      <c r="H18">
        <f t="shared" si="1"/>
        <v>3283615.5</v>
      </c>
    </row>
    <row r="19" spans="1:8" hidden="1" x14ac:dyDescent="0.25">
      <c r="A19" t="s">
        <v>4</v>
      </c>
      <c r="B19">
        <v>18</v>
      </c>
      <c r="C19">
        <v>3283615.5</v>
      </c>
      <c r="D19">
        <v>3294842.72</v>
      </c>
      <c r="E19">
        <f>SUMIFS(Sheet1!$E$2:$E$157, Sheet1!$C$2:$C$157, $A19, Sheet1!$B$2:$B$157, $B19)</f>
        <v>0</v>
      </c>
      <c r="F19">
        <f>SUMIFS(Sheet1!$D$2:$D$157, Sheet1!$C$2:$C$157, $A19, Sheet1!$B$2:$B$157, $B19)</f>
        <v>11227.220000000199</v>
      </c>
      <c r="G19" t="str">
        <f t="shared" si="0"/>
        <v>discharging</v>
      </c>
      <c r="H19">
        <f t="shared" si="1"/>
        <v>3283615.5</v>
      </c>
    </row>
    <row r="20" spans="1:8" hidden="1" x14ac:dyDescent="0.25">
      <c r="A20" t="s">
        <v>4</v>
      </c>
      <c r="B20">
        <v>19</v>
      </c>
      <c r="C20">
        <v>3283615.5</v>
      </c>
      <c r="D20">
        <v>3274057.19</v>
      </c>
      <c r="E20">
        <f>SUMIFS(Sheet1!$E$2:$E$157, Sheet1!$C$2:$C$157, $A20, Sheet1!$B$2:$B$157, $B20)</f>
        <v>9558.3100000000595</v>
      </c>
      <c r="F20">
        <f>SUMIFS(Sheet1!$D$2:$D$157, Sheet1!$C$2:$C$157, $A20, Sheet1!$B$2:$B$157, $B20)</f>
        <v>0</v>
      </c>
      <c r="G20" t="str">
        <f t="shared" si="0"/>
        <v>charging</v>
      </c>
      <c r="H20">
        <f t="shared" si="1"/>
        <v>3283615.5</v>
      </c>
    </row>
    <row r="21" spans="1:8" hidden="1" x14ac:dyDescent="0.25">
      <c r="A21" t="s">
        <v>4</v>
      </c>
      <c r="B21">
        <v>20</v>
      </c>
      <c r="C21">
        <v>3283615.5</v>
      </c>
      <c r="D21">
        <v>3275004.8</v>
      </c>
      <c r="E21">
        <f>SUMIFS(Sheet1!$E$2:$E$157, Sheet1!$C$2:$C$157, $A21, Sheet1!$B$2:$B$157, $B21)</f>
        <v>8610.7000000001899</v>
      </c>
      <c r="F21">
        <f>SUMIFS(Sheet1!$D$2:$D$157, Sheet1!$C$2:$C$157, $A21, Sheet1!$B$2:$B$157, $B21)</f>
        <v>0</v>
      </c>
      <c r="G21" t="str">
        <f t="shared" si="0"/>
        <v>charging</v>
      </c>
      <c r="H21">
        <f t="shared" si="1"/>
        <v>3283615.5</v>
      </c>
    </row>
    <row r="22" spans="1:8" hidden="1" x14ac:dyDescent="0.25">
      <c r="A22" t="s">
        <v>4</v>
      </c>
      <c r="B22">
        <v>21</v>
      </c>
      <c r="C22">
        <v>3283615.5</v>
      </c>
      <c r="D22">
        <v>3279371.76</v>
      </c>
      <c r="E22">
        <f>SUMIFS(Sheet1!$E$2:$E$157, Sheet1!$C$2:$C$157, $A22, Sheet1!$B$2:$B$157, $B22)</f>
        <v>4243.7400000002199</v>
      </c>
      <c r="F22">
        <f>SUMIFS(Sheet1!$D$2:$D$157, Sheet1!$C$2:$C$157, $A22, Sheet1!$B$2:$B$157, $B22)</f>
        <v>0</v>
      </c>
      <c r="G22" t="str">
        <f t="shared" si="0"/>
        <v>charging</v>
      </c>
      <c r="H22">
        <f t="shared" si="1"/>
        <v>3283615.5</v>
      </c>
    </row>
    <row r="23" spans="1:8" hidden="1" x14ac:dyDescent="0.25">
      <c r="A23" t="s">
        <v>4</v>
      </c>
      <c r="B23">
        <v>22</v>
      </c>
      <c r="C23">
        <v>3283615.5</v>
      </c>
      <c r="D23">
        <v>3289047.65</v>
      </c>
      <c r="E23">
        <f>SUMIFS(Sheet1!$E$2:$E$157, Sheet1!$C$2:$C$157, $A23, Sheet1!$B$2:$B$157, $B23)</f>
        <v>0</v>
      </c>
      <c r="F23">
        <f>SUMIFS(Sheet1!$D$2:$D$157, Sheet1!$C$2:$C$157, $A23, Sheet1!$B$2:$B$157, $B23)</f>
        <v>5432.1499999999096</v>
      </c>
      <c r="G23" t="str">
        <f t="shared" si="0"/>
        <v>discharging</v>
      </c>
      <c r="H23">
        <f t="shared" si="1"/>
        <v>3283615.5</v>
      </c>
    </row>
    <row r="24" spans="1:8" hidden="1" x14ac:dyDescent="0.25">
      <c r="A24" t="s">
        <v>4</v>
      </c>
      <c r="B24">
        <v>23</v>
      </c>
      <c r="C24">
        <v>3283615.5</v>
      </c>
      <c r="D24">
        <v>3283587.23</v>
      </c>
      <c r="E24">
        <f>SUMIFS(Sheet1!$E$2:$E$157, Sheet1!$C$2:$C$157, $A24, Sheet1!$B$2:$B$157, $B24)</f>
        <v>28.270000000018602</v>
      </c>
      <c r="F24">
        <f>SUMIFS(Sheet1!$D$2:$D$157, Sheet1!$C$2:$C$157, $A24, Sheet1!$B$2:$B$157, $B24)</f>
        <v>0</v>
      </c>
      <c r="G24" t="str">
        <f t="shared" si="0"/>
        <v>charging</v>
      </c>
      <c r="H24">
        <f t="shared" si="1"/>
        <v>3283615.5</v>
      </c>
    </row>
    <row r="25" spans="1:8" hidden="1" x14ac:dyDescent="0.25">
      <c r="A25" t="s">
        <v>4</v>
      </c>
      <c r="B25">
        <v>24</v>
      </c>
      <c r="C25">
        <v>3283615.5</v>
      </c>
      <c r="D25">
        <v>3287873.21</v>
      </c>
      <c r="E25">
        <f>SUMIFS(Sheet1!$E$2:$E$157, Sheet1!$C$2:$C$157, $A25, Sheet1!$B$2:$B$157, $B25)</f>
        <v>0</v>
      </c>
      <c r="F25">
        <f>SUMIFS(Sheet1!$D$2:$D$157, Sheet1!$C$2:$C$157, $A25, Sheet1!$B$2:$B$157, $B25)</f>
        <v>4257.70999999996</v>
      </c>
      <c r="G25" t="str">
        <f t="shared" si="0"/>
        <v>discharging</v>
      </c>
      <c r="H25">
        <f t="shared" si="1"/>
        <v>3283615.5</v>
      </c>
    </row>
    <row r="26" spans="1:8" hidden="1" x14ac:dyDescent="0.25">
      <c r="A26" t="s">
        <v>4</v>
      </c>
      <c r="B26">
        <v>25</v>
      </c>
      <c r="C26">
        <v>3283615.5</v>
      </c>
      <c r="D26">
        <v>3289106.07</v>
      </c>
      <c r="E26">
        <f>SUMIFS(Sheet1!$E$2:$E$157, Sheet1!$C$2:$C$157, $A26, Sheet1!$B$2:$B$157, $B26)</f>
        <v>0</v>
      </c>
      <c r="F26">
        <f>SUMIFS(Sheet1!$D$2:$D$157, Sheet1!$C$2:$C$157, $A26, Sheet1!$B$2:$B$157, $B26)</f>
        <v>5490.5699999998296</v>
      </c>
      <c r="G26" t="str">
        <f t="shared" si="0"/>
        <v>discharging</v>
      </c>
      <c r="H26">
        <f t="shared" si="1"/>
        <v>3283615.5</v>
      </c>
    </row>
    <row r="27" spans="1:8" hidden="1" x14ac:dyDescent="0.25">
      <c r="A27" t="s">
        <v>4</v>
      </c>
      <c r="B27">
        <v>26</v>
      </c>
      <c r="C27">
        <v>3283615.5</v>
      </c>
      <c r="D27">
        <v>3278432.83</v>
      </c>
      <c r="E27">
        <f>SUMIFS(Sheet1!$E$2:$E$157, Sheet1!$C$2:$C$157, $A27, Sheet1!$B$2:$B$157, $B27)</f>
        <v>5182.66999999993</v>
      </c>
      <c r="F27">
        <f>SUMIFS(Sheet1!$D$2:$D$157, Sheet1!$C$2:$C$157, $A27, Sheet1!$B$2:$B$157, $B27)</f>
        <v>0</v>
      </c>
      <c r="G27" t="str">
        <f t="shared" si="0"/>
        <v>charging</v>
      </c>
      <c r="H27">
        <f t="shared" si="1"/>
        <v>3283615.5</v>
      </c>
    </row>
    <row r="28" spans="1:8" hidden="1" x14ac:dyDescent="0.25">
      <c r="A28" t="s">
        <v>4</v>
      </c>
      <c r="B28">
        <v>27</v>
      </c>
      <c r="C28">
        <v>3283615.5</v>
      </c>
      <c r="D28">
        <v>3311455.05</v>
      </c>
      <c r="E28">
        <f>SUMIFS(Sheet1!$E$2:$E$157, Sheet1!$C$2:$C$157, $A28, Sheet1!$B$2:$B$157, $B28)</f>
        <v>0</v>
      </c>
      <c r="F28">
        <f>SUMIFS(Sheet1!$D$2:$D$157, Sheet1!$C$2:$C$157, $A28, Sheet1!$B$2:$B$157, $B28)</f>
        <v>27839.549999999799</v>
      </c>
      <c r="G28" t="str">
        <f t="shared" si="0"/>
        <v>discharging</v>
      </c>
      <c r="H28">
        <f t="shared" si="1"/>
        <v>3283615.5</v>
      </c>
    </row>
    <row r="29" spans="1:8" hidden="1" x14ac:dyDescent="0.25">
      <c r="A29" t="s">
        <v>4</v>
      </c>
      <c r="B29">
        <v>28</v>
      </c>
      <c r="C29">
        <v>3283615.5</v>
      </c>
      <c r="D29">
        <v>3256198.95</v>
      </c>
      <c r="E29">
        <f>SUMIFS(Sheet1!$E$2:$E$157, Sheet1!$C$2:$C$157, $A29, Sheet1!$B$2:$B$157, $B29)</f>
        <v>27416.549999999799</v>
      </c>
      <c r="F29">
        <f>SUMIFS(Sheet1!$D$2:$D$157, Sheet1!$C$2:$C$157, $A29, Sheet1!$B$2:$B$157, $B29)</f>
        <v>0</v>
      </c>
      <c r="G29" t="str">
        <f t="shared" si="0"/>
        <v>charging</v>
      </c>
      <c r="H29">
        <f t="shared" si="1"/>
        <v>3283615.5</v>
      </c>
    </row>
    <row r="30" spans="1:8" hidden="1" x14ac:dyDescent="0.25">
      <c r="A30" t="s">
        <v>4</v>
      </c>
      <c r="B30">
        <v>29</v>
      </c>
      <c r="C30">
        <v>3283615.5</v>
      </c>
      <c r="D30">
        <v>3266141.32</v>
      </c>
      <c r="E30">
        <f>SUMIFS(Sheet1!$E$2:$E$157, Sheet1!$C$2:$C$157, $A30, Sheet1!$B$2:$B$157, $B30)</f>
        <v>17474.1800000002</v>
      </c>
      <c r="F30">
        <f>SUMIFS(Sheet1!$D$2:$D$157, Sheet1!$C$2:$C$157, $A30, Sheet1!$B$2:$B$157, $B30)</f>
        <v>0</v>
      </c>
      <c r="G30" t="str">
        <f t="shared" si="0"/>
        <v>charging</v>
      </c>
      <c r="H30">
        <f t="shared" si="1"/>
        <v>3283615.5</v>
      </c>
    </row>
    <row r="31" spans="1:8" hidden="1" x14ac:dyDescent="0.25">
      <c r="A31" t="s">
        <v>4</v>
      </c>
      <c r="B31">
        <v>30</v>
      </c>
      <c r="C31">
        <v>3283615.5</v>
      </c>
      <c r="D31">
        <v>3291389.32</v>
      </c>
      <c r="E31">
        <f>SUMIFS(Sheet1!$E$2:$E$157, Sheet1!$C$2:$C$157, $A31, Sheet1!$B$2:$B$157, $B31)</f>
        <v>0</v>
      </c>
      <c r="F31">
        <f>SUMIFS(Sheet1!$D$2:$D$157, Sheet1!$C$2:$C$157, $A31, Sheet1!$B$2:$B$157, $B31)</f>
        <v>7773.8199999998296</v>
      </c>
      <c r="G31" t="str">
        <f t="shared" si="0"/>
        <v>discharging</v>
      </c>
      <c r="H31">
        <f t="shared" si="1"/>
        <v>3283615.5</v>
      </c>
    </row>
    <row r="32" spans="1:8" hidden="1" x14ac:dyDescent="0.25">
      <c r="A32" t="s">
        <v>4</v>
      </c>
      <c r="B32">
        <v>31</v>
      </c>
      <c r="C32">
        <v>3283615.5</v>
      </c>
      <c r="D32">
        <v>3283273.27</v>
      </c>
      <c r="E32">
        <f>SUMIFS(Sheet1!$E$2:$E$157, Sheet1!$C$2:$C$157, $A32, Sheet1!$B$2:$B$157, $B32)</f>
        <v>342.22999999998098</v>
      </c>
      <c r="F32">
        <f>SUMIFS(Sheet1!$D$2:$D$157, Sheet1!$C$2:$C$157, $A32, Sheet1!$B$2:$B$157, $B32)</f>
        <v>0</v>
      </c>
      <c r="G32" t="str">
        <f t="shared" si="0"/>
        <v>charging</v>
      </c>
      <c r="H32">
        <f t="shared" si="1"/>
        <v>3283615.5</v>
      </c>
    </row>
    <row r="33" spans="1:8" hidden="1" x14ac:dyDescent="0.25">
      <c r="A33" t="s">
        <v>4</v>
      </c>
      <c r="B33">
        <v>32</v>
      </c>
      <c r="C33">
        <v>3283615.5</v>
      </c>
      <c r="D33">
        <v>3246033.23</v>
      </c>
      <c r="E33">
        <f>SUMIFS(Sheet1!$E$2:$E$157, Sheet1!$C$2:$C$157, $A33, Sheet1!$B$2:$B$157, $B33)</f>
        <v>37582.269999999997</v>
      </c>
      <c r="F33">
        <f>SUMIFS(Sheet1!$D$2:$D$157, Sheet1!$C$2:$C$157, $A33, Sheet1!$B$2:$B$157, $B33)</f>
        <v>0</v>
      </c>
      <c r="G33" t="str">
        <f t="shared" si="0"/>
        <v>charging</v>
      </c>
      <c r="H33">
        <f t="shared" si="1"/>
        <v>3283615.5</v>
      </c>
    </row>
    <row r="34" spans="1:8" hidden="1" x14ac:dyDescent="0.25">
      <c r="A34" t="s">
        <v>4</v>
      </c>
      <c r="B34">
        <v>33</v>
      </c>
      <c r="C34">
        <v>3283615.5</v>
      </c>
      <c r="D34">
        <v>3294171.08</v>
      </c>
      <c r="E34">
        <f>SUMIFS(Sheet1!$E$2:$E$157, Sheet1!$C$2:$C$157, $A34, Sheet1!$B$2:$B$157, $B34)</f>
        <v>0</v>
      </c>
      <c r="F34">
        <f>SUMIFS(Sheet1!$D$2:$D$157, Sheet1!$C$2:$C$157, $A34, Sheet1!$B$2:$B$157, $B34)</f>
        <v>10555.5800000001</v>
      </c>
      <c r="G34" t="str">
        <f t="shared" si="0"/>
        <v>discharging</v>
      </c>
      <c r="H34">
        <f t="shared" si="1"/>
        <v>3283615.5</v>
      </c>
    </row>
    <row r="35" spans="1:8" hidden="1" x14ac:dyDescent="0.25">
      <c r="A35" t="s">
        <v>4</v>
      </c>
      <c r="B35">
        <v>34</v>
      </c>
      <c r="C35">
        <v>3283615.5</v>
      </c>
      <c r="D35">
        <v>3291897.07</v>
      </c>
      <c r="E35">
        <f>SUMIFS(Sheet1!$E$2:$E$157, Sheet1!$C$2:$C$157, $A35, Sheet1!$B$2:$B$157, $B35)</f>
        <v>0</v>
      </c>
      <c r="F35">
        <f>SUMIFS(Sheet1!$D$2:$D$157, Sheet1!$C$2:$C$157, $A35, Sheet1!$B$2:$B$157, $B35)</f>
        <v>8281.5699999998305</v>
      </c>
      <c r="G35" t="str">
        <f t="shared" si="0"/>
        <v>discharging</v>
      </c>
      <c r="H35">
        <f t="shared" si="1"/>
        <v>3283615.5</v>
      </c>
    </row>
    <row r="36" spans="1:8" hidden="1" x14ac:dyDescent="0.25">
      <c r="A36" t="s">
        <v>4</v>
      </c>
      <c r="B36">
        <v>35</v>
      </c>
      <c r="C36">
        <v>3283615.5</v>
      </c>
      <c r="D36">
        <v>3293231.63</v>
      </c>
      <c r="E36">
        <f>SUMIFS(Sheet1!$E$2:$E$157, Sheet1!$C$2:$C$157, $A36, Sheet1!$B$2:$B$157, $B36)</f>
        <v>0</v>
      </c>
      <c r="F36">
        <f>SUMIFS(Sheet1!$D$2:$D$157, Sheet1!$C$2:$C$157, $A36, Sheet1!$B$2:$B$157, $B36)</f>
        <v>9616.1299999998901</v>
      </c>
      <c r="G36" t="str">
        <f t="shared" si="0"/>
        <v>discharging</v>
      </c>
      <c r="H36">
        <f t="shared" si="1"/>
        <v>3283615.5</v>
      </c>
    </row>
    <row r="37" spans="1:8" hidden="1" x14ac:dyDescent="0.25">
      <c r="A37" t="s">
        <v>4</v>
      </c>
      <c r="B37">
        <v>36</v>
      </c>
      <c r="C37">
        <v>3283615.5</v>
      </c>
      <c r="D37">
        <v>3311198.5</v>
      </c>
      <c r="E37">
        <f>SUMIFS(Sheet1!$E$2:$E$157, Sheet1!$C$2:$C$157, $A37, Sheet1!$B$2:$B$157, $B37)</f>
        <v>0</v>
      </c>
      <c r="F37">
        <f>SUMIFS(Sheet1!$D$2:$D$157, Sheet1!$C$2:$C$157, $A37, Sheet1!$B$2:$B$157, $B37)</f>
        <v>27583</v>
      </c>
      <c r="G37" t="str">
        <f t="shared" si="0"/>
        <v>discharging</v>
      </c>
      <c r="H37">
        <f t="shared" si="1"/>
        <v>3283615.5</v>
      </c>
    </row>
    <row r="38" spans="1:8" hidden="1" x14ac:dyDescent="0.25">
      <c r="A38" t="s">
        <v>4</v>
      </c>
      <c r="B38">
        <v>37</v>
      </c>
      <c r="C38">
        <v>3283615.5</v>
      </c>
      <c r="D38">
        <v>3286216.91</v>
      </c>
      <c r="E38">
        <f>SUMIFS(Sheet1!$E$2:$E$157, Sheet1!$C$2:$C$157, $A38, Sheet1!$B$2:$B$157, $B38)</f>
        <v>0</v>
      </c>
      <c r="F38">
        <f>SUMIFS(Sheet1!$D$2:$D$157, Sheet1!$C$2:$C$157, $A38, Sheet1!$B$2:$B$157, $B38)</f>
        <v>2601.4100000001499</v>
      </c>
      <c r="G38" t="str">
        <f t="shared" si="0"/>
        <v>discharging</v>
      </c>
      <c r="H38">
        <f t="shared" si="1"/>
        <v>3283615.5</v>
      </c>
    </row>
    <row r="39" spans="1:8" hidden="1" x14ac:dyDescent="0.25">
      <c r="A39" t="s">
        <v>4</v>
      </c>
      <c r="B39">
        <v>38</v>
      </c>
      <c r="C39">
        <v>3283615.5</v>
      </c>
      <c r="D39">
        <v>3277760.8</v>
      </c>
      <c r="E39">
        <f>SUMIFS(Sheet1!$E$2:$E$157, Sheet1!$C$2:$C$157, $A39, Sheet1!$B$2:$B$157, $B39)</f>
        <v>5854.7000000001899</v>
      </c>
      <c r="F39">
        <f>SUMIFS(Sheet1!$D$2:$D$157, Sheet1!$C$2:$C$157, $A39, Sheet1!$B$2:$B$157, $B39)</f>
        <v>0</v>
      </c>
      <c r="G39" t="str">
        <f t="shared" si="0"/>
        <v>charging</v>
      </c>
      <c r="H39">
        <f t="shared" si="1"/>
        <v>3283615.5</v>
      </c>
    </row>
    <row r="40" spans="1:8" hidden="1" x14ac:dyDescent="0.25">
      <c r="A40" t="s">
        <v>4</v>
      </c>
      <c r="B40">
        <v>39</v>
      </c>
      <c r="C40">
        <v>3283615.5</v>
      </c>
      <c r="D40">
        <v>3303795.73</v>
      </c>
      <c r="E40">
        <f>SUMIFS(Sheet1!$E$2:$E$157, Sheet1!$C$2:$C$157, $A40, Sheet1!$B$2:$B$157, $B40)</f>
        <v>0</v>
      </c>
      <c r="F40">
        <f>SUMIFS(Sheet1!$D$2:$D$157, Sheet1!$C$2:$C$157, $A40, Sheet1!$B$2:$B$157, $B40)</f>
        <v>20180.23</v>
      </c>
      <c r="G40" t="str">
        <f t="shared" si="0"/>
        <v>discharging</v>
      </c>
      <c r="H40">
        <f t="shared" si="1"/>
        <v>3283615.5</v>
      </c>
    </row>
    <row r="41" spans="1:8" hidden="1" x14ac:dyDescent="0.25">
      <c r="A41" t="s">
        <v>4</v>
      </c>
      <c r="B41">
        <v>40</v>
      </c>
      <c r="C41">
        <v>3283615.5</v>
      </c>
      <c r="D41">
        <v>3305205.2</v>
      </c>
      <c r="E41">
        <f>SUMIFS(Sheet1!$E$2:$E$157, Sheet1!$C$2:$C$157, $A41, Sheet1!$B$2:$B$157, $B41)</f>
        <v>0</v>
      </c>
      <c r="F41">
        <f>SUMIFS(Sheet1!$D$2:$D$157, Sheet1!$C$2:$C$157, $A41, Sheet1!$B$2:$B$157, $B41)</f>
        <v>21589.700000000201</v>
      </c>
      <c r="G41" t="str">
        <f t="shared" si="0"/>
        <v>discharging</v>
      </c>
      <c r="H41">
        <f t="shared" si="1"/>
        <v>3283615.5</v>
      </c>
    </row>
    <row r="42" spans="1:8" hidden="1" x14ac:dyDescent="0.25">
      <c r="A42" t="s">
        <v>4</v>
      </c>
      <c r="B42">
        <v>41</v>
      </c>
      <c r="C42">
        <v>3283615.5</v>
      </c>
      <c r="D42">
        <v>3273386.25</v>
      </c>
      <c r="E42">
        <f>SUMIFS(Sheet1!$E$2:$E$157, Sheet1!$C$2:$C$157, $A42, Sheet1!$B$2:$B$157, $B42)</f>
        <v>10229.25</v>
      </c>
      <c r="F42">
        <f>SUMIFS(Sheet1!$D$2:$D$157, Sheet1!$C$2:$C$157, $A42, Sheet1!$B$2:$B$157, $B42)</f>
        <v>0</v>
      </c>
      <c r="G42" t="str">
        <f t="shared" si="0"/>
        <v>charging</v>
      </c>
      <c r="H42">
        <f t="shared" si="1"/>
        <v>3283615.5</v>
      </c>
    </row>
    <row r="43" spans="1:8" hidden="1" x14ac:dyDescent="0.25">
      <c r="A43" t="s">
        <v>4</v>
      </c>
      <c r="B43">
        <v>42</v>
      </c>
      <c r="C43">
        <v>3283615.5</v>
      </c>
      <c r="D43">
        <v>3296715.66</v>
      </c>
      <c r="E43">
        <f>SUMIFS(Sheet1!$E$2:$E$157, Sheet1!$C$2:$C$157, $A43, Sheet1!$B$2:$B$157, $B43)</f>
        <v>0</v>
      </c>
      <c r="F43">
        <f>SUMIFS(Sheet1!$D$2:$D$157, Sheet1!$C$2:$C$157, $A43, Sheet1!$B$2:$B$157, $B43)</f>
        <v>13100.1600000001</v>
      </c>
      <c r="G43" t="str">
        <f t="shared" si="0"/>
        <v>discharging</v>
      </c>
      <c r="H43">
        <f t="shared" si="1"/>
        <v>3283615.5</v>
      </c>
    </row>
    <row r="44" spans="1:8" hidden="1" x14ac:dyDescent="0.25">
      <c r="A44" t="s">
        <v>4</v>
      </c>
      <c r="B44">
        <v>43</v>
      </c>
      <c r="C44">
        <v>3283615.5</v>
      </c>
      <c r="D44">
        <v>3237740.99</v>
      </c>
      <c r="E44">
        <f>SUMIFS(Sheet1!$E$2:$E$157, Sheet1!$C$2:$C$157, $A44, Sheet1!$B$2:$B$157, $B44)</f>
        <v>45874.509999999798</v>
      </c>
      <c r="F44">
        <f>SUMIFS(Sheet1!$D$2:$D$157, Sheet1!$C$2:$C$157, $A44, Sheet1!$B$2:$B$157, $B44)</f>
        <v>0</v>
      </c>
      <c r="G44" t="str">
        <f t="shared" si="0"/>
        <v>charging</v>
      </c>
      <c r="H44">
        <f t="shared" si="1"/>
        <v>3283615.5</v>
      </c>
    </row>
    <row r="45" spans="1:8" hidden="1" x14ac:dyDescent="0.25">
      <c r="A45" t="s">
        <v>4</v>
      </c>
      <c r="B45">
        <v>44</v>
      </c>
      <c r="C45">
        <v>3283615.5</v>
      </c>
      <c r="D45">
        <v>3278907.11</v>
      </c>
      <c r="E45">
        <f>SUMIFS(Sheet1!$E$2:$E$157, Sheet1!$C$2:$C$157, $A45, Sheet1!$B$2:$B$157, $B45)</f>
        <v>4708.3900000001304</v>
      </c>
      <c r="F45">
        <f>SUMIFS(Sheet1!$D$2:$D$157, Sheet1!$C$2:$C$157, $A45, Sheet1!$B$2:$B$157, $B45)</f>
        <v>0</v>
      </c>
      <c r="G45" t="str">
        <f t="shared" si="0"/>
        <v>charging</v>
      </c>
      <c r="H45">
        <f t="shared" si="1"/>
        <v>3283615.5</v>
      </c>
    </row>
    <row r="46" spans="1:8" hidden="1" x14ac:dyDescent="0.25">
      <c r="A46" t="s">
        <v>4</v>
      </c>
      <c r="B46">
        <v>45</v>
      </c>
      <c r="C46">
        <v>3283615.5</v>
      </c>
      <c r="D46">
        <v>3300422.45</v>
      </c>
      <c r="E46">
        <f>SUMIFS(Sheet1!$E$2:$E$157, Sheet1!$C$2:$C$157, $A46, Sheet1!$B$2:$B$157, $B46)</f>
        <v>0</v>
      </c>
      <c r="F46">
        <f>SUMIFS(Sheet1!$D$2:$D$157, Sheet1!$C$2:$C$157, $A46, Sheet1!$B$2:$B$157, $B46)</f>
        <v>16806.950000000201</v>
      </c>
      <c r="G46" t="str">
        <f t="shared" si="0"/>
        <v>discharging</v>
      </c>
      <c r="H46">
        <f t="shared" si="1"/>
        <v>3283615.5</v>
      </c>
    </row>
    <row r="47" spans="1:8" hidden="1" x14ac:dyDescent="0.25">
      <c r="A47" t="s">
        <v>4</v>
      </c>
      <c r="B47">
        <v>46</v>
      </c>
      <c r="C47">
        <v>3283615.5</v>
      </c>
      <c r="D47">
        <v>3256970.34</v>
      </c>
      <c r="E47">
        <f>SUMIFS(Sheet1!$E$2:$E$157, Sheet1!$C$2:$C$157, $A47, Sheet1!$B$2:$B$157, $B47)</f>
        <v>26645.160000000102</v>
      </c>
      <c r="F47">
        <f>SUMIFS(Sheet1!$D$2:$D$157, Sheet1!$C$2:$C$157, $A47, Sheet1!$B$2:$B$157, $B47)</f>
        <v>0</v>
      </c>
      <c r="G47" t="str">
        <f t="shared" si="0"/>
        <v>charging</v>
      </c>
      <c r="H47">
        <f t="shared" si="1"/>
        <v>3283615.5</v>
      </c>
    </row>
    <row r="48" spans="1:8" hidden="1" x14ac:dyDescent="0.25">
      <c r="A48" t="s">
        <v>4</v>
      </c>
      <c r="B48">
        <v>47</v>
      </c>
      <c r="C48">
        <v>3283615.5</v>
      </c>
      <c r="D48">
        <v>3319134.64</v>
      </c>
      <c r="E48">
        <f>SUMIFS(Sheet1!$E$2:$E$157, Sheet1!$C$2:$C$157, $A48, Sheet1!$B$2:$B$157, $B48)</f>
        <v>0</v>
      </c>
      <c r="F48">
        <f>SUMIFS(Sheet1!$D$2:$D$157, Sheet1!$C$2:$C$157, $A48, Sheet1!$B$2:$B$157, $B48)</f>
        <v>35519.140000000101</v>
      </c>
      <c r="G48" t="str">
        <f t="shared" si="0"/>
        <v>discharging</v>
      </c>
      <c r="H48">
        <f t="shared" si="1"/>
        <v>3283615.5</v>
      </c>
    </row>
    <row r="49" spans="1:8" hidden="1" x14ac:dyDescent="0.25">
      <c r="A49" t="s">
        <v>4</v>
      </c>
      <c r="B49">
        <v>48</v>
      </c>
      <c r="C49">
        <v>3283615.5</v>
      </c>
      <c r="D49">
        <v>3301155.13</v>
      </c>
      <c r="E49">
        <f>SUMIFS(Sheet1!$E$2:$E$157, Sheet1!$C$2:$C$157, $A49, Sheet1!$B$2:$B$157, $B49)</f>
        <v>0</v>
      </c>
      <c r="F49">
        <f>SUMIFS(Sheet1!$D$2:$D$157, Sheet1!$C$2:$C$157, $A49, Sheet1!$B$2:$B$157, $B49)</f>
        <v>17539.629999999899</v>
      </c>
      <c r="G49" t="str">
        <f t="shared" si="0"/>
        <v>discharging</v>
      </c>
      <c r="H49">
        <f t="shared" si="1"/>
        <v>3283615.5</v>
      </c>
    </row>
    <row r="50" spans="1:8" hidden="1" x14ac:dyDescent="0.25">
      <c r="A50" t="s">
        <v>4</v>
      </c>
      <c r="B50">
        <v>49</v>
      </c>
      <c r="C50">
        <v>3283615.5</v>
      </c>
      <c r="D50">
        <v>3280012.46</v>
      </c>
      <c r="E50">
        <f>SUMIFS(Sheet1!$E$2:$E$157, Sheet1!$C$2:$C$157, $A50, Sheet1!$B$2:$B$157, $B50)</f>
        <v>3603.04000000004</v>
      </c>
      <c r="F50">
        <f>SUMIFS(Sheet1!$D$2:$D$157, Sheet1!$C$2:$C$157, $A50, Sheet1!$B$2:$B$157, $B50)</f>
        <v>0</v>
      </c>
      <c r="G50" t="str">
        <f t="shared" si="0"/>
        <v>charging</v>
      </c>
      <c r="H50">
        <f t="shared" si="1"/>
        <v>3283615.5</v>
      </c>
    </row>
    <row r="51" spans="1:8" hidden="1" x14ac:dyDescent="0.25">
      <c r="A51" t="s">
        <v>4</v>
      </c>
      <c r="B51">
        <v>50</v>
      </c>
      <c r="C51">
        <v>3283615.5</v>
      </c>
      <c r="D51">
        <v>3311686.75</v>
      </c>
      <c r="E51">
        <f>SUMIFS(Sheet1!$E$2:$E$157, Sheet1!$C$2:$C$157, $A51, Sheet1!$B$2:$B$157, $B51)</f>
        <v>0</v>
      </c>
      <c r="F51">
        <f>SUMIFS(Sheet1!$D$2:$D$157, Sheet1!$C$2:$C$157, $A51, Sheet1!$B$2:$B$157, $B51)</f>
        <v>28071.25</v>
      </c>
      <c r="G51" t="str">
        <f t="shared" si="0"/>
        <v>discharging</v>
      </c>
      <c r="H51">
        <f t="shared" si="1"/>
        <v>3283615.5</v>
      </c>
    </row>
    <row r="52" spans="1:8" hidden="1" x14ac:dyDescent="0.25">
      <c r="A52" t="s">
        <v>4</v>
      </c>
      <c r="B52">
        <v>51</v>
      </c>
      <c r="C52">
        <v>3283615.5</v>
      </c>
      <c r="D52">
        <v>3265581.24</v>
      </c>
      <c r="E52">
        <f>SUMIFS(Sheet1!$E$2:$E$157, Sheet1!$C$2:$C$157, $A52, Sheet1!$B$2:$B$157, $B52)</f>
        <v>18034.259999999798</v>
      </c>
      <c r="F52">
        <f>SUMIFS(Sheet1!$D$2:$D$157, Sheet1!$C$2:$C$157, $A52, Sheet1!$B$2:$B$157, $B52)</f>
        <v>0</v>
      </c>
      <c r="G52" t="str">
        <f t="shared" si="0"/>
        <v>charging</v>
      </c>
      <c r="H52">
        <f t="shared" si="1"/>
        <v>3283615.5</v>
      </c>
    </row>
    <row r="53" spans="1:8" hidden="1" x14ac:dyDescent="0.25">
      <c r="A53" t="s">
        <v>4</v>
      </c>
      <c r="B53">
        <v>52</v>
      </c>
      <c r="C53">
        <v>3283615.5</v>
      </c>
      <c r="D53">
        <v>3286377.27</v>
      </c>
      <c r="E53">
        <f>SUMIFS(Sheet1!$E$2:$E$157, Sheet1!$C$2:$C$157, $A53, Sheet1!$B$2:$B$157, $B53)</f>
        <v>0</v>
      </c>
      <c r="F53">
        <f>SUMIFS(Sheet1!$D$2:$D$157, Sheet1!$C$2:$C$157, $A53, Sheet1!$B$2:$B$157, $B53)</f>
        <v>2761.77000000002</v>
      </c>
      <c r="G53" t="str">
        <f t="shared" si="0"/>
        <v>discharging</v>
      </c>
      <c r="H53">
        <f t="shared" si="1"/>
        <v>3283615.5</v>
      </c>
    </row>
    <row r="54" spans="1:8" hidden="1" x14ac:dyDescent="0.25">
      <c r="A54" t="s">
        <v>5</v>
      </c>
      <c r="B54">
        <v>1</v>
      </c>
      <c r="C54">
        <v>3285231.7519999999</v>
      </c>
      <c r="D54">
        <v>3290807.17</v>
      </c>
      <c r="E54">
        <f>SUMIFS(Sheet1!$E$2:$E$157, Sheet1!$C$2:$C$157, $A54, Sheet1!$B$2:$B$157, $B54)</f>
        <v>0</v>
      </c>
      <c r="F54">
        <f>SUMIFS(Sheet1!$D$2:$D$157, Sheet1!$C$2:$C$157, $A54, Sheet1!$B$2:$B$157, $B54)</f>
        <v>5575.4180000000597</v>
      </c>
      <c r="G54" t="str">
        <f t="shared" si="0"/>
        <v>discharging</v>
      </c>
      <c r="H54">
        <f t="shared" si="1"/>
        <v>3285231.7519999999</v>
      </c>
    </row>
    <row r="55" spans="1:8" hidden="1" x14ac:dyDescent="0.25">
      <c r="A55" t="s">
        <v>5</v>
      </c>
      <c r="B55">
        <v>2</v>
      </c>
      <c r="C55">
        <v>3285231.7519999999</v>
      </c>
      <c r="D55">
        <v>3280565.96</v>
      </c>
      <c r="E55">
        <f>SUMIFS(Sheet1!$E$2:$E$157, Sheet1!$C$2:$C$157, $A55, Sheet1!$B$2:$B$157, $B55)</f>
        <v>4665.7919999999003</v>
      </c>
      <c r="F55">
        <f>SUMIFS(Sheet1!$D$2:$D$157, Sheet1!$C$2:$C$157, $A55, Sheet1!$B$2:$B$157, $B55)</f>
        <v>0</v>
      </c>
      <c r="G55" t="str">
        <f t="shared" si="0"/>
        <v>charging</v>
      </c>
      <c r="H55">
        <f t="shared" si="1"/>
        <v>3285231.7519999999</v>
      </c>
    </row>
    <row r="56" spans="1:8" hidden="1" x14ac:dyDescent="0.25">
      <c r="A56" t="s">
        <v>5</v>
      </c>
      <c r="B56">
        <v>3</v>
      </c>
      <c r="C56">
        <v>3285231.7519999999</v>
      </c>
      <c r="D56">
        <v>3297744.2</v>
      </c>
      <c r="E56">
        <f>SUMIFS(Sheet1!$E$2:$E$157, Sheet1!$C$2:$C$157, $A56, Sheet1!$B$2:$B$157, $B56)</f>
        <v>0</v>
      </c>
      <c r="F56">
        <f>SUMIFS(Sheet1!$D$2:$D$157, Sheet1!$C$2:$C$157, $A56, Sheet1!$B$2:$B$157, $B56)</f>
        <v>12512.4480000003</v>
      </c>
      <c r="G56" t="str">
        <f t="shared" si="0"/>
        <v>discharging</v>
      </c>
      <c r="H56">
        <f t="shared" si="1"/>
        <v>3285231.7519999999</v>
      </c>
    </row>
    <row r="57" spans="1:8" hidden="1" x14ac:dyDescent="0.25">
      <c r="A57" t="s">
        <v>5</v>
      </c>
      <c r="B57">
        <v>4</v>
      </c>
      <c r="C57">
        <v>3285231.7519999999</v>
      </c>
      <c r="D57">
        <v>3264096.83</v>
      </c>
      <c r="E57">
        <f>SUMIFS(Sheet1!$E$2:$E$157, Sheet1!$C$2:$C$157, $A57, Sheet1!$B$2:$B$157, $B57)</f>
        <v>21134.921999999799</v>
      </c>
      <c r="F57">
        <f>SUMIFS(Sheet1!$D$2:$D$157, Sheet1!$C$2:$C$157, $A57, Sheet1!$B$2:$B$157, $B57)</f>
        <v>0</v>
      </c>
      <c r="G57" t="str">
        <f t="shared" si="0"/>
        <v>charging</v>
      </c>
      <c r="H57">
        <f t="shared" si="1"/>
        <v>3285231.7519999999</v>
      </c>
    </row>
    <row r="58" spans="1:8" hidden="1" x14ac:dyDescent="0.25">
      <c r="A58" t="s">
        <v>5</v>
      </c>
      <c r="B58">
        <v>5</v>
      </c>
      <c r="C58">
        <v>3285231.7519999999</v>
      </c>
      <c r="D58">
        <v>3303589.76</v>
      </c>
      <c r="E58">
        <f>SUMIFS(Sheet1!$E$2:$E$157, Sheet1!$C$2:$C$157, $A58, Sheet1!$B$2:$B$157, $B58)</f>
        <v>0</v>
      </c>
      <c r="F58">
        <f>SUMIFS(Sheet1!$D$2:$D$157, Sheet1!$C$2:$C$157, $A58, Sheet1!$B$2:$B$157, $B58)</f>
        <v>18358.0079999999</v>
      </c>
      <c r="G58" t="str">
        <f t="shared" si="0"/>
        <v>discharging</v>
      </c>
      <c r="H58">
        <f t="shared" si="1"/>
        <v>3285231.7519999999</v>
      </c>
    </row>
    <row r="59" spans="1:8" hidden="1" x14ac:dyDescent="0.25">
      <c r="A59" t="s">
        <v>5</v>
      </c>
      <c r="B59">
        <v>6</v>
      </c>
      <c r="C59">
        <v>3285231.7519999999</v>
      </c>
      <c r="D59">
        <v>3271612.1</v>
      </c>
      <c r="E59">
        <f>SUMIFS(Sheet1!$E$2:$E$157, Sheet1!$C$2:$C$157, $A59, Sheet1!$B$2:$B$157, $B59)</f>
        <v>13619.6519999998</v>
      </c>
      <c r="F59">
        <f>SUMIFS(Sheet1!$D$2:$D$157, Sheet1!$C$2:$C$157, $A59, Sheet1!$B$2:$B$157, $B59)</f>
        <v>0</v>
      </c>
      <c r="G59" t="str">
        <f t="shared" si="0"/>
        <v>charging</v>
      </c>
      <c r="H59">
        <f t="shared" si="1"/>
        <v>3285231.7519999999</v>
      </c>
    </row>
    <row r="60" spans="1:8" hidden="1" x14ac:dyDescent="0.25">
      <c r="A60" t="s">
        <v>5</v>
      </c>
      <c r="B60">
        <v>7</v>
      </c>
      <c r="C60">
        <v>3285231.7519999999</v>
      </c>
      <c r="D60">
        <v>3320793.96</v>
      </c>
      <c r="E60">
        <f>SUMIFS(Sheet1!$E$2:$E$157, Sheet1!$C$2:$C$157, $A60, Sheet1!$B$2:$B$157, $B60)</f>
        <v>0</v>
      </c>
      <c r="F60">
        <f>SUMIFS(Sheet1!$D$2:$D$157, Sheet1!$C$2:$C$157, $A60, Sheet1!$B$2:$B$157, $B60)</f>
        <v>35562.208000000101</v>
      </c>
      <c r="G60" t="str">
        <f t="shared" si="0"/>
        <v>discharging</v>
      </c>
      <c r="H60">
        <f t="shared" si="1"/>
        <v>3285231.7519999999</v>
      </c>
    </row>
    <row r="61" spans="1:8" hidden="1" x14ac:dyDescent="0.25">
      <c r="A61" t="s">
        <v>5</v>
      </c>
      <c r="B61">
        <v>8</v>
      </c>
      <c r="C61">
        <v>3285231.7519999999</v>
      </c>
      <c r="D61">
        <v>3261236.77</v>
      </c>
      <c r="E61">
        <f>SUMIFS(Sheet1!$E$2:$E$157, Sheet1!$C$2:$C$157, $A61, Sheet1!$B$2:$B$157, $B61)</f>
        <v>23994.9819999998</v>
      </c>
      <c r="F61">
        <f>SUMIFS(Sheet1!$D$2:$D$157, Sheet1!$C$2:$C$157, $A61, Sheet1!$B$2:$B$157, $B61)</f>
        <v>0</v>
      </c>
      <c r="G61" t="str">
        <f t="shared" si="0"/>
        <v>charging</v>
      </c>
      <c r="H61">
        <f t="shared" si="1"/>
        <v>3285231.7519999999</v>
      </c>
    </row>
    <row r="62" spans="1:8" hidden="1" x14ac:dyDescent="0.25">
      <c r="A62" t="s">
        <v>5</v>
      </c>
      <c r="B62">
        <v>9</v>
      </c>
      <c r="C62">
        <v>3285231.7519999999</v>
      </c>
      <c r="D62">
        <v>3237468.79</v>
      </c>
      <c r="E62">
        <f>SUMIFS(Sheet1!$E$2:$E$157, Sheet1!$C$2:$C$157, $A62, Sheet1!$B$2:$B$157, $B62)</f>
        <v>47762.961999999803</v>
      </c>
      <c r="F62">
        <f>SUMIFS(Sheet1!$D$2:$D$157, Sheet1!$C$2:$C$157, $A62, Sheet1!$B$2:$B$157, $B62)</f>
        <v>0</v>
      </c>
      <c r="G62" t="str">
        <f t="shared" si="0"/>
        <v>charging</v>
      </c>
      <c r="H62">
        <f t="shared" si="1"/>
        <v>3285231.7519999999</v>
      </c>
    </row>
    <row r="63" spans="1:8" hidden="1" x14ac:dyDescent="0.25">
      <c r="A63" t="s">
        <v>5</v>
      </c>
      <c r="B63">
        <v>10</v>
      </c>
      <c r="C63">
        <v>3285231.7519999999</v>
      </c>
      <c r="D63">
        <v>3291056.11</v>
      </c>
      <c r="E63">
        <f>SUMIFS(Sheet1!$E$2:$E$157, Sheet1!$C$2:$C$157, $A63, Sheet1!$B$2:$B$157, $B63)</f>
        <v>0</v>
      </c>
      <c r="F63">
        <f>SUMIFS(Sheet1!$D$2:$D$157, Sheet1!$C$2:$C$157, $A63, Sheet1!$B$2:$B$157, $B63)</f>
        <v>5824.3580000000102</v>
      </c>
      <c r="G63" t="str">
        <f t="shared" si="0"/>
        <v>discharging</v>
      </c>
      <c r="H63">
        <f t="shared" si="1"/>
        <v>3285231.7519999999</v>
      </c>
    </row>
    <row r="64" spans="1:8" hidden="1" x14ac:dyDescent="0.25">
      <c r="A64" t="s">
        <v>5</v>
      </c>
      <c r="B64">
        <v>11</v>
      </c>
      <c r="C64">
        <v>3285231.7519999999</v>
      </c>
      <c r="D64">
        <v>3266319.66</v>
      </c>
      <c r="E64">
        <f>SUMIFS(Sheet1!$E$2:$E$157, Sheet1!$C$2:$C$157, $A64, Sheet1!$B$2:$B$157, $B64)</f>
        <v>18912.091999999699</v>
      </c>
      <c r="F64">
        <f>SUMIFS(Sheet1!$D$2:$D$157, Sheet1!$C$2:$C$157, $A64, Sheet1!$B$2:$B$157, $B64)</f>
        <v>0</v>
      </c>
      <c r="G64" t="str">
        <f t="shared" si="0"/>
        <v>charging</v>
      </c>
      <c r="H64">
        <f t="shared" si="1"/>
        <v>3285231.7519999999</v>
      </c>
    </row>
    <row r="65" spans="1:8" hidden="1" x14ac:dyDescent="0.25">
      <c r="A65" t="s">
        <v>5</v>
      </c>
      <c r="B65">
        <v>12</v>
      </c>
      <c r="C65">
        <v>3285231.7519999999</v>
      </c>
      <c r="D65">
        <v>3306597.06</v>
      </c>
      <c r="E65">
        <f>SUMIFS(Sheet1!$E$2:$E$157, Sheet1!$C$2:$C$157, $A65, Sheet1!$B$2:$B$157, $B65)</f>
        <v>0</v>
      </c>
      <c r="F65">
        <f>SUMIFS(Sheet1!$D$2:$D$157, Sheet1!$C$2:$C$157, $A65, Sheet1!$B$2:$B$157, $B65)</f>
        <v>21365.308000000201</v>
      </c>
      <c r="G65" t="str">
        <f t="shared" si="0"/>
        <v>discharging</v>
      </c>
      <c r="H65">
        <f t="shared" si="1"/>
        <v>3285231.7519999999</v>
      </c>
    </row>
    <row r="66" spans="1:8" hidden="1" x14ac:dyDescent="0.25">
      <c r="A66" t="s">
        <v>5</v>
      </c>
      <c r="B66">
        <v>13</v>
      </c>
      <c r="C66">
        <v>3285231.7519999999</v>
      </c>
      <c r="D66">
        <v>3267224.61</v>
      </c>
      <c r="E66">
        <f>SUMIFS(Sheet1!$E$2:$E$157, Sheet1!$C$2:$C$157, $A66, Sheet1!$B$2:$B$157, $B66)</f>
        <v>18007.142</v>
      </c>
      <c r="F66">
        <f>SUMIFS(Sheet1!$D$2:$D$157, Sheet1!$C$2:$C$157, $A66, Sheet1!$B$2:$B$157, $B66)</f>
        <v>0</v>
      </c>
      <c r="G66" t="str">
        <f t="shared" si="0"/>
        <v>charging</v>
      </c>
      <c r="H66">
        <f t="shared" si="1"/>
        <v>3285231.7519999999</v>
      </c>
    </row>
    <row r="67" spans="1:8" hidden="1" x14ac:dyDescent="0.25">
      <c r="A67" t="s">
        <v>5</v>
      </c>
      <c r="B67">
        <v>14</v>
      </c>
      <c r="C67">
        <v>3285231.7519999999</v>
      </c>
      <c r="D67">
        <v>3287772.56</v>
      </c>
      <c r="E67">
        <f>SUMIFS(Sheet1!$E$2:$E$157, Sheet1!$C$2:$C$157, $A67, Sheet1!$B$2:$B$157, $B67)</f>
        <v>0</v>
      </c>
      <c r="F67">
        <f>SUMIFS(Sheet1!$D$2:$D$157, Sheet1!$C$2:$C$157, $A67, Sheet1!$B$2:$B$157, $B67)</f>
        <v>2540.8080000001901</v>
      </c>
      <c r="G67" t="str">
        <f t="shared" ref="G67:G130" si="2">IF(D67&gt;C67, "discharging", "charging")</f>
        <v>discharging</v>
      </c>
      <c r="H67">
        <f t="shared" ref="H67:H130" si="3">D67+E67-F67</f>
        <v>3285231.7519999999</v>
      </c>
    </row>
    <row r="68" spans="1:8" hidden="1" x14ac:dyDescent="0.25">
      <c r="A68" t="s">
        <v>5</v>
      </c>
      <c r="B68">
        <v>15</v>
      </c>
      <c r="C68">
        <v>3285231.7519999999</v>
      </c>
      <c r="D68">
        <v>3264964.27</v>
      </c>
      <c r="E68">
        <f>SUMIFS(Sheet1!$E$2:$E$157, Sheet1!$C$2:$C$157, $A68, Sheet1!$B$2:$B$157, $B68)</f>
        <v>20267.4819999998</v>
      </c>
      <c r="F68">
        <f>SUMIFS(Sheet1!$D$2:$D$157, Sheet1!$C$2:$C$157, $A68, Sheet1!$B$2:$B$157, $B68)</f>
        <v>0</v>
      </c>
      <c r="G68" t="str">
        <f t="shared" si="2"/>
        <v>charging</v>
      </c>
      <c r="H68">
        <f t="shared" si="3"/>
        <v>3285231.7519999999</v>
      </c>
    </row>
    <row r="69" spans="1:8" hidden="1" x14ac:dyDescent="0.25">
      <c r="A69" t="s">
        <v>5</v>
      </c>
      <c r="B69">
        <v>16</v>
      </c>
      <c r="C69">
        <v>3285231.7519999999</v>
      </c>
      <c r="D69">
        <v>3296156.6</v>
      </c>
      <c r="E69">
        <f>SUMIFS(Sheet1!$E$2:$E$157, Sheet1!$C$2:$C$157, $A69, Sheet1!$B$2:$B$157, $B69)</f>
        <v>0</v>
      </c>
      <c r="F69">
        <f>SUMIFS(Sheet1!$D$2:$D$157, Sheet1!$C$2:$C$157, $A69, Sheet1!$B$2:$B$157, $B69)</f>
        <v>10924.8480000002</v>
      </c>
      <c r="G69" t="str">
        <f t="shared" si="2"/>
        <v>discharging</v>
      </c>
      <c r="H69">
        <f t="shared" si="3"/>
        <v>3285231.7519999999</v>
      </c>
    </row>
    <row r="70" spans="1:8" hidden="1" x14ac:dyDescent="0.25">
      <c r="A70" t="s">
        <v>5</v>
      </c>
      <c r="B70">
        <v>17</v>
      </c>
      <c r="C70">
        <v>3285231.7519999999</v>
      </c>
      <c r="D70">
        <v>3292800.38</v>
      </c>
      <c r="E70">
        <f>SUMIFS(Sheet1!$E$2:$E$157, Sheet1!$C$2:$C$157, $A70, Sheet1!$B$2:$B$157, $B70)</f>
        <v>0</v>
      </c>
      <c r="F70">
        <f>SUMIFS(Sheet1!$D$2:$D$157, Sheet1!$C$2:$C$157, $A70, Sheet1!$B$2:$B$157, $B70)</f>
        <v>7568.6280000000297</v>
      </c>
      <c r="G70" t="str">
        <f t="shared" si="2"/>
        <v>discharging</v>
      </c>
      <c r="H70">
        <f t="shared" si="3"/>
        <v>3285231.7519999999</v>
      </c>
    </row>
    <row r="71" spans="1:8" hidden="1" x14ac:dyDescent="0.25">
      <c r="A71" t="s">
        <v>5</v>
      </c>
      <c r="B71">
        <v>18</v>
      </c>
      <c r="C71">
        <v>3285231.7519999999</v>
      </c>
      <c r="D71">
        <v>3271778.37</v>
      </c>
      <c r="E71">
        <f>SUMIFS(Sheet1!$E$2:$E$157, Sheet1!$C$2:$C$157, $A71, Sheet1!$B$2:$B$157, $B71)</f>
        <v>13453.3819999998</v>
      </c>
      <c r="F71">
        <f>SUMIFS(Sheet1!$D$2:$D$157, Sheet1!$C$2:$C$157, $A71, Sheet1!$B$2:$B$157, $B71)</f>
        <v>0</v>
      </c>
      <c r="G71" t="str">
        <f t="shared" si="2"/>
        <v>charging</v>
      </c>
      <c r="H71">
        <f t="shared" si="3"/>
        <v>3285231.7519999999</v>
      </c>
    </row>
    <row r="72" spans="1:8" hidden="1" x14ac:dyDescent="0.25">
      <c r="A72" t="s">
        <v>5</v>
      </c>
      <c r="B72">
        <v>19</v>
      </c>
      <c r="C72">
        <v>3285231.7519999999</v>
      </c>
      <c r="D72">
        <v>3303114.61</v>
      </c>
      <c r="E72">
        <f>SUMIFS(Sheet1!$E$2:$E$157, Sheet1!$C$2:$C$157, $A72, Sheet1!$B$2:$B$157, $B72)</f>
        <v>0</v>
      </c>
      <c r="F72">
        <f>SUMIFS(Sheet1!$D$2:$D$157, Sheet1!$C$2:$C$157, $A72, Sheet1!$B$2:$B$157, $B72)</f>
        <v>17882.858</v>
      </c>
      <c r="G72" t="str">
        <f t="shared" si="2"/>
        <v>discharging</v>
      </c>
      <c r="H72">
        <f t="shared" si="3"/>
        <v>3285231.7519999999</v>
      </c>
    </row>
    <row r="73" spans="1:8" hidden="1" x14ac:dyDescent="0.25">
      <c r="A73" t="s">
        <v>5</v>
      </c>
      <c r="B73">
        <v>20</v>
      </c>
      <c r="C73">
        <v>3285231.7519999999</v>
      </c>
      <c r="D73">
        <v>3286777.34</v>
      </c>
      <c r="E73">
        <f>SUMIFS(Sheet1!$E$2:$E$157, Sheet1!$C$2:$C$157, $A73, Sheet1!$B$2:$B$157, $B73)</f>
        <v>0</v>
      </c>
      <c r="F73">
        <f>SUMIFS(Sheet1!$D$2:$D$157, Sheet1!$C$2:$C$157, $A73, Sheet1!$B$2:$B$157, $B73)</f>
        <v>1545.58799999999</v>
      </c>
      <c r="G73" t="str">
        <f t="shared" si="2"/>
        <v>discharging</v>
      </c>
      <c r="H73">
        <f t="shared" si="3"/>
        <v>3285231.7519999999</v>
      </c>
    </row>
    <row r="74" spans="1:8" hidden="1" x14ac:dyDescent="0.25">
      <c r="A74" t="s">
        <v>5</v>
      </c>
      <c r="B74">
        <v>21</v>
      </c>
      <c r="C74">
        <v>3285231.7519999999</v>
      </c>
      <c r="D74">
        <v>3252167.64</v>
      </c>
      <c r="E74">
        <f>SUMIFS(Sheet1!$E$2:$E$157, Sheet1!$C$2:$C$157, $A74, Sheet1!$B$2:$B$157, $B74)</f>
        <v>33064.111999999703</v>
      </c>
      <c r="F74">
        <f>SUMIFS(Sheet1!$D$2:$D$157, Sheet1!$C$2:$C$157, $A74, Sheet1!$B$2:$B$157, $B74)</f>
        <v>0</v>
      </c>
      <c r="G74" t="str">
        <f t="shared" si="2"/>
        <v>charging</v>
      </c>
      <c r="H74">
        <f t="shared" si="3"/>
        <v>3285231.7519999999</v>
      </c>
    </row>
    <row r="75" spans="1:8" hidden="1" x14ac:dyDescent="0.25">
      <c r="A75" t="s">
        <v>5</v>
      </c>
      <c r="B75">
        <v>22</v>
      </c>
      <c r="C75">
        <v>3285231.7519999999</v>
      </c>
      <c r="D75">
        <v>3245828.76</v>
      </c>
      <c r="E75">
        <f>SUMIFS(Sheet1!$E$2:$E$157, Sheet1!$C$2:$C$157, $A75, Sheet1!$B$2:$B$157, $B75)</f>
        <v>39402.9920000001</v>
      </c>
      <c r="F75">
        <f>SUMIFS(Sheet1!$D$2:$D$157, Sheet1!$C$2:$C$157, $A75, Sheet1!$B$2:$B$157, $B75)</f>
        <v>0</v>
      </c>
      <c r="G75" t="str">
        <f t="shared" si="2"/>
        <v>charging</v>
      </c>
      <c r="H75">
        <f t="shared" si="3"/>
        <v>3285231.7519999999</v>
      </c>
    </row>
    <row r="76" spans="1:8" hidden="1" x14ac:dyDescent="0.25">
      <c r="A76" t="s">
        <v>5</v>
      </c>
      <c r="B76">
        <v>23</v>
      </c>
      <c r="C76">
        <v>3285231.7519999999</v>
      </c>
      <c r="D76">
        <v>3268627.92</v>
      </c>
      <c r="E76">
        <f>SUMIFS(Sheet1!$E$2:$E$157, Sheet1!$C$2:$C$157, $A76, Sheet1!$B$2:$B$157, $B76)</f>
        <v>16603.8319999999</v>
      </c>
      <c r="F76">
        <f>SUMIFS(Sheet1!$D$2:$D$157, Sheet1!$C$2:$C$157, $A76, Sheet1!$B$2:$B$157, $B76)</f>
        <v>0</v>
      </c>
      <c r="G76" t="str">
        <f t="shared" si="2"/>
        <v>charging</v>
      </c>
      <c r="H76">
        <f t="shared" si="3"/>
        <v>3285231.7519999999</v>
      </c>
    </row>
    <row r="77" spans="1:8" hidden="1" x14ac:dyDescent="0.25">
      <c r="A77" t="s">
        <v>5</v>
      </c>
      <c r="B77">
        <v>24</v>
      </c>
      <c r="C77">
        <v>3285231.7519999999</v>
      </c>
      <c r="D77">
        <v>3305434.76</v>
      </c>
      <c r="E77">
        <f>SUMIFS(Sheet1!$E$2:$E$157, Sheet1!$C$2:$C$157, $A77, Sheet1!$B$2:$B$157, $B77)</f>
        <v>0</v>
      </c>
      <c r="F77">
        <f>SUMIFS(Sheet1!$D$2:$D$157, Sheet1!$C$2:$C$157, $A77, Sheet1!$B$2:$B$157, $B77)</f>
        <v>20203.0079999999</v>
      </c>
      <c r="G77" t="str">
        <f t="shared" si="2"/>
        <v>discharging</v>
      </c>
      <c r="H77">
        <f t="shared" si="3"/>
        <v>3285231.7519999999</v>
      </c>
    </row>
    <row r="78" spans="1:8" hidden="1" x14ac:dyDescent="0.25">
      <c r="A78" t="s">
        <v>5</v>
      </c>
      <c r="B78">
        <v>25</v>
      </c>
      <c r="C78">
        <v>3285231.7519999999</v>
      </c>
      <c r="D78">
        <v>3277656.58</v>
      </c>
      <c r="E78">
        <f>SUMIFS(Sheet1!$E$2:$E$157, Sheet1!$C$2:$C$157, $A78, Sheet1!$B$2:$B$157, $B78)</f>
        <v>7575.1719999997904</v>
      </c>
      <c r="F78">
        <f>SUMIFS(Sheet1!$D$2:$D$157, Sheet1!$C$2:$C$157, $A78, Sheet1!$B$2:$B$157, $B78)</f>
        <v>0</v>
      </c>
      <c r="G78" t="str">
        <f t="shared" si="2"/>
        <v>charging</v>
      </c>
      <c r="H78">
        <f t="shared" si="3"/>
        <v>3285231.7519999999</v>
      </c>
    </row>
    <row r="79" spans="1:8" hidden="1" x14ac:dyDescent="0.25">
      <c r="A79" t="s">
        <v>5</v>
      </c>
      <c r="B79">
        <v>26</v>
      </c>
      <c r="C79">
        <v>3285231.7519999999</v>
      </c>
      <c r="D79">
        <v>3257695.98</v>
      </c>
      <c r="E79">
        <f>SUMIFS(Sheet1!$E$2:$E$157, Sheet1!$C$2:$C$157, $A79, Sheet1!$B$2:$B$157, $B79)</f>
        <v>27535.771999999899</v>
      </c>
      <c r="F79">
        <f>SUMIFS(Sheet1!$D$2:$D$157, Sheet1!$C$2:$C$157, $A79, Sheet1!$B$2:$B$157, $B79)</f>
        <v>0</v>
      </c>
      <c r="G79" t="str">
        <f t="shared" si="2"/>
        <v>charging</v>
      </c>
      <c r="H79">
        <f t="shared" si="3"/>
        <v>3285231.7519999999</v>
      </c>
    </row>
    <row r="80" spans="1:8" hidden="1" x14ac:dyDescent="0.25">
      <c r="A80" t="s">
        <v>5</v>
      </c>
      <c r="B80">
        <v>27</v>
      </c>
      <c r="C80">
        <v>3285231.7519999999</v>
      </c>
      <c r="D80">
        <v>3284356.29</v>
      </c>
      <c r="E80">
        <f>SUMIFS(Sheet1!$E$2:$E$157, Sheet1!$C$2:$C$157, $A80, Sheet1!$B$2:$B$157, $B80)</f>
        <v>875.46199999982503</v>
      </c>
      <c r="F80">
        <f>SUMIFS(Sheet1!$D$2:$D$157, Sheet1!$C$2:$C$157, $A80, Sheet1!$B$2:$B$157, $B80)</f>
        <v>0</v>
      </c>
      <c r="G80" t="str">
        <f t="shared" si="2"/>
        <v>charging</v>
      </c>
      <c r="H80">
        <f t="shared" si="3"/>
        <v>3285231.7519999999</v>
      </c>
    </row>
    <row r="81" spans="1:8" hidden="1" x14ac:dyDescent="0.25">
      <c r="A81" t="s">
        <v>5</v>
      </c>
      <c r="B81">
        <v>28</v>
      </c>
      <c r="C81">
        <v>3285231.7519999999</v>
      </c>
      <c r="D81">
        <v>3286485.07</v>
      </c>
      <c r="E81">
        <f>SUMIFS(Sheet1!$E$2:$E$157, Sheet1!$C$2:$C$157, $A81, Sheet1!$B$2:$B$157, $B81)</f>
        <v>0</v>
      </c>
      <c r="F81">
        <f>SUMIFS(Sheet1!$D$2:$D$157, Sheet1!$C$2:$C$157, $A81, Sheet1!$B$2:$B$157, $B81)</f>
        <v>1253.31799999997</v>
      </c>
      <c r="G81" t="str">
        <f t="shared" si="2"/>
        <v>discharging</v>
      </c>
      <c r="H81">
        <f t="shared" si="3"/>
        <v>3285231.7519999999</v>
      </c>
    </row>
    <row r="82" spans="1:8" hidden="1" x14ac:dyDescent="0.25">
      <c r="A82" t="s">
        <v>5</v>
      </c>
      <c r="B82">
        <v>29</v>
      </c>
      <c r="C82">
        <v>3285231.7519999999</v>
      </c>
      <c r="D82">
        <v>3276558.15</v>
      </c>
      <c r="E82">
        <f>SUMIFS(Sheet1!$E$2:$E$157, Sheet1!$C$2:$C$157, $A82, Sheet1!$B$2:$B$157, $B82)</f>
        <v>8673.6019999999608</v>
      </c>
      <c r="F82">
        <f>SUMIFS(Sheet1!$D$2:$D$157, Sheet1!$C$2:$C$157, $A82, Sheet1!$B$2:$B$157, $B82)</f>
        <v>0</v>
      </c>
      <c r="G82" t="str">
        <f t="shared" si="2"/>
        <v>charging</v>
      </c>
      <c r="H82">
        <f t="shared" si="3"/>
        <v>3285231.7519999999</v>
      </c>
    </row>
    <row r="83" spans="1:8" hidden="1" x14ac:dyDescent="0.25">
      <c r="A83" t="s">
        <v>5</v>
      </c>
      <c r="B83">
        <v>30</v>
      </c>
      <c r="C83">
        <v>3285231.7519999999</v>
      </c>
      <c r="D83">
        <v>3317644.09</v>
      </c>
      <c r="E83">
        <f>SUMIFS(Sheet1!$E$2:$E$157, Sheet1!$C$2:$C$157, $A83, Sheet1!$B$2:$B$157, $B83)</f>
        <v>0</v>
      </c>
      <c r="F83">
        <f>SUMIFS(Sheet1!$D$2:$D$157, Sheet1!$C$2:$C$157, $A83, Sheet1!$B$2:$B$157, $B83)</f>
        <v>32412.338</v>
      </c>
      <c r="G83" t="str">
        <f t="shared" si="2"/>
        <v>discharging</v>
      </c>
      <c r="H83">
        <f t="shared" si="3"/>
        <v>3285231.7519999999</v>
      </c>
    </row>
    <row r="84" spans="1:8" hidden="1" x14ac:dyDescent="0.25">
      <c r="A84" t="s">
        <v>5</v>
      </c>
      <c r="B84">
        <v>31</v>
      </c>
      <c r="C84">
        <v>3285231.7519999999</v>
      </c>
      <c r="D84">
        <v>3265022.61</v>
      </c>
      <c r="E84">
        <f>SUMIFS(Sheet1!$E$2:$E$157, Sheet1!$C$2:$C$157, $A84, Sheet1!$B$2:$B$157, $B84)</f>
        <v>20209.142</v>
      </c>
      <c r="F84">
        <f>SUMIFS(Sheet1!$D$2:$D$157, Sheet1!$C$2:$C$157, $A84, Sheet1!$B$2:$B$157, $B84)</f>
        <v>0</v>
      </c>
      <c r="G84" t="str">
        <f t="shared" si="2"/>
        <v>charging</v>
      </c>
      <c r="H84">
        <f t="shared" si="3"/>
        <v>3285231.7519999999</v>
      </c>
    </row>
    <row r="85" spans="1:8" hidden="1" x14ac:dyDescent="0.25">
      <c r="A85" t="s">
        <v>5</v>
      </c>
      <c r="B85">
        <v>32</v>
      </c>
      <c r="C85">
        <v>3285231.7519999999</v>
      </c>
      <c r="D85">
        <v>3274946.5600000001</v>
      </c>
      <c r="E85">
        <f>SUMIFS(Sheet1!$E$2:$E$157, Sheet1!$C$2:$C$157, $A85, Sheet1!$B$2:$B$157, $B85)</f>
        <v>10285.191999999801</v>
      </c>
      <c r="F85">
        <f>SUMIFS(Sheet1!$D$2:$D$157, Sheet1!$C$2:$C$157, $A85, Sheet1!$B$2:$B$157, $B85)</f>
        <v>0</v>
      </c>
      <c r="G85" t="str">
        <f t="shared" si="2"/>
        <v>charging</v>
      </c>
      <c r="H85">
        <f t="shared" si="3"/>
        <v>3285231.7519999999</v>
      </c>
    </row>
    <row r="86" spans="1:8" hidden="1" x14ac:dyDescent="0.25">
      <c r="A86" t="s">
        <v>5</v>
      </c>
      <c r="B86">
        <v>33</v>
      </c>
      <c r="C86">
        <v>3285231.7519999999</v>
      </c>
      <c r="D86">
        <v>3299586.76</v>
      </c>
      <c r="E86">
        <f>SUMIFS(Sheet1!$E$2:$E$157, Sheet1!$C$2:$C$157, $A86, Sheet1!$B$2:$B$157, $B86)</f>
        <v>0</v>
      </c>
      <c r="F86">
        <f>SUMIFS(Sheet1!$D$2:$D$157, Sheet1!$C$2:$C$157, $A86, Sheet1!$B$2:$B$157, $B86)</f>
        <v>14355.0079999999</v>
      </c>
      <c r="G86" t="str">
        <f t="shared" si="2"/>
        <v>discharging</v>
      </c>
      <c r="H86">
        <f t="shared" si="3"/>
        <v>3285231.7519999999</v>
      </c>
    </row>
    <row r="87" spans="1:8" hidden="1" x14ac:dyDescent="0.25">
      <c r="A87" t="s">
        <v>5</v>
      </c>
      <c r="B87">
        <v>34</v>
      </c>
      <c r="C87">
        <v>3285231.7519999999</v>
      </c>
      <c r="D87">
        <v>3322483.07</v>
      </c>
      <c r="E87">
        <f>SUMIFS(Sheet1!$E$2:$E$157, Sheet1!$C$2:$C$157, $A87, Sheet1!$B$2:$B$157, $B87)</f>
        <v>0</v>
      </c>
      <c r="F87">
        <f>SUMIFS(Sheet1!$D$2:$D$157, Sheet1!$C$2:$C$157, $A87, Sheet1!$B$2:$B$157, $B87)</f>
        <v>37251.317999999999</v>
      </c>
      <c r="G87" t="str">
        <f t="shared" si="2"/>
        <v>discharging</v>
      </c>
      <c r="H87">
        <f t="shared" si="3"/>
        <v>3285231.7519999999</v>
      </c>
    </row>
    <row r="88" spans="1:8" hidden="1" x14ac:dyDescent="0.25">
      <c r="A88" t="s">
        <v>5</v>
      </c>
      <c r="B88">
        <v>35</v>
      </c>
      <c r="C88">
        <v>3285231.7519999999</v>
      </c>
      <c r="D88">
        <v>3321125.1</v>
      </c>
      <c r="E88">
        <f>SUMIFS(Sheet1!$E$2:$E$157, Sheet1!$C$2:$C$157, $A88, Sheet1!$B$2:$B$157, $B88)</f>
        <v>0</v>
      </c>
      <c r="F88">
        <f>SUMIFS(Sheet1!$D$2:$D$157, Sheet1!$C$2:$C$157, $A88, Sheet1!$B$2:$B$157, $B88)</f>
        <v>35893.348000000202</v>
      </c>
      <c r="G88" t="str">
        <f t="shared" si="2"/>
        <v>discharging</v>
      </c>
      <c r="H88">
        <f t="shared" si="3"/>
        <v>3285231.7519999999</v>
      </c>
    </row>
    <row r="89" spans="1:8" hidden="1" x14ac:dyDescent="0.25">
      <c r="A89" t="s">
        <v>5</v>
      </c>
      <c r="B89">
        <v>36</v>
      </c>
      <c r="C89">
        <v>3285231.7519999999</v>
      </c>
      <c r="D89">
        <v>3299069.07</v>
      </c>
      <c r="E89">
        <f>SUMIFS(Sheet1!$E$2:$E$157, Sheet1!$C$2:$C$157, $A89, Sheet1!$B$2:$B$157, $B89)</f>
        <v>0</v>
      </c>
      <c r="F89">
        <f>SUMIFS(Sheet1!$D$2:$D$157, Sheet1!$C$2:$C$157, $A89, Sheet1!$B$2:$B$157, $B89)</f>
        <v>13837.317999999999</v>
      </c>
      <c r="G89" t="str">
        <f t="shared" si="2"/>
        <v>discharging</v>
      </c>
      <c r="H89">
        <f t="shared" si="3"/>
        <v>3285231.7519999999</v>
      </c>
    </row>
    <row r="90" spans="1:8" hidden="1" x14ac:dyDescent="0.25">
      <c r="A90" t="s">
        <v>5</v>
      </c>
      <c r="B90">
        <v>37</v>
      </c>
      <c r="C90">
        <v>3285231.7519999999</v>
      </c>
      <c r="D90">
        <v>3308052.18</v>
      </c>
      <c r="E90">
        <f>SUMIFS(Sheet1!$E$2:$E$157, Sheet1!$C$2:$C$157, $A90, Sheet1!$B$2:$B$157, $B90)</f>
        <v>0</v>
      </c>
      <c r="F90">
        <f>SUMIFS(Sheet1!$D$2:$D$157, Sheet1!$C$2:$C$157, $A90, Sheet1!$B$2:$B$157, $B90)</f>
        <v>22820.428000000298</v>
      </c>
      <c r="G90" t="str">
        <f t="shared" si="2"/>
        <v>discharging</v>
      </c>
      <c r="H90">
        <f t="shared" si="3"/>
        <v>3285231.7519999999</v>
      </c>
    </row>
    <row r="91" spans="1:8" hidden="1" x14ac:dyDescent="0.25">
      <c r="A91" t="s">
        <v>5</v>
      </c>
      <c r="B91">
        <v>38</v>
      </c>
      <c r="C91">
        <v>3285231.7519999999</v>
      </c>
      <c r="D91">
        <v>3291135.14</v>
      </c>
      <c r="E91">
        <f>SUMIFS(Sheet1!$E$2:$E$157, Sheet1!$C$2:$C$157, $A91, Sheet1!$B$2:$B$157, $B91)</f>
        <v>0</v>
      </c>
      <c r="F91">
        <f>SUMIFS(Sheet1!$D$2:$D$157, Sheet1!$C$2:$C$157, $A91, Sheet1!$B$2:$B$157, $B91)</f>
        <v>5903.38800000027</v>
      </c>
      <c r="G91" t="str">
        <f t="shared" si="2"/>
        <v>discharging</v>
      </c>
      <c r="H91">
        <f t="shared" si="3"/>
        <v>3285231.7519999999</v>
      </c>
    </row>
    <row r="92" spans="1:8" hidden="1" x14ac:dyDescent="0.25">
      <c r="A92" t="s">
        <v>5</v>
      </c>
      <c r="B92">
        <v>39</v>
      </c>
      <c r="C92">
        <v>3285231.7519999999</v>
      </c>
      <c r="D92">
        <v>3301114.77</v>
      </c>
      <c r="E92">
        <f>SUMIFS(Sheet1!$E$2:$E$157, Sheet1!$C$2:$C$157, $A92, Sheet1!$B$2:$B$157, $B92)</f>
        <v>0</v>
      </c>
      <c r="F92">
        <f>SUMIFS(Sheet1!$D$2:$D$157, Sheet1!$C$2:$C$157, $A92, Sheet1!$B$2:$B$157, $B92)</f>
        <v>15883.0180000002</v>
      </c>
      <c r="G92" t="str">
        <f t="shared" si="2"/>
        <v>discharging</v>
      </c>
      <c r="H92">
        <f t="shared" si="3"/>
        <v>3285231.7519999999</v>
      </c>
    </row>
    <row r="93" spans="1:8" hidden="1" x14ac:dyDescent="0.25">
      <c r="A93" t="s">
        <v>5</v>
      </c>
      <c r="B93">
        <v>40</v>
      </c>
      <c r="C93">
        <v>3285231.7519999999</v>
      </c>
      <c r="D93">
        <v>3309049.65</v>
      </c>
      <c r="E93">
        <f>SUMIFS(Sheet1!$E$2:$E$157, Sheet1!$C$2:$C$157, $A93, Sheet1!$B$2:$B$157, $B93)</f>
        <v>0</v>
      </c>
      <c r="F93">
        <f>SUMIFS(Sheet1!$D$2:$D$157, Sheet1!$C$2:$C$157, $A93, Sheet1!$B$2:$B$157, $B93)</f>
        <v>23817.898000000001</v>
      </c>
      <c r="G93" t="str">
        <f t="shared" si="2"/>
        <v>discharging</v>
      </c>
      <c r="H93">
        <f t="shared" si="3"/>
        <v>3285231.7519999999</v>
      </c>
    </row>
    <row r="94" spans="1:8" hidden="1" x14ac:dyDescent="0.25">
      <c r="A94" t="s">
        <v>5</v>
      </c>
      <c r="B94">
        <v>41</v>
      </c>
      <c r="C94">
        <v>3285231.7519999999</v>
      </c>
      <c r="D94">
        <v>3274261.51</v>
      </c>
      <c r="E94">
        <f>SUMIFS(Sheet1!$E$2:$E$157, Sheet1!$C$2:$C$157, $A94, Sheet1!$B$2:$B$157, $B94)</f>
        <v>10970.2420000001</v>
      </c>
      <c r="F94">
        <f>SUMIFS(Sheet1!$D$2:$D$157, Sheet1!$C$2:$C$157, $A94, Sheet1!$B$2:$B$157, $B94)</f>
        <v>0</v>
      </c>
      <c r="G94" t="str">
        <f t="shared" si="2"/>
        <v>charging</v>
      </c>
      <c r="H94">
        <f t="shared" si="3"/>
        <v>3285231.7519999999</v>
      </c>
    </row>
    <row r="95" spans="1:8" hidden="1" x14ac:dyDescent="0.25">
      <c r="A95" t="s">
        <v>5</v>
      </c>
      <c r="B95">
        <v>42</v>
      </c>
      <c r="C95">
        <v>3285231.7519999999</v>
      </c>
      <c r="D95">
        <v>3318572.94</v>
      </c>
      <c r="E95">
        <f>SUMIFS(Sheet1!$E$2:$E$157, Sheet1!$C$2:$C$157, $A95, Sheet1!$B$2:$B$157, $B95)</f>
        <v>0</v>
      </c>
      <c r="F95">
        <f>SUMIFS(Sheet1!$D$2:$D$157, Sheet1!$C$2:$C$157, $A95, Sheet1!$B$2:$B$157, $B95)</f>
        <v>33341.188000000097</v>
      </c>
      <c r="G95" t="str">
        <f t="shared" si="2"/>
        <v>discharging</v>
      </c>
      <c r="H95">
        <f t="shared" si="3"/>
        <v>3285231.7519999999</v>
      </c>
    </row>
    <row r="96" spans="1:8" hidden="1" x14ac:dyDescent="0.25">
      <c r="A96" t="s">
        <v>5</v>
      </c>
      <c r="B96">
        <v>43</v>
      </c>
      <c r="C96">
        <v>3285231.7519999999</v>
      </c>
      <c r="D96">
        <v>3272431.55</v>
      </c>
      <c r="E96">
        <f>SUMIFS(Sheet1!$E$2:$E$157, Sheet1!$C$2:$C$157, $A96, Sheet1!$B$2:$B$157, $B96)</f>
        <v>12800.201999999999</v>
      </c>
      <c r="F96">
        <f>SUMIFS(Sheet1!$D$2:$D$157, Sheet1!$C$2:$C$157, $A96, Sheet1!$B$2:$B$157, $B96)</f>
        <v>0</v>
      </c>
      <c r="G96" t="str">
        <f t="shared" si="2"/>
        <v>charging</v>
      </c>
      <c r="H96">
        <f t="shared" si="3"/>
        <v>3285231.7519999999</v>
      </c>
    </row>
    <row r="97" spans="1:8" hidden="1" x14ac:dyDescent="0.25">
      <c r="A97" t="s">
        <v>5</v>
      </c>
      <c r="B97">
        <v>44</v>
      </c>
      <c r="C97">
        <v>3285231.7519999999</v>
      </c>
      <c r="D97">
        <v>3293391</v>
      </c>
      <c r="E97">
        <f>SUMIFS(Sheet1!$E$2:$E$157, Sheet1!$C$2:$C$157, $A97, Sheet1!$B$2:$B$157, $B97)</f>
        <v>0</v>
      </c>
      <c r="F97">
        <f>SUMIFS(Sheet1!$D$2:$D$157, Sheet1!$C$2:$C$157, $A97, Sheet1!$B$2:$B$157, $B97)</f>
        <v>8159.2480000001397</v>
      </c>
      <c r="G97" t="str">
        <f t="shared" si="2"/>
        <v>discharging</v>
      </c>
      <c r="H97">
        <f t="shared" si="3"/>
        <v>3285231.7519999999</v>
      </c>
    </row>
    <row r="98" spans="1:8" hidden="1" x14ac:dyDescent="0.25">
      <c r="A98" t="s">
        <v>5</v>
      </c>
      <c r="B98">
        <v>45</v>
      </c>
      <c r="C98">
        <v>3285231.7519999999</v>
      </c>
      <c r="D98">
        <v>3295608.76</v>
      </c>
      <c r="E98">
        <f>SUMIFS(Sheet1!$E$2:$E$157, Sheet1!$C$2:$C$157, $A98, Sheet1!$B$2:$B$157, $B98)</f>
        <v>0</v>
      </c>
      <c r="F98">
        <f>SUMIFS(Sheet1!$D$2:$D$157, Sheet1!$C$2:$C$157, $A98, Sheet1!$B$2:$B$157, $B98)</f>
        <v>10377.0079999999</v>
      </c>
      <c r="G98" t="str">
        <f t="shared" si="2"/>
        <v>discharging</v>
      </c>
      <c r="H98">
        <f t="shared" si="3"/>
        <v>3285231.7519999999</v>
      </c>
    </row>
    <row r="99" spans="1:8" hidden="1" x14ac:dyDescent="0.25">
      <c r="A99" t="s">
        <v>5</v>
      </c>
      <c r="B99">
        <v>46</v>
      </c>
      <c r="C99">
        <v>3285231.7519999999</v>
      </c>
      <c r="D99">
        <v>3282625.82</v>
      </c>
      <c r="E99">
        <f>SUMIFS(Sheet1!$E$2:$E$157, Sheet1!$C$2:$C$157, $A99, Sheet1!$B$2:$B$157, $B99)</f>
        <v>2605.9320000000298</v>
      </c>
      <c r="F99">
        <f>SUMIFS(Sheet1!$D$2:$D$157, Sheet1!$C$2:$C$157, $A99, Sheet1!$B$2:$B$157, $B99)</f>
        <v>0</v>
      </c>
      <c r="G99" t="str">
        <f t="shared" si="2"/>
        <v>charging</v>
      </c>
      <c r="H99">
        <f t="shared" si="3"/>
        <v>3285231.7519999999</v>
      </c>
    </row>
    <row r="100" spans="1:8" hidden="1" x14ac:dyDescent="0.25">
      <c r="A100" t="s">
        <v>5</v>
      </c>
      <c r="B100">
        <v>47</v>
      </c>
      <c r="C100">
        <v>3285231.7519999999</v>
      </c>
      <c r="D100">
        <v>3296204.98</v>
      </c>
      <c r="E100">
        <f>SUMIFS(Sheet1!$E$2:$E$157, Sheet1!$C$2:$C$157, $A100, Sheet1!$B$2:$B$157, $B100)</f>
        <v>0</v>
      </c>
      <c r="F100">
        <f>SUMIFS(Sheet1!$D$2:$D$157, Sheet1!$C$2:$C$157, $A100, Sheet1!$B$2:$B$157, $B100)</f>
        <v>2819.2039999989802</v>
      </c>
      <c r="G100" t="str">
        <f t="shared" si="2"/>
        <v>discharging</v>
      </c>
      <c r="H100">
        <f t="shared" si="3"/>
        <v>3293385.776000001</v>
      </c>
    </row>
    <row r="101" spans="1:8" hidden="1" x14ac:dyDescent="0.25">
      <c r="A101" t="s">
        <v>5</v>
      </c>
      <c r="B101">
        <v>48</v>
      </c>
      <c r="C101">
        <v>3285231.7519999999</v>
      </c>
      <c r="D101">
        <v>3293710.97</v>
      </c>
      <c r="E101">
        <f>SUMIFS(Sheet1!$E$2:$E$157, Sheet1!$C$2:$C$157, $A101, Sheet1!$B$2:$B$157, $B101)</f>
        <v>0</v>
      </c>
      <c r="F101">
        <f>SUMIFS(Sheet1!$D$2:$D$157, Sheet1!$C$2:$C$157, $A101, Sheet1!$B$2:$B$157, $B101)</f>
        <v>0</v>
      </c>
      <c r="G101" t="str">
        <f t="shared" si="2"/>
        <v>discharging</v>
      </c>
      <c r="H101">
        <f t="shared" si="3"/>
        <v>3293710.97</v>
      </c>
    </row>
    <row r="102" spans="1:8" hidden="1" x14ac:dyDescent="0.25">
      <c r="A102" t="s">
        <v>5</v>
      </c>
      <c r="B102">
        <v>49</v>
      </c>
      <c r="C102">
        <v>3285231.7519999999</v>
      </c>
      <c r="D102">
        <v>3281125.87</v>
      </c>
      <c r="E102">
        <f>SUMIFS(Sheet1!$E$2:$E$157, Sheet1!$C$2:$C$157, $A102, Sheet1!$B$2:$B$157, $B102)</f>
        <v>0</v>
      </c>
      <c r="F102">
        <f>SUMIFS(Sheet1!$D$2:$D$157, Sheet1!$C$2:$C$157, $A102, Sheet1!$B$2:$B$157, $B102)</f>
        <v>0</v>
      </c>
      <c r="G102" t="str">
        <f t="shared" si="2"/>
        <v>charging</v>
      </c>
      <c r="H102">
        <f t="shared" si="3"/>
        <v>3281125.87</v>
      </c>
    </row>
    <row r="103" spans="1:8" hidden="1" x14ac:dyDescent="0.25">
      <c r="A103" t="s">
        <v>5</v>
      </c>
      <c r="B103">
        <v>50</v>
      </c>
      <c r="C103">
        <v>3285231.7519999999</v>
      </c>
      <c r="D103">
        <v>3279954.43</v>
      </c>
      <c r="E103">
        <f>SUMIFS(Sheet1!$E$2:$E$157, Sheet1!$C$2:$C$157, $A103, Sheet1!$B$2:$B$157, $B103)</f>
        <v>0</v>
      </c>
      <c r="F103">
        <f>SUMIFS(Sheet1!$D$2:$D$157, Sheet1!$C$2:$C$157, $A103, Sheet1!$B$2:$B$157, $B103)</f>
        <v>0</v>
      </c>
      <c r="G103" t="str">
        <f t="shared" si="2"/>
        <v>charging</v>
      </c>
      <c r="H103">
        <f t="shared" si="3"/>
        <v>3279954.43</v>
      </c>
    </row>
    <row r="104" spans="1:8" hidden="1" x14ac:dyDescent="0.25">
      <c r="A104" t="s">
        <v>5</v>
      </c>
      <c r="B104">
        <v>51</v>
      </c>
      <c r="C104">
        <v>3285231.7519999999</v>
      </c>
      <c r="D104">
        <v>3260257.06</v>
      </c>
      <c r="E104">
        <f>SUMIFS(Sheet1!$E$2:$E$157, Sheet1!$C$2:$C$157, $A104, Sheet1!$B$2:$B$157, $B104)</f>
        <v>17724.660000003401</v>
      </c>
      <c r="F104">
        <f>SUMIFS(Sheet1!$D$2:$D$157, Sheet1!$C$2:$C$157, $A104, Sheet1!$B$2:$B$157, $B104)</f>
        <v>0</v>
      </c>
      <c r="G104" t="str">
        <f t="shared" si="2"/>
        <v>charging</v>
      </c>
      <c r="H104">
        <f t="shared" si="3"/>
        <v>3277981.7200000035</v>
      </c>
    </row>
    <row r="105" spans="1:8" hidden="1" x14ac:dyDescent="0.25">
      <c r="A105" t="s">
        <v>5</v>
      </c>
      <c r="B105">
        <v>52</v>
      </c>
      <c r="C105">
        <v>3285231.7519999999</v>
      </c>
      <c r="D105">
        <v>3257388.96</v>
      </c>
      <c r="E105">
        <f>SUMIFS(Sheet1!$E$2:$E$157, Sheet1!$C$2:$C$157, $A105, Sheet1!$B$2:$B$157, $B105)</f>
        <v>27842.791999999899</v>
      </c>
      <c r="F105">
        <f>SUMIFS(Sheet1!$D$2:$D$157, Sheet1!$C$2:$C$157, $A105, Sheet1!$B$2:$B$157, $B105)</f>
        <v>0</v>
      </c>
      <c r="G105" t="str">
        <f t="shared" si="2"/>
        <v>charging</v>
      </c>
      <c r="H105">
        <f t="shared" si="3"/>
        <v>3285231.7519999999</v>
      </c>
    </row>
    <row r="106" spans="1:8" x14ac:dyDescent="0.25">
      <c r="A106" t="s">
        <v>6</v>
      </c>
      <c r="B106">
        <v>1</v>
      </c>
      <c r="C106">
        <v>3281570.4210000001</v>
      </c>
      <c r="D106">
        <v>3302766.18</v>
      </c>
      <c r="E106">
        <f>SUMIFS(Sheet1!$E$2:$E$157, Sheet1!$C$2:$C$157, $A106, Sheet1!$B$2:$B$157, $B106)</f>
        <v>0</v>
      </c>
      <c r="F106">
        <f>SUMIFS(Sheet1!$D$2:$D$157, Sheet1!$C$2:$C$157, $A106, Sheet1!$B$2:$B$157, $B106)</f>
        <v>21195.7590000001</v>
      </c>
      <c r="G106" t="str">
        <f t="shared" si="2"/>
        <v>discharging</v>
      </c>
      <c r="H106">
        <f t="shared" si="3"/>
        <v>3281570.4210000001</v>
      </c>
    </row>
    <row r="107" spans="1:8" x14ac:dyDescent="0.25">
      <c r="A107" t="s">
        <v>6</v>
      </c>
      <c r="B107">
        <v>2</v>
      </c>
      <c r="C107">
        <v>3281570.4210000001</v>
      </c>
      <c r="D107">
        <v>3328836.8</v>
      </c>
      <c r="E107">
        <f>SUMIFS(Sheet1!$E$2:$E$157, Sheet1!$C$2:$C$157, $A107, Sheet1!$B$2:$B$157, $B107)</f>
        <v>0</v>
      </c>
      <c r="F107">
        <f>SUMIFS(Sheet1!$D$2:$D$157, Sheet1!$C$2:$C$157, $A107, Sheet1!$B$2:$B$157, $B107)</f>
        <v>47266.378999999703</v>
      </c>
      <c r="G107" t="str">
        <f t="shared" si="2"/>
        <v>discharging</v>
      </c>
      <c r="H107">
        <f t="shared" si="3"/>
        <v>3281570.4210000001</v>
      </c>
    </row>
    <row r="108" spans="1:8" x14ac:dyDescent="0.25">
      <c r="A108" t="s">
        <v>6</v>
      </c>
      <c r="B108">
        <v>3</v>
      </c>
      <c r="C108">
        <v>3281570.4210000001</v>
      </c>
      <c r="D108">
        <v>3267896.25</v>
      </c>
      <c r="E108">
        <f>SUMIFS(Sheet1!$E$2:$E$157, Sheet1!$C$2:$C$157, $A108, Sheet1!$B$2:$B$157, $B108)</f>
        <v>13674.168999996</v>
      </c>
      <c r="F108">
        <f>SUMIFS(Sheet1!$D$2:$D$157, Sheet1!$C$2:$C$157, $A108, Sheet1!$B$2:$B$157, $B108)</f>
        <v>0</v>
      </c>
      <c r="G108" t="str">
        <f t="shared" si="2"/>
        <v>charging</v>
      </c>
      <c r="H108">
        <f t="shared" si="3"/>
        <v>3281570.418999996</v>
      </c>
    </row>
    <row r="109" spans="1:8" x14ac:dyDescent="0.25">
      <c r="A109" t="s">
        <v>6</v>
      </c>
      <c r="B109">
        <v>4</v>
      </c>
      <c r="C109">
        <v>3281570.4210000001</v>
      </c>
      <c r="D109">
        <v>3276265.6</v>
      </c>
      <c r="E109">
        <f>SUMIFS(Sheet1!$E$2:$E$157, Sheet1!$C$2:$C$157, $A109, Sheet1!$B$2:$B$157, $B109)</f>
        <v>5304.8209999999999</v>
      </c>
      <c r="F109">
        <f>SUMIFS(Sheet1!$D$2:$D$157, Sheet1!$C$2:$C$157, $A109, Sheet1!$B$2:$B$157, $B109)</f>
        <v>0</v>
      </c>
      <c r="G109" t="str">
        <f t="shared" si="2"/>
        <v>charging</v>
      </c>
      <c r="H109">
        <f t="shared" si="3"/>
        <v>3281570.4210000001</v>
      </c>
    </row>
    <row r="110" spans="1:8" x14ac:dyDescent="0.25">
      <c r="A110" t="s">
        <v>6</v>
      </c>
      <c r="B110">
        <v>5</v>
      </c>
      <c r="C110">
        <v>3281570.4210000001</v>
      </c>
      <c r="D110">
        <v>3278753.7</v>
      </c>
      <c r="E110">
        <f>SUMIFS(Sheet1!$E$2:$E$157, Sheet1!$C$2:$C$157, $A110, Sheet1!$B$2:$B$157, $B110)</f>
        <v>2816.7209999999</v>
      </c>
      <c r="F110">
        <f>SUMIFS(Sheet1!$D$2:$D$157, Sheet1!$C$2:$C$157, $A110, Sheet1!$B$2:$B$157, $B110)</f>
        <v>0</v>
      </c>
      <c r="G110" t="str">
        <f t="shared" si="2"/>
        <v>charging</v>
      </c>
      <c r="H110">
        <f t="shared" si="3"/>
        <v>3281570.4210000001</v>
      </c>
    </row>
    <row r="111" spans="1:8" x14ac:dyDescent="0.25">
      <c r="A111" t="s">
        <v>6</v>
      </c>
      <c r="B111">
        <v>6</v>
      </c>
      <c r="C111">
        <v>3281570.4210000001</v>
      </c>
      <c r="D111">
        <v>3296940.5</v>
      </c>
      <c r="E111">
        <f>SUMIFS(Sheet1!$E$2:$E$157, Sheet1!$C$2:$C$157, $A111, Sheet1!$B$2:$B$157, $B111)</f>
        <v>0</v>
      </c>
      <c r="F111">
        <f>SUMIFS(Sheet1!$D$2:$D$157, Sheet1!$C$2:$C$157, $A111, Sheet1!$B$2:$B$157, $B111)</f>
        <v>15370.0789999999</v>
      </c>
      <c r="G111" t="str">
        <f t="shared" si="2"/>
        <v>discharging</v>
      </c>
      <c r="H111">
        <f t="shared" si="3"/>
        <v>3281570.4210000001</v>
      </c>
    </row>
    <row r="112" spans="1:8" x14ac:dyDescent="0.25">
      <c r="A112" t="s">
        <v>6</v>
      </c>
      <c r="B112">
        <v>7</v>
      </c>
      <c r="C112">
        <v>3281570.4210000001</v>
      </c>
      <c r="D112">
        <v>3243321.82</v>
      </c>
      <c r="E112">
        <f>SUMIFS(Sheet1!$E$2:$E$157, Sheet1!$C$2:$C$157, $A112, Sheet1!$B$2:$B$157, $B112)</f>
        <v>38248.601000000301</v>
      </c>
      <c r="F112">
        <f>SUMIFS(Sheet1!$D$2:$D$157, Sheet1!$C$2:$C$157, $A112, Sheet1!$B$2:$B$157, $B112)</f>
        <v>0</v>
      </c>
      <c r="G112" t="str">
        <f t="shared" si="2"/>
        <v>charging</v>
      </c>
      <c r="H112">
        <f t="shared" si="3"/>
        <v>3281570.4210000001</v>
      </c>
    </row>
    <row r="113" spans="1:8" x14ac:dyDescent="0.25">
      <c r="A113" t="s">
        <v>6</v>
      </c>
      <c r="B113">
        <v>8</v>
      </c>
      <c r="C113">
        <v>3281570.4210000001</v>
      </c>
      <c r="D113">
        <v>3284753.62</v>
      </c>
      <c r="E113">
        <f>SUMIFS(Sheet1!$E$2:$E$157, Sheet1!$C$2:$C$157, $A113, Sheet1!$B$2:$B$157, $B113)</f>
        <v>0</v>
      </c>
      <c r="F113">
        <f>SUMIFS(Sheet1!$D$2:$D$157, Sheet1!$C$2:$C$157, $A113, Sheet1!$B$2:$B$157, $B113)</f>
        <v>3183.1990000000201</v>
      </c>
      <c r="G113" t="str">
        <f t="shared" si="2"/>
        <v>discharging</v>
      </c>
      <c r="H113">
        <f t="shared" si="3"/>
        <v>3281570.4210000001</v>
      </c>
    </row>
    <row r="114" spans="1:8" x14ac:dyDescent="0.25">
      <c r="A114" t="s">
        <v>6</v>
      </c>
      <c r="B114">
        <v>9</v>
      </c>
      <c r="C114">
        <v>3281570.4210000001</v>
      </c>
      <c r="D114">
        <v>3267057.28</v>
      </c>
      <c r="E114">
        <f>SUMIFS(Sheet1!$E$2:$E$157, Sheet1!$C$2:$C$157, $A114, Sheet1!$B$2:$B$157, $B114)</f>
        <v>14513.1410000003</v>
      </c>
      <c r="F114">
        <f>SUMIFS(Sheet1!$D$2:$D$157, Sheet1!$C$2:$C$157, $A114, Sheet1!$B$2:$B$157, $B114)</f>
        <v>0</v>
      </c>
      <c r="G114" t="str">
        <f t="shared" si="2"/>
        <v>charging</v>
      </c>
      <c r="H114">
        <f t="shared" si="3"/>
        <v>3281570.4210000001</v>
      </c>
    </row>
    <row r="115" spans="1:8" x14ac:dyDescent="0.25">
      <c r="A115" t="s">
        <v>6</v>
      </c>
      <c r="B115">
        <v>10</v>
      </c>
      <c r="C115">
        <v>3281570.4210000001</v>
      </c>
      <c r="D115">
        <v>3256439.55</v>
      </c>
      <c r="E115">
        <f>SUMIFS(Sheet1!$E$2:$E$157, Sheet1!$C$2:$C$157, $A115, Sheet1!$B$2:$B$157, $B115)</f>
        <v>25130.871000000301</v>
      </c>
      <c r="F115">
        <f>SUMIFS(Sheet1!$D$2:$D$157, Sheet1!$C$2:$C$157, $A115, Sheet1!$B$2:$B$157, $B115)</f>
        <v>0</v>
      </c>
      <c r="G115" t="str">
        <f t="shared" si="2"/>
        <v>charging</v>
      </c>
      <c r="H115">
        <f t="shared" si="3"/>
        <v>3281570.4210000001</v>
      </c>
    </row>
    <row r="116" spans="1:8" x14ac:dyDescent="0.25">
      <c r="A116" t="s">
        <v>6</v>
      </c>
      <c r="B116">
        <v>11</v>
      </c>
      <c r="C116">
        <v>3281570.4210000001</v>
      </c>
      <c r="D116">
        <v>3258142.02</v>
      </c>
      <c r="E116">
        <f>SUMIFS(Sheet1!$E$2:$E$157, Sheet1!$C$2:$C$157, $A116, Sheet1!$B$2:$B$157, $B116)</f>
        <v>23428.4010000001</v>
      </c>
      <c r="F116">
        <f>SUMIFS(Sheet1!$D$2:$D$157, Sheet1!$C$2:$C$157, $A116, Sheet1!$B$2:$B$157, $B116)</f>
        <v>0</v>
      </c>
      <c r="G116" t="str">
        <f t="shared" si="2"/>
        <v>charging</v>
      </c>
      <c r="H116">
        <f t="shared" si="3"/>
        <v>3281570.4210000001</v>
      </c>
    </row>
    <row r="117" spans="1:8" x14ac:dyDescent="0.25">
      <c r="A117" t="s">
        <v>6</v>
      </c>
      <c r="B117">
        <v>12</v>
      </c>
      <c r="C117">
        <v>3281570.4210000001</v>
      </c>
      <c r="D117">
        <v>3274024.61</v>
      </c>
      <c r="E117">
        <f>SUMIFS(Sheet1!$E$2:$E$157, Sheet1!$C$2:$C$157, $A117, Sheet1!$B$2:$B$157, $B117)</f>
        <v>7545.8110000002198</v>
      </c>
      <c r="F117">
        <f>SUMIFS(Sheet1!$D$2:$D$157, Sheet1!$C$2:$C$157, $A117, Sheet1!$B$2:$B$157, $B117)</f>
        <v>0</v>
      </c>
      <c r="G117" t="str">
        <f t="shared" si="2"/>
        <v>charging</v>
      </c>
      <c r="H117">
        <f t="shared" si="3"/>
        <v>3281570.4210000001</v>
      </c>
    </row>
    <row r="118" spans="1:8" x14ac:dyDescent="0.25">
      <c r="A118" t="s">
        <v>6</v>
      </c>
      <c r="B118">
        <v>13</v>
      </c>
      <c r="C118">
        <v>3281570.4210000001</v>
      </c>
      <c r="D118">
        <v>3278337.71</v>
      </c>
      <c r="E118">
        <f>SUMIFS(Sheet1!$E$2:$E$157, Sheet1!$C$2:$C$157, $A118, Sheet1!$B$2:$B$157, $B118)</f>
        <v>3232.7110000001298</v>
      </c>
      <c r="F118">
        <f>SUMIFS(Sheet1!$D$2:$D$157, Sheet1!$C$2:$C$157, $A118, Sheet1!$B$2:$B$157, $B118)</f>
        <v>0</v>
      </c>
      <c r="G118" t="str">
        <f t="shared" si="2"/>
        <v>charging</v>
      </c>
      <c r="H118">
        <f t="shared" si="3"/>
        <v>3281570.4210000001</v>
      </c>
    </row>
    <row r="119" spans="1:8" x14ac:dyDescent="0.25">
      <c r="A119" t="s">
        <v>6</v>
      </c>
      <c r="B119">
        <v>14</v>
      </c>
      <c r="C119">
        <v>3281570.4210000001</v>
      </c>
      <c r="D119">
        <v>3278096.89</v>
      </c>
      <c r="E119">
        <f>SUMIFS(Sheet1!$E$2:$E$157, Sheet1!$C$2:$C$157, $A119, Sheet1!$B$2:$B$157, $B119)</f>
        <v>3473.5309999999599</v>
      </c>
      <c r="F119">
        <f>SUMIFS(Sheet1!$D$2:$D$157, Sheet1!$C$2:$C$157, $A119, Sheet1!$B$2:$B$157, $B119)</f>
        <v>0</v>
      </c>
      <c r="G119" t="str">
        <f t="shared" si="2"/>
        <v>charging</v>
      </c>
      <c r="H119">
        <f t="shared" si="3"/>
        <v>3281570.4210000001</v>
      </c>
    </row>
    <row r="120" spans="1:8" x14ac:dyDescent="0.25">
      <c r="A120" t="s">
        <v>6</v>
      </c>
      <c r="B120">
        <v>15</v>
      </c>
      <c r="C120">
        <v>3281570.4210000001</v>
      </c>
      <c r="D120">
        <v>3275174.94</v>
      </c>
      <c r="E120">
        <f>SUMIFS(Sheet1!$E$2:$E$157, Sheet1!$C$2:$C$157, $A120, Sheet1!$B$2:$B$157, $B120)</f>
        <v>6395.4810000001498</v>
      </c>
      <c r="F120">
        <f>SUMIFS(Sheet1!$D$2:$D$157, Sheet1!$C$2:$C$157, $A120, Sheet1!$B$2:$B$157, $B120)</f>
        <v>0</v>
      </c>
      <c r="G120" t="str">
        <f t="shared" si="2"/>
        <v>charging</v>
      </c>
      <c r="H120">
        <f t="shared" si="3"/>
        <v>3281570.4210000001</v>
      </c>
    </row>
    <row r="121" spans="1:8" x14ac:dyDescent="0.25">
      <c r="A121" t="s">
        <v>6</v>
      </c>
      <c r="B121">
        <v>16</v>
      </c>
      <c r="C121">
        <v>3281570.4210000001</v>
      </c>
      <c r="D121">
        <v>3274630.18</v>
      </c>
      <c r="E121">
        <f>SUMIFS(Sheet1!$E$2:$E$157, Sheet1!$C$2:$C$157, $A121, Sheet1!$B$2:$B$157, $B121)</f>
        <v>6940.2409999999199</v>
      </c>
      <c r="F121">
        <f>SUMIFS(Sheet1!$D$2:$D$157, Sheet1!$C$2:$C$157, $A121, Sheet1!$B$2:$B$157, $B121)</f>
        <v>0</v>
      </c>
      <c r="G121" t="str">
        <f t="shared" si="2"/>
        <v>charging</v>
      </c>
      <c r="H121">
        <f t="shared" si="3"/>
        <v>3281570.4210000001</v>
      </c>
    </row>
    <row r="122" spans="1:8" x14ac:dyDescent="0.25">
      <c r="A122" t="s">
        <v>6</v>
      </c>
      <c r="B122">
        <v>17</v>
      </c>
      <c r="C122">
        <v>3281570.4210000001</v>
      </c>
      <c r="D122">
        <v>3253591.81</v>
      </c>
      <c r="E122">
        <f>SUMIFS(Sheet1!$E$2:$E$157, Sheet1!$C$2:$C$157, $A122, Sheet1!$B$2:$B$157, $B122)</f>
        <v>27978.611000000001</v>
      </c>
      <c r="F122">
        <f>SUMIFS(Sheet1!$D$2:$D$157, Sheet1!$C$2:$C$157, $A122, Sheet1!$B$2:$B$157, $B122)</f>
        <v>0</v>
      </c>
      <c r="G122" t="str">
        <f t="shared" si="2"/>
        <v>charging</v>
      </c>
      <c r="H122">
        <f t="shared" si="3"/>
        <v>3281570.4210000001</v>
      </c>
    </row>
    <row r="123" spans="1:8" x14ac:dyDescent="0.25">
      <c r="A123" t="s">
        <v>6</v>
      </c>
      <c r="B123">
        <v>18</v>
      </c>
      <c r="C123">
        <v>3281570.4210000001</v>
      </c>
      <c r="D123">
        <v>3292145.27</v>
      </c>
      <c r="E123">
        <f>SUMIFS(Sheet1!$E$2:$E$157, Sheet1!$C$2:$C$157, $A123, Sheet1!$B$2:$B$157, $B123)</f>
        <v>0</v>
      </c>
      <c r="F123">
        <f>SUMIFS(Sheet1!$D$2:$D$157, Sheet1!$C$2:$C$157, $A123, Sheet1!$B$2:$B$157, $B123)</f>
        <v>10574.8489999999</v>
      </c>
      <c r="G123" t="str">
        <f t="shared" si="2"/>
        <v>discharging</v>
      </c>
      <c r="H123">
        <f t="shared" si="3"/>
        <v>3281570.4210000001</v>
      </c>
    </row>
    <row r="124" spans="1:8" x14ac:dyDescent="0.25">
      <c r="A124" t="s">
        <v>6</v>
      </c>
      <c r="B124">
        <v>19</v>
      </c>
      <c r="C124">
        <v>3281570.4210000001</v>
      </c>
      <c r="D124">
        <v>3282264.17</v>
      </c>
      <c r="E124">
        <f>SUMIFS(Sheet1!$E$2:$E$157, Sheet1!$C$2:$C$157, $A124, Sheet1!$B$2:$B$157, $B124)</f>
        <v>0</v>
      </c>
      <c r="F124">
        <f>SUMIFS(Sheet1!$D$2:$D$157, Sheet1!$C$2:$C$157, $A124, Sheet1!$B$2:$B$157, $B124)</f>
        <v>693.74899999983597</v>
      </c>
      <c r="G124" t="str">
        <f t="shared" si="2"/>
        <v>discharging</v>
      </c>
      <c r="H124">
        <f t="shared" si="3"/>
        <v>3281570.4210000001</v>
      </c>
    </row>
    <row r="125" spans="1:8" x14ac:dyDescent="0.25">
      <c r="A125" t="s">
        <v>6</v>
      </c>
      <c r="B125">
        <v>20</v>
      </c>
      <c r="C125">
        <v>3281570.4210000001</v>
      </c>
      <c r="D125">
        <v>3294165.93</v>
      </c>
      <c r="E125">
        <f>SUMIFS(Sheet1!$E$2:$E$157, Sheet1!$C$2:$C$157, $A125, Sheet1!$B$2:$B$157, $B125)</f>
        <v>0</v>
      </c>
      <c r="F125">
        <f>SUMIFS(Sheet1!$D$2:$D$157, Sheet1!$C$2:$C$157, $A125, Sheet1!$B$2:$B$157, $B125)</f>
        <v>12595.5090000001</v>
      </c>
      <c r="G125" t="str">
        <f t="shared" si="2"/>
        <v>discharging</v>
      </c>
      <c r="H125">
        <f t="shared" si="3"/>
        <v>3281570.4210000001</v>
      </c>
    </row>
    <row r="126" spans="1:8" x14ac:dyDescent="0.25">
      <c r="A126" t="s">
        <v>6</v>
      </c>
      <c r="B126">
        <v>21</v>
      </c>
      <c r="C126">
        <v>3281570.4210000001</v>
      </c>
      <c r="D126">
        <v>3287249.92</v>
      </c>
      <c r="E126">
        <f>SUMIFS(Sheet1!$E$2:$E$157, Sheet1!$C$2:$C$157, $A126, Sheet1!$B$2:$B$157, $B126)</f>
        <v>0</v>
      </c>
      <c r="F126">
        <f>SUMIFS(Sheet1!$D$2:$D$157, Sheet1!$C$2:$C$157, $A126, Sheet1!$B$2:$B$157, $B126)</f>
        <v>5679.4989999998397</v>
      </c>
      <c r="G126" t="str">
        <f t="shared" si="2"/>
        <v>discharging</v>
      </c>
      <c r="H126">
        <f t="shared" si="3"/>
        <v>3281570.4210000001</v>
      </c>
    </row>
    <row r="127" spans="1:8" x14ac:dyDescent="0.25">
      <c r="A127" t="s">
        <v>6</v>
      </c>
      <c r="B127">
        <v>22</v>
      </c>
      <c r="C127">
        <v>3281570.4210000001</v>
      </c>
      <c r="D127">
        <v>3268614.48</v>
      </c>
      <c r="E127">
        <f>SUMIFS(Sheet1!$E$2:$E$157, Sheet1!$C$2:$C$157, $A127, Sheet1!$B$2:$B$157, $B127)</f>
        <v>12955.941000000101</v>
      </c>
      <c r="F127">
        <f>SUMIFS(Sheet1!$D$2:$D$157, Sheet1!$C$2:$C$157, $A127, Sheet1!$B$2:$B$157, $B127)</f>
        <v>0</v>
      </c>
      <c r="G127" t="str">
        <f t="shared" si="2"/>
        <v>charging</v>
      </c>
      <c r="H127">
        <f t="shared" si="3"/>
        <v>3281570.4210000001</v>
      </c>
    </row>
    <row r="128" spans="1:8" x14ac:dyDescent="0.25">
      <c r="A128" t="s">
        <v>6</v>
      </c>
      <c r="B128">
        <v>23</v>
      </c>
      <c r="C128">
        <v>3281570.4210000001</v>
      </c>
      <c r="D128">
        <v>3296939.79</v>
      </c>
      <c r="E128">
        <f>SUMIFS(Sheet1!$E$2:$E$157, Sheet1!$C$2:$C$157, $A128, Sheet1!$B$2:$B$157, $B128)</f>
        <v>0</v>
      </c>
      <c r="F128">
        <f>SUMIFS(Sheet1!$D$2:$D$157, Sheet1!$C$2:$C$157, $A128, Sheet1!$B$2:$B$157, $B128)</f>
        <v>15369.368999999901</v>
      </c>
      <c r="G128" t="str">
        <f t="shared" si="2"/>
        <v>discharging</v>
      </c>
      <c r="H128">
        <f t="shared" si="3"/>
        <v>3281570.4210000001</v>
      </c>
    </row>
    <row r="129" spans="1:8" x14ac:dyDescent="0.25">
      <c r="A129" t="s">
        <v>6</v>
      </c>
      <c r="B129">
        <v>24</v>
      </c>
      <c r="C129">
        <v>3281570.4210000001</v>
      </c>
      <c r="D129">
        <v>3269600.04</v>
      </c>
      <c r="E129">
        <f>SUMIFS(Sheet1!$E$2:$E$157, Sheet1!$C$2:$C$157, $A129, Sheet1!$B$2:$B$157, $B129)</f>
        <v>11970.381000000099</v>
      </c>
      <c r="F129">
        <f>SUMIFS(Sheet1!$D$2:$D$157, Sheet1!$C$2:$C$157, $A129, Sheet1!$B$2:$B$157, $B129)</f>
        <v>0</v>
      </c>
      <c r="G129" t="str">
        <f t="shared" si="2"/>
        <v>charging</v>
      </c>
      <c r="H129">
        <f t="shared" si="3"/>
        <v>3281570.4210000001</v>
      </c>
    </row>
    <row r="130" spans="1:8" x14ac:dyDescent="0.25">
      <c r="A130" t="s">
        <v>6</v>
      </c>
      <c r="B130">
        <v>25</v>
      </c>
      <c r="C130">
        <v>3281570.4210000001</v>
      </c>
      <c r="D130">
        <v>3306237.49</v>
      </c>
      <c r="E130">
        <f>SUMIFS(Sheet1!$E$2:$E$157, Sheet1!$C$2:$C$157, $A130, Sheet1!$B$2:$B$157, $B130)</f>
        <v>0</v>
      </c>
      <c r="F130">
        <f>SUMIFS(Sheet1!$D$2:$D$157, Sheet1!$C$2:$C$157, $A130, Sheet1!$B$2:$B$157, $B130)</f>
        <v>24667.069000000101</v>
      </c>
      <c r="G130" t="str">
        <f t="shared" si="2"/>
        <v>discharging</v>
      </c>
      <c r="H130">
        <f t="shared" si="3"/>
        <v>3281570.4210000001</v>
      </c>
    </row>
    <row r="131" spans="1:8" x14ac:dyDescent="0.25">
      <c r="A131" t="s">
        <v>6</v>
      </c>
      <c r="B131">
        <v>26</v>
      </c>
      <c r="C131">
        <v>3281570.4210000001</v>
      </c>
      <c r="D131">
        <v>3303764.85</v>
      </c>
      <c r="E131">
        <f>SUMIFS(Sheet1!$E$2:$E$157, Sheet1!$C$2:$C$157, $A131, Sheet1!$B$2:$B$157, $B131)</f>
        <v>0</v>
      </c>
      <c r="F131">
        <f>SUMIFS(Sheet1!$D$2:$D$157, Sheet1!$C$2:$C$157, $A131, Sheet1!$B$2:$B$157, $B131)</f>
        <v>22194.429</v>
      </c>
      <c r="G131" t="str">
        <f t="shared" ref="G131:G157" si="4">IF(D131&gt;C131, "discharging", "charging")</f>
        <v>discharging</v>
      </c>
      <c r="H131">
        <f t="shared" ref="H131:H157" si="5">D131+E131-F131</f>
        <v>3281570.4210000001</v>
      </c>
    </row>
    <row r="132" spans="1:8" x14ac:dyDescent="0.25">
      <c r="A132" t="s">
        <v>6</v>
      </c>
      <c r="B132">
        <v>27</v>
      </c>
      <c r="C132">
        <v>3281570.4210000001</v>
      </c>
      <c r="D132">
        <v>3306672.03</v>
      </c>
      <c r="E132">
        <f>SUMIFS(Sheet1!$E$2:$E$157, Sheet1!$C$2:$C$157, $A132, Sheet1!$B$2:$B$157, $B132)</f>
        <v>0</v>
      </c>
      <c r="F132">
        <f>SUMIFS(Sheet1!$D$2:$D$157, Sheet1!$C$2:$C$157, $A132, Sheet1!$B$2:$B$157, $B132)</f>
        <v>25101.608999999698</v>
      </c>
      <c r="G132" t="str">
        <f t="shared" si="4"/>
        <v>discharging</v>
      </c>
      <c r="H132">
        <f t="shared" si="5"/>
        <v>3281570.4210000001</v>
      </c>
    </row>
    <row r="133" spans="1:8" x14ac:dyDescent="0.25">
      <c r="A133" t="s">
        <v>6</v>
      </c>
      <c r="B133">
        <v>28</v>
      </c>
      <c r="C133">
        <v>3281570.4210000001</v>
      </c>
      <c r="D133">
        <v>3215973.4</v>
      </c>
      <c r="E133">
        <f>SUMIFS(Sheet1!$E$2:$E$157, Sheet1!$C$2:$C$157, $A133, Sheet1!$B$2:$B$157, $B133)</f>
        <v>65597.021000000197</v>
      </c>
      <c r="F133">
        <f>SUMIFS(Sheet1!$D$2:$D$157, Sheet1!$C$2:$C$157, $A133, Sheet1!$B$2:$B$157, $B133)</f>
        <v>0</v>
      </c>
      <c r="G133" t="str">
        <f t="shared" si="4"/>
        <v>charging</v>
      </c>
      <c r="H133">
        <f t="shared" si="5"/>
        <v>3281570.4210000001</v>
      </c>
    </row>
    <row r="134" spans="1:8" x14ac:dyDescent="0.25">
      <c r="A134" t="s">
        <v>6</v>
      </c>
      <c r="B134">
        <v>29</v>
      </c>
      <c r="C134">
        <v>3281570.4210000001</v>
      </c>
      <c r="D134">
        <v>3290001.53</v>
      </c>
      <c r="E134">
        <f>SUMIFS(Sheet1!$E$2:$E$157, Sheet1!$C$2:$C$157, $A134, Sheet1!$B$2:$B$157, $B134)</f>
        <v>0</v>
      </c>
      <c r="F134">
        <f>SUMIFS(Sheet1!$D$2:$D$157, Sheet1!$C$2:$C$157, $A134, Sheet1!$B$2:$B$157, $B134)</f>
        <v>8431.1089999997093</v>
      </c>
      <c r="G134" t="str">
        <f t="shared" si="4"/>
        <v>discharging</v>
      </c>
      <c r="H134">
        <f t="shared" si="5"/>
        <v>3281570.4210000001</v>
      </c>
    </row>
    <row r="135" spans="1:8" x14ac:dyDescent="0.25">
      <c r="A135" t="s">
        <v>6</v>
      </c>
      <c r="B135">
        <v>30</v>
      </c>
      <c r="C135">
        <v>3281570.4210000001</v>
      </c>
      <c r="D135">
        <v>3289498.1</v>
      </c>
      <c r="E135">
        <f>SUMIFS(Sheet1!$E$2:$E$157, Sheet1!$C$2:$C$157, $A135, Sheet1!$B$2:$B$157, $B135)</f>
        <v>0</v>
      </c>
      <c r="F135">
        <f>SUMIFS(Sheet1!$D$2:$D$157, Sheet1!$C$2:$C$157, $A135, Sheet1!$B$2:$B$157, $B135)</f>
        <v>7927.6790000000001</v>
      </c>
      <c r="G135" t="str">
        <f t="shared" si="4"/>
        <v>discharging</v>
      </c>
      <c r="H135">
        <f t="shared" si="5"/>
        <v>3281570.4210000001</v>
      </c>
    </row>
    <row r="136" spans="1:8" x14ac:dyDescent="0.25">
      <c r="A136" t="s">
        <v>6</v>
      </c>
      <c r="B136">
        <v>31</v>
      </c>
      <c r="C136">
        <v>3281570.4210000001</v>
      </c>
      <c r="D136">
        <v>3328993.18</v>
      </c>
      <c r="E136">
        <f>SUMIFS(Sheet1!$E$2:$E$157, Sheet1!$C$2:$C$157, $A136, Sheet1!$B$2:$B$157, $B136)</f>
        <v>0</v>
      </c>
      <c r="F136">
        <f>SUMIFS(Sheet1!$D$2:$D$157, Sheet1!$C$2:$C$157, $A136, Sheet1!$B$2:$B$157, $B136)</f>
        <v>47422.7590000001</v>
      </c>
      <c r="G136" t="str">
        <f t="shared" si="4"/>
        <v>discharging</v>
      </c>
      <c r="H136">
        <f t="shared" si="5"/>
        <v>3281570.4210000001</v>
      </c>
    </row>
    <row r="137" spans="1:8" x14ac:dyDescent="0.25">
      <c r="A137" t="s">
        <v>6</v>
      </c>
      <c r="B137">
        <v>32</v>
      </c>
      <c r="C137">
        <v>3281570.4210000001</v>
      </c>
      <c r="D137">
        <v>3254827.5</v>
      </c>
      <c r="E137">
        <f>SUMIFS(Sheet1!$E$2:$E$157, Sheet1!$C$2:$C$157, $A137, Sheet1!$B$2:$B$157, $B137)</f>
        <v>26742.9210000001</v>
      </c>
      <c r="F137">
        <f>SUMIFS(Sheet1!$D$2:$D$157, Sheet1!$C$2:$C$157, $A137, Sheet1!$B$2:$B$157, $B137)</f>
        <v>0</v>
      </c>
      <c r="G137" t="str">
        <f t="shared" si="4"/>
        <v>charging</v>
      </c>
      <c r="H137">
        <f t="shared" si="5"/>
        <v>3281570.4210000001</v>
      </c>
    </row>
    <row r="138" spans="1:8" x14ac:dyDescent="0.25">
      <c r="A138" t="s">
        <v>6</v>
      </c>
      <c r="B138">
        <v>33</v>
      </c>
      <c r="C138">
        <v>3281570.4210000001</v>
      </c>
      <c r="D138">
        <v>3269757.47</v>
      </c>
      <c r="E138">
        <f>SUMIFS(Sheet1!$E$2:$E$157, Sheet1!$C$2:$C$157, $A138, Sheet1!$B$2:$B$157, $B138)</f>
        <v>11812.950999999901</v>
      </c>
      <c r="F138">
        <f>SUMIFS(Sheet1!$D$2:$D$157, Sheet1!$C$2:$C$157, $A138, Sheet1!$B$2:$B$157, $B138)</f>
        <v>0</v>
      </c>
      <c r="G138" t="str">
        <f t="shared" si="4"/>
        <v>charging</v>
      </c>
      <c r="H138">
        <f t="shared" si="5"/>
        <v>3281570.4210000001</v>
      </c>
    </row>
    <row r="139" spans="1:8" x14ac:dyDescent="0.25">
      <c r="A139" t="s">
        <v>6</v>
      </c>
      <c r="B139">
        <v>34</v>
      </c>
      <c r="C139">
        <v>3281570.4210000001</v>
      </c>
      <c r="D139">
        <v>3261660.2</v>
      </c>
      <c r="E139">
        <f>SUMIFS(Sheet1!$E$2:$E$157, Sheet1!$C$2:$C$157, $A139, Sheet1!$B$2:$B$157, $B139)</f>
        <v>19910.2209999999</v>
      </c>
      <c r="F139">
        <f>SUMIFS(Sheet1!$D$2:$D$157, Sheet1!$C$2:$C$157, $A139, Sheet1!$B$2:$B$157, $B139)</f>
        <v>0</v>
      </c>
      <c r="G139" t="str">
        <f t="shared" si="4"/>
        <v>charging</v>
      </c>
      <c r="H139">
        <f t="shared" si="5"/>
        <v>3281570.4210000001</v>
      </c>
    </row>
    <row r="140" spans="1:8" x14ac:dyDescent="0.25">
      <c r="A140" t="s">
        <v>6</v>
      </c>
      <c r="B140">
        <v>35</v>
      </c>
      <c r="C140">
        <v>3281570.4210000001</v>
      </c>
      <c r="D140">
        <v>3298348.58</v>
      </c>
      <c r="E140">
        <f>SUMIFS(Sheet1!$E$2:$E$157, Sheet1!$C$2:$C$157, $A140, Sheet1!$B$2:$B$157, $B140)</f>
        <v>0</v>
      </c>
      <c r="F140">
        <f>SUMIFS(Sheet1!$D$2:$D$157, Sheet1!$C$2:$C$157, $A140, Sheet1!$B$2:$B$157, $B140)</f>
        <v>16778.159</v>
      </c>
      <c r="G140" t="str">
        <f t="shared" si="4"/>
        <v>discharging</v>
      </c>
      <c r="H140">
        <f t="shared" si="5"/>
        <v>3281570.4210000001</v>
      </c>
    </row>
    <row r="141" spans="1:8" x14ac:dyDescent="0.25">
      <c r="A141" t="s">
        <v>6</v>
      </c>
      <c r="B141">
        <v>36</v>
      </c>
      <c r="C141">
        <v>3281570.4210000001</v>
      </c>
      <c r="D141">
        <v>3259908.36</v>
      </c>
      <c r="E141">
        <f>SUMIFS(Sheet1!$E$2:$E$157, Sheet1!$C$2:$C$157, $A141, Sheet1!$B$2:$B$157, $B141)</f>
        <v>21662.061000000202</v>
      </c>
      <c r="F141">
        <f>SUMIFS(Sheet1!$D$2:$D$157, Sheet1!$C$2:$C$157, $A141, Sheet1!$B$2:$B$157, $B141)</f>
        <v>0</v>
      </c>
      <c r="G141" t="str">
        <f t="shared" si="4"/>
        <v>charging</v>
      </c>
      <c r="H141">
        <f t="shared" si="5"/>
        <v>3281570.4210000001</v>
      </c>
    </row>
    <row r="142" spans="1:8" x14ac:dyDescent="0.25">
      <c r="A142" t="s">
        <v>6</v>
      </c>
      <c r="B142">
        <v>37</v>
      </c>
      <c r="C142">
        <v>3281570.4210000001</v>
      </c>
      <c r="D142">
        <v>3244955.1</v>
      </c>
      <c r="E142">
        <f>SUMIFS(Sheet1!$E$2:$E$157, Sheet1!$C$2:$C$157, $A142, Sheet1!$B$2:$B$157, $B142)</f>
        <v>36615.321000000004</v>
      </c>
      <c r="F142">
        <f>SUMIFS(Sheet1!$D$2:$D$157, Sheet1!$C$2:$C$157, $A142, Sheet1!$B$2:$B$157, $B142)</f>
        <v>0</v>
      </c>
      <c r="G142" t="str">
        <f t="shared" si="4"/>
        <v>charging</v>
      </c>
      <c r="H142">
        <f t="shared" si="5"/>
        <v>3281570.4210000001</v>
      </c>
    </row>
    <row r="143" spans="1:8" x14ac:dyDescent="0.25">
      <c r="A143" t="s">
        <v>6</v>
      </c>
      <c r="B143">
        <v>38</v>
      </c>
      <c r="C143">
        <v>3281570.4210000001</v>
      </c>
      <c r="D143">
        <v>3298654.64</v>
      </c>
      <c r="E143">
        <f>SUMIFS(Sheet1!$E$2:$E$157, Sheet1!$C$2:$C$157, $A143, Sheet1!$B$2:$B$157, $B143)</f>
        <v>0</v>
      </c>
      <c r="F143">
        <f>SUMIFS(Sheet1!$D$2:$D$157, Sheet1!$C$2:$C$157, $A143, Sheet1!$B$2:$B$157, $B143)</f>
        <v>17084.219000000001</v>
      </c>
      <c r="G143" t="str">
        <f t="shared" si="4"/>
        <v>discharging</v>
      </c>
      <c r="H143">
        <f t="shared" si="5"/>
        <v>3281570.4210000001</v>
      </c>
    </row>
    <row r="144" spans="1:8" x14ac:dyDescent="0.25">
      <c r="A144" t="s">
        <v>6</v>
      </c>
      <c r="B144">
        <v>39</v>
      </c>
      <c r="C144">
        <v>3281570.4210000001</v>
      </c>
      <c r="D144">
        <v>3283176.62</v>
      </c>
      <c r="E144">
        <f>SUMIFS(Sheet1!$E$2:$E$157, Sheet1!$C$2:$C$157, $A144, Sheet1!$B$2:$B$157, $B144)</f>
        <v>0</v>
      </c>
      <c r="F144">
        <f>SUMIFS(Sheet1!$D$2:$D$157, Sheet1!$C$2:$C$157, $A144, Sheet1!$B$2:$B$157, $B144)</f>
        <v>1606.1990000000201</v>
      </c>
      <c r="G144" t="str">
        <f t="shared" si="4"/>
        <v>discharging</v>
      </c>
      <c r="H144">
        <f t="shared" si="5"/>
        <v>3281570.4210000001</v>
      </c>
    </row>
    <row r="145" spans="1:8" x14ac:dyDescent="0.25">
      <c r="A145" t="s">
        <v>6</v>
      </c>
      <c r="B145">
        <v>40</v>
      </c>
      <c r="C145">
        <v>3281570.4210000001</v>
      </c>
      <c r="D145">
        <v>3295521.3</v>
      </c>
      <c r="E145">
        <f>SUMIFS(Sheet1!$E$2:$E$157, Sheet1!$C$2:$C$157, $A145, Sheet1!$B$2:$B$157, $B145)</f>
        <v>0</v>
      </c>
      <c r="F145">
        <f>SUMIFS(Sheet1!$D$2:$D$157, Sheet1!$C$2:$C$157, $A145, Sheet1!$B$2:$B$157, $B145)</f>
        <v>13950.878999999701</v>
      </c>
      <c r="G145" t="str">
        <f t="shared" si="4"/>
        <v>discharging</v>
      </c>
      <c r="H145">
        <f t="shared" si="5"/>
        <v>3281570.4210000001</v>
      </c>
    </row>
    <row r="146" spans="1:8" x14ac:dyDescent="0.25">
      <c r="A146" t="s">
        <v>6</v>
      </c>
      <c r="B146">
        <v>41</v>
      </c>
      <c r="C146">
        <v>3281570.4210000001</v>
      </c>
      <c r="D146">
        <v>3278442.68</v>
      </c>
      <c r="E146">
        <f>SUMIFS(Sheet1!$E$2:$E$157, Sheet1!$C$2:$C$157, $A146, Sheet1!$B$2:$B$157, $B146)</f>
        <v>3127.7409999999199</v>
      </c>
      <c r="F146">
        <f>SUMIFS(Sheet1!$D$2:$D$157, Sheet1!$C$2:$C$157, $A146, Sheet1!$B$2:$B$157, $B146)</f>
        <v>0</v>
      </c>
      <c r="G146" t="str">
        <f t="shared" si="4"/>
        <v>charging</v>
      </c>
      <c r="H146">
        <f t="shared" si="5"/>
        <v>3281570.4210000001</v>
      </c>
    </row>
    <row r="147" spans="1:8" x14ac:dyDescent="0.25">
      <c r="A147" t="s">
        <v>6</v>
      </c>
      <c r="B147">
        <v>42</v>
      </c>
      <c r="C147">
        <v>3281570.4210000001</v>
      </c>
      <c r="D147">
        <v>3279345.9</v>
      </c>
      <c r="E147">
        <f>SUMIFS(Sheet1!$E$2:$E$157, Sheet1!$C$2:$C$157, $A147, Sheet1!$B$2:$B$157, $B147)</f>
        <v>2224.5210000001798</v>
      </c>
      <c r="F147">
        <f>SUMIFS(Sheet1!$D$2:$D$157, Sheet1!$C$2:$C$157, $A147, Sheet1!$B$2:$B$157, $B147)</f>
        <v>0</v>
      </c>
      <c r="G147" t="str">
        <f t="shared" si="4"/>
        <v>charging</v>
      </c>
      <c r="H147">
        <f t="shared" si="5"/>
        <v>3281570.4210000001</v>
      </c>
    </row>
    <row r="148" spans="1:8" x14ac:dyDescent="0.25">
      <c r="A148" t="s">
        <v>6</v>
      </c>
      <c r="B148">
        <v>43</v>
      </c>
      <c r="C148">
        <v>3281570.4210000001</v>
      </c>
      <c r="D148">
        <v>3292108.15</v>
      </c>
      <c r="E148">
        <f>SUMIFS(Sheet1!$E$2:$E$157, Sheet1!$C$2:$C$157, $A148, Sheet1!$B$2:$B$157, $B148)</f>
        <v>0</v>
      </c>
      <c r="F148">
        <f>SUMIFS(Sheet1!$D$2:$D$157, Sheet1!$C$2:$C$157, $A148, Sheet1!$B$2:$B$157, $B148)</f>
        <v>10537.728999999799</v>
      </c>
      <c r="G148" t="str">
        <f t="shared" si="4"/>
        <v>discharging</v>
      </c>
      <c r="H148">
        <f t="shared" si="5"/>
        <v>3281570.4210000001</v>
      </c>
    </row>
    <row r="149" spans="1:8" x14ac:dyDescent="0.25">
      <c r="A149" t="s">
        <v>6</v>
      </c>
      <c r="B149">
        <v>44</v>
      </c>
      <c r="C149">
        <v>3281570.4210000001</v>
      </c>
      <c r="D149">
        <v>3300772.83</v>
      </c>
      <c r="E149">
        <f>SUMIFS(Sheet1!$E$2:$E$157, Sheet1!$C$2:$C$157, $A149, Sheet1!$B$2:$B$157, $B149)</f>
        <v>0</v>
      </c>
      <c r="F149">
        <f>SUMIFS(Sheet1!$D$2:$D$157, Sheet1!$C$2:$C$157, $A149, Sheet1!$B$2:$B$157, $B149)</f>
        <v>19202.409</v>
      </c>
      <c r="G149" t="str">
        <f t="shared" si="4"/>
        <v>discharging</v>
      </c>
      <c r="H149">
        <f t="shared" si="5"/>
        <v>3281570.4210000001</v>
      </c>
    </row>
    <row r="150" spans="1:8" x14ac:dyDescent="0.25">
      <c r="A150" t="s">
        <v>6</v>
      </c>
      <c r="B150">
        <v>45</v>
      </c>
      <c r="C150">
        <v>3281570.4210000001</v>
      </c>
      <c r="D150">
        <v>3298024.28</v>
      </c>
      <c r="E150">
        <f>SUMIFS(Sheet1!$E$2:$E$157, Sheet1!$C$2:$C$157, $A150, Sheet1!$B$2:$B$157, $B150)</f>
        <v>0</v>
      </c>
      <c r="F150">
        <f>SUMIFS(Sheet1!$D$2:$D$157, Sheet1!$C$2:$C$157, $A150, Sheet1!$B$2:$B$157, $B150)</f>
        <v>16453.858999999698</v>
      </c>
      <c r="G150" t="str">
        <f t="shared" si="4"/>
        <v>discharging</v>
      </c>
      <c r="H150">
        <f t="shared" si="5"/>
        <v>3281570.4210000001</v>
      </c>
    </row>
    <row r="151" spans="1:8" x14ac:dyDescent="0.25">
      <c r="A151" t="s">
        <v>6</v>
      </c>
      <c r="B151">
        <v>46</v>
      </c>
      <c r="C151">
        <v>3281570.4210000001</v>
      </c>
      <c r="D151">
        <v>3271145.19</v>
      </c>
      <c r="E151">
        <f>SUMIFS(Sheet1!$E$2:$E$157, Sheet1!$C$2:$C$157, $A151, Sheet1!$B$2:$B$157, $B151)</f>
        <v>10425.2310000001</v>
      </c>
      <c r="F151">
        <f>SUMIFS(Sheet1!$D$2:$D$157, Sheet1!$C$2:$C$157, $A151, Sheet1!$B$2:$B$157, $B151)</f>
        <v>0</v>
      </c>
      <c r="G151" t="str">
        <f t="shared" si="4"/>
        <v>charging</v>
      </c>
      <c r="H151">
        <f t="shared" si="5"/>
        <v>3281570.4210000001</v>
      </c>
    </row>
    <row r="152" spans="1:8" x14ac:dyDescent="0.25">
      <c r="A152" t="s">
        <v>6</v>
      </c>
      <c r="B152">
        <v>47</v>
      </c>
      <c r="C152">
        <v>3281570.4210000001</v>
      </c>
      <c r="D152">
        <v>3275088.9</v>
      </c>
      <c r="E152">
        <f>SUMIFS(Sheet1!$E$2:$E$157, Sheet1!$C$2:$C$157, $A152, Sheet1!$B$2:$B$157, $B152)</f>
        <v>6481.5210000001798</v>
      </c>
      <c r="F152">
        <f>SUMIFS(Sheet1!$D$2:$D$157, Sheet1!$C$2:$C$157, $A152, Sheet1!$B$2:$B$157, $B152)</f>
        <v>0</v>
      </c>
      <c r="G152" t="str">
        <f t="shared" si="4"/>
        <v>charging</v>
      </c>
      <c r="H152">
        <f t="shared" si="5"/>
        <v>3281570.4210000001</v>
      </c>
    </row>
    <row r="153" spans="1:8" x14ac:dyDescent="0.25">
      <c r="A153" t="s">
        <v>6</v>
      </c>
      <c r="B153">
        <v>48</v>
      </c>
      <c r="C153">
        <v>3281570.4210000001</v>
      </c>
      <c r="D153">
        <v>3294075.5</v>
      </c>
      <c r="E153">
        <f>SUMIFS(Sheet1!$E$2:$E$157, Sheet1!$C$2:$C$157, $A153, Sheet1!$B$2:$B$157, $B153)</f>
        <v>0</v>
      </c>
      <c r="F153">
        <f>SUMIFS(Sheet1!$D$2:$D$157, Sheet1!$C$2:$C$157, $A153, Sheet1!$B$2:$B$157, $B153)</f>
        <v>12505.0789999999</v>
      </c>
      <c r="G153" t="str">
        <f t="shared" si="4"/>
        <v>discharging</v>
      </c>
      <c r="H153">
        <f t="shared" si="5"/>
        <v>3281570.4210000001</v>
      </c>
    </row>
    <row r="154" spans="1:8" x14ac:dyDescent="0.25">
      <c r="A154" t="s">
        <v>6</v>
      </c>
      <c r="B154">
        <v>49</v>
      </c>
      <c r="C154">
        <v>3281570.4210000001</v>
      </c>
      <c r="D154">
        <v>3292149.14</v>
      </c>
      <c r="E154">
        <f>SUMIFS(Sheet1!$E$2:$E$157, Sheet1!$C$2:$C$157, $A154, Sheet1!$B$2:$B$157, $B154)</f>
        <v>0</v>
      </c>
      <c r="F154">
        <f>SUMIFS(Sheet1!$D$2:$D$157, Sheet1!$C$2:$C$157, $A154, Sheet1!$B$2:$B$157, $B154)</f>
        <v>10578.718999999999</v>
      </c>
      <c r="G154" t="str">
        <f t="shared" si="4"/>
        <v>discharging</v>
      </c>
      <c r="H154">
        <f t="shared" si="5"/>
        <v>3281570.4210000001</v>
      </c>
    </row>
    <row r="155" spans="1:8" x14ac:dyDescent="0.25">
      <c r="A155" t="s">
        <v>6</v>
      </c>
      <c r="B155">
        <v>50</v>
      </c>
      <c r="C155">
        <v>3281570.4210000001</v>
      </c>
      <c r="D155">
        <v>3279571.72</v>
      </c>
      <c r="E155">
        <f>SUMIFS(Sheet1!$E$2:$E$157, Sheet1!$C$2:$C$157, $A155, Sheet1!$B$2:$B$157, $B155)</f>
        <v>1998.70099999988</v>
      </c>
      <c r="F155">
        <f>SUMIFS(Sheet1!$D$2:$D$157, Sheet1!$C$2:$C$157, $A155, Sheet1!$B$2:$B$157, $B155)</f>
        <v>0</v>
      </c>
      <c r="G155" t="str">
        <f t="shared" si="4"/>
        <v>charging</v>
      </c>
      <c r="H155">
        <f t="shared" si="5"/>
        <v>3281570.4210000001</v>
      </c>
    </row>
    <row r="156" spans="1:8" x14ac:dyDescent="0.25">
      <c r="A156" t="s">
        <v>6</v>
      </c>
      <c r="B156">
        <v>51</v>
      </c>
      <c r="C156">
        <v>3281570.4210000001</v>
      </c>
      <c r="D156">
        <v>3297998.44</v>
      </c>
      <c r="E156">
        <f>SUMIFS(Sheet1!$E$2:$E$157, Sheet1!$C$2:$C$157, $A156, Sheet1!$B$2:$B$157, $B156)</f>
        <v>0</v>
      </c>
      <c r="F156">
        <f>SUMIFS(Sheet1!$D$2:$D$157, Sheet1!$C$2:$C$157, $A156, Sheet1!$B$2:$B$157, $B156)</f>
        <v>16428.018999999898</v>
      </c>
      <c r="G156" t="str">
        <f t="shared" si="4"/>
        <v>discharging</v>
      </c>
      <c r="H156">
        <f t="shared" si="5"/>
        <v>3281570.4210000001</v>
      </c>
    </row>
    <row r="157" spans="1:8" x14ac:dyDescent="0.25">
      <c r="A157" t="s">
        <v>6</v>
      </c>
      <c r="B157">
        <v>52</v>
      </c>
      <c r="C157">
        <v>3281570.4210000001</v>
      </c>
      <c r="D157">
        <v>3288979.75</v>
      </c>
      <c r="E157">
        <f>SUMIFS(Sheet1!$E$2:$E$157, Sheet1!$C$2:$C$157, $A157, Sheet1!$B$2:$B$157, $B157)</f>
        <v>0</v>
      </c>
      <c r="F157">
        <f>SUMIFS(Sheet1!$D$2:$D$157, Sheet1!$C$2:$C$157, $A157, Sheet1!$B$2:$B$157, $B157)</f>
        <v>7409.3289999999097</v>
      </c>
      <c r="G157" t="str">
        <f t="shared" si="4"/>
        <v>discharging</v>
      </c>
      <c r="H157">
        <f t="shared" si="5"/>
        <v>3281570.4210000001</v>
      </c>
    </row>
  </sheetData>
  <autoFilter ref="A1:H157">
    <filterColumn colId="0">
      <filters>
        <filter val="CA"/>
      </filters>
    </filterColumn>
  </autoFilter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7"/>
  <sheetViews>
    <sheetView workbookViewId="0">
      <selection sqref="A1:H157"/>
    </sheetView>
  </sheetViews>
  <sheetFormatPr defaultRowHeight="15" x14ac:dyDescent="0.25"/>
  <sheetData>
    <row r="1" spans="1:8" x14ac:dyDescent="0.25">
      <c r="A1" t="s">
        <v>7</v>
      </c>
      <c r="B1" t="s">
        <v>8</v>
      </c>
      <c r="C1" t="s">
        <v>1</v>
      </c>
      <c r="D1" t="s">
        <v>9</v>
      </c>
      <c r="E1" t="s">
        <v>10</v>
      </c>
      <c r="F1" t="s">
        <v>11</v>
      </c>
      <c r="G1" t="s">
        <v>12</v>
      </c>
      <c r="H1" t="s">
        <v>13</v>
      </c>
    </row>
    <row r="2" spans="1:8" x14ac:dyDescent="0.25">
      <c r="A2" t="s">
        <v>14</v>
      </c>
      <c r="B2">
        <v>1</v>
      </c>
      <c r="C2" t="s">
        <v>5</v>
      </c>
      <c r="D2">
        <v>5575.4180000000597</v>
      </c>
      <c r="E2">
        <v>0</v>
      </c>
      <c r="F2">
        <v>5575.4180000000597</v>
      </c>
      <c r="G2">
        <v>45567.452000003301</v>
      </c>
      <c r="H2">
        <v>39992.034000003201</v>
      </c>
    </row>
    <row r="3" spans="1:8" x14ac:dyDescent="0.25">
      <c r="A3" t="s">
        <v>14</v>
      </c>
      <c r="B3">
        <v>2</v>
      </c>
      <c r="C3" t="s">
        <v>5</v>
      </c>
      <c r="D3">
        <v>0</v>
      </c>
      <c r="E3">
        <v>4665.7919999999003</v>
      </c>
      <c r="F3">
        <v>-4665.7919999999003</v>
      </c>
      <c r="G3">
        <v>39992.034000003201</v>
      </c>
      <c r="H3">
        <v>44657.8260000031</v>
      </c>
    </row>
    <row r="4" spans="1:8" x14ac:dyDescent="0.25">
      <c r="A4" t="s">
        <v>14</v>
      </c>
      <c r="B4">
        <v>3</v>
      </c>
      <c r="C4" t="s">
        <v>5</v>
      </c>
      <c r="D4">
        <v>12512.4480000003</v>
      </c>
      <c r="E4">
        <v>0</v>
      </c>
      <c r="F4">
        <v>12512.4480000003</v>
      </c>
      <c r="G4">
        <v>44657.8260000031</v>
      </c>
      <c r="H4">
        <v>32145.378000002798</v>
      </c>
    </row>
    <row r="5" spans="1:8" x14ac:dyDescent="0.25">
      <c r="A5" t="s">
        <v>14</v>
      </c>
      <c r="B5">
        <v>4</v>
      </c>
      <c r="C5" t="s">
        <v>5</v>
      </c>
      <c r="D5">
        <v>0</v>
      </c>
      <c r="E5">
        <v>21134.921999999799</v>
      </c>
      <c r="F5">
        <v>-21134.921999999799</v>
      </c>
      <c r="G5">
        <v>32145.378000002798</v>
      </c>
      <c r="H5">
        <v>53280.300000002499</v>
      </c>
    </row>
    <row r="6" spans="1:8" x14ac:dyDescent="0.25">
      <c r="A6" t="s">
        <v>14</v>
      </c>
      <c r="B6">
        <v>5</v>
      </c>
      <c r="C6" t="s">
        <v>5</v>
      </c>
      <c r="D6">
        <v>18358.0079999999</v>
      </c>
      <c r="E6">
        <v>0</v>
      </c>
      <c r="F6">
        <v>18358.0079999999</v>
      </c>
      <c r="G6">
        <v>53280.3000000026</v>
      </c>
      <c r="H6">
        <v>34922.292000002701</v>
      </c>
    </row>
    <row r="7" spans="1:8" x14ac:dyDescent="0.25">
      <c r="A7" t="s">
        <v>14</v>
      </c>
      <c r="B7">
        <v>6</v>
      </c>
      <c r="C7" t="s">
        <v>5</v>
      </c>
      <c r="D7">
        <v>0</v>
      </c>
      <c r="E7">
        <v>13619.6519999998</v>
      </c>
      <c r="F7">
        <v>-13619.6519999998</v>
      </c>
      <c r="G7">
        <v>34922.292000002701</v>
      </c>
      <c r="H7">
        <v>48541.944000002499</v>
      </c>
    </row>
    <row r="8" spans="1:8" x14ac:dyDescent="0.25">
      <c r="A8" t="s">
        <v>14</v>
      </c>
      <c r="B8">
        <v>7</v>
      </c>
      <c r="C8" t="s">
        <v>5</v>
      </c>
      <c r="D8">
        <v>35562.208000000101</v>
      </c>
      <c r="E8">
        <v>0</v>
      </c>
      <c r="F8">
        <v>35562.208000000101</v>
      </c>
      <c r="G8">
        <v>48541.944000002499</v>
      </c>
      <c r="H8">
        <v>12979.7360000023</v>
      </c>
    </row>
    <row r="9" spans="1:8" x14ac:dyDescent="0.25">
      <c r="A9" t="s">
        <v>14</v>
      </c>
      <c r="B9">
        <v>8</v>
      </c>
      <c r="C9" t="s">
        <v>5</v>
      </c>
      <c r="D9">
        <v>0</v>
      </c>
      <c r="E9">
        <v>23994.9819999998</v>
      </c>
      <c r="F9">
        <v>-23994.9819999998</v>
      </c>
      <c r="G9">
        <v>12979.7360000024</v>
      </c>
      <c r="H9">
        <v>36974.718000002198</v>
      </c>
    </row>
    <row r="10" spans="1:8" x14ac:dyDescent="0.25">
      <c r="A10" t="s">
        <v>14</v>
      </c>
      <c r="B10">
        <v>9</v>
      </c>
      <c r="C10" t="s">
        <v>5</v>
      </c>
      <c r="D10">
        <v>0</v>
      </c>
      <c r="E10">
        <v>47762.961999999803</v>
      </c>
      <c r="F10">
        <v>-47762.961999999803</v>
      </c>
      <c r="G10">
        <v>36974.718000002198</v>
      </c>
      <c r="H10">
        <v>84737.680000002001</v>
      </c>
    </row>
    <row r="11" spans="1:8" x14ac:dyDescent="0.25">
      <c r="A11" t="s">
        <v>14</v>
      </c>
      <c r="B11">
        <v>10</v>
      </c>
      <c r="C11" t="s">
        <v>5</v>
      </c>
      <c r="D11">
        <v>5824.3580000000102</v>
      </c>
      <c r="E11">
        <v>0</v>
      </c>
      <c r="F11">
        <v>5824.3580000000102</v>
      </c>
      <c r="G11">
        <v>84737.680000002001</v>
      </c>
      <c r="H11">
        <v>78913.322000001994</v>
      </c>
    </row>
    <row r="12" spans="1:8" x14ac:dyDescent="0.25">
      <c r="A12" t="s">
        <v>14</v>
      </c>
      <c r="B12">
        <v>11</v>
      </c>
      <c r="C12" t="s">
        <v>5</v>
      </c>
      <c r="D12">
        <v>0</v>
      </c>
      <c r="E12">
        <v>18912.091999999699</v>
      </c>
      <c r="F12">
        <v>-18912.091999999699</v>
      </c>
      <c r="G12">
        <v>78913.322000001994</v>
      </c>
      <c r="H12">
        <v>97825.414000001605</v>
      </c>
    </row>
    <row r="13" spans="1:8" x14ac:dyDescent="0.25">
      <c r="A13" t="s">
        <v>14</v>
      </c>
      <c r="B13">
        <v>12</v>
      </c>
      <c r="C13" t="s">
        <v>5</v>
      </c>
      <c r="D13">
        <v>21365.308000000201</v>
      </c>
      <c r="E13">
        <v>0</v>
      </c>
      <c r="F13">
        <v>21365.308000000201</v>
      </c>
      <c r="G13">
        <v>97825.414000001707</v>
      </c>
      <c r="H13">
        <v>76460.106000001499</v>
      </c>
    </row>
    <row r="14" spans="1:8" x14ac:dyDescent="0.25">
      <c r="A14" t="s">
        <v>14</v>
      </c>
      <c r="B14">
        <v>13</v>
      </c>
      <c r="C14" t="s">
        <v>5</v>
      </c>
      <c r="D14">
        <v>0</v>
      </c>
      <c r="E14">
        <v>18007.142</v>
      </c>
      <c r="F14">
        <v>-18007.142</v>
      </c>
      <c r="G14">
        <v>76460.106000001499</v>
      </c>
      <c r="H14">
        <v>94467.248000001506</v>
      </c>
    </row>
    <row r="15" spans="1:8" x14ac:dyDescent="0.25">
      <c r="A15" t="s">
        <v>14</v>
      </c>
      <c r="B15">
        <v>14</v>
      </c>
      <c r="C15" t="s">
        <v>5</v>
      </c>
      <c r="D15">
        <v>2540.8080000001901</v>
      </c>
      <c r="E15">
        <v>0</v>
      </c>
      <c r="F15">
        <v>2540.8080000001901</v>
      </c>
      <c r="G15">
        <v>94467.248000001506</v>
      </c>
      <c r="H15">
        <v>91926.440000001297</v>
      </c>
    </row>
    <row r="16" spans="1:8" x14ac:dyDescent="0.25">
      <c r="A16" t="s">
        <v>14</v>
      </c>
      <c r="B16">
        <v>15</v>
      </c>
      <c r="C16" t="s">
        <v>5</v>
      </c>
      <c r="D16">
        <v>0</v>
      </c>
      <c r="E16">
        <v>20267.4819999998</v>
      </c>
      <c r="F16">
        <v>-20267.4819999998</v>
      </c>
      <c r="G16">
        <v>91926.440000001297</v>
      </c>
      <c r="H16">
        <v>112193.922000001</v>
      </c>
    </row>
    <row r="17" spans="1:8" x14ac:dyDescent="0.25">
      <c r="A17" t="s">
        <v>14</v>
      </c>
      <c r="B17">
        <v>16</v>
      </c>
      <c r="C17" t="s">
        <v>5</v>
      </c>
      <c r="D17">
        <v>10924.8480000002</v>
      </c>
      <c r="E17">
        <v>0</v>
      </c>
      <c r="F17">
        <v>10924.8480000002</v>
      </c>
      <c r="G17">
        <v>112193.922000001</v>
      </c>
      <c r="H17">
        <v>101269.07399999999</v>
      </c>
    </row>
    <row r="18" spans="1:8" x14ac:dyDescent="0.25">
      <c r="A18" t="s">
        <v>14</v>
      </c>
      <c r="B18">
        <v>17</v>
      </c>
      <c r="C18" t="s">
        <v>5</v>
      </c>
      <c r="D18">
        <v>7568.6280000000297</v>
      </c>
      <c r="E18">
        <v>0</v>
      </c>
      <c r="F18">
        <v>7568.6280000000297</v>
      </c>
      <c r="G18">
        <v>101269.074000001</v>
      </c>
      <c r="H18">
        <v>93700.446000000898</v>
      </c>
    </row>
    <row r="19" spans="1:8" x14ac:dyDescent="0.25">
      <c r="A19" t="s">
        <v>14</v>
      </c>
      <c r="B19">
        <v>18</v>
      </c>
      <c r="C19" t="s">
        <v>5</v>
      </c>
      <c r="D19">
        <v>0</v>
      </c>
      <c r="E19">
        <v>13453.3819999998</v>
      </c>
      <c r="F19">
        <v>-13453.3819999998</v>
      </c>
      <c r="G19">
        <v>93700.446000000898</v>
      </c>
      <c r="H19">
        <v>107153.82799999999</v>
      </c>
    </row>
    <row r="20" spans="1:8" x14ac:dyDescent="0.25">
      <c r="A20" t="s">
        <v>14</v>
      </c>
      <c r="B20">
        <v>19</v>
      </c>
      <c r="C20" t="s">
        <v>5</v>
      </c>
      <c r="D20">
        <v>17882.858</v>
      </c>
      <c r="E20">
        <v>0</v>
      </c>
      <c r="F20">
        <v>17882.858</v>
      </c>
      <c r="G20">
        <v>107153.828000001</v>
      </c>
      <c r="H20">
        <v>89270.970000000903</v>
      </c>
    </row>
    <row r="21" spans="1:8" x14ac:dyDescent="0.25">
      <c r="A21" t="s">
        <v>14</v>
      </c>
      <c r="B21">
        <v>20</v>
      </c>
      <c r="C21" t="s">
        <v>5</v>
      </c>
      <c r="D21">
        <v>1545.58799999999</v>
      </c>
      <c r="E21">
        <v>0</v>
      </c>
      <c r="F21">
        <v>1545.58799999999</v>
      </c>
      <c r="G21">
        <v>89270.9700000007</v>
      </c>
      <c r="H21">
        <v>87725.382000000696</v>
      </c>
    </row>
    <row r="22" spans="1:8" x14ac:dyDescent="0.25">
      <c r="A22" t="s">
        <v>14</v>
      </c>
      <c r="B22">
        <v>21</v>
      </c>
      <c r="C22" t="s">
        <v>5</v>
      </c>
      <c r="D22">
        <v>0</v>
      </c>
      <c r="E22">
        <v>33064.111999999703</v>
      </c>
      <c r="F22">
        <v>-33064.111999999703</v>
      </c>
      <c r="G22">
        <v>87725.382000000696</v>
      </c>
      <c r="H22">
        <v>120789.49400000001</v>
      </c>
    </row>
    <row r="23" spans="1:8" x14ac:dyDescent="0.25">
      <c r="A23" t="s">
        <v>14</v>
      </c>
      <c r="B23">
        <v>22</v>
      </c>
      <c r="C23" t="s">
        <v>5</v>
      </c>
      <c r="D23">
        <v>0</v>
      </c>
      <c r="E23">
        <v>39402.9920000001</v>
      </c>
      <c r="F23">
        <v>-39402.9920000001</v>
      </c>
      <c r="G23">
        <v>120789.49400000001</v>
      </c>
      <c r="H23">
        <v>160192.486</v>
      </c>
    </row>
    <row r="24" spans="1:8" x14ac:dyDescent="0.25">
      <c r="A24" t="s">
        <v>14</v>
      </c>
      <c r="B24">
        <v>23</v>
      </c>
      <c r="C24" t="s">
        <v>5</v>
      </c>
      <c r="D24">
        <v>0</v>
      </c>
      <c r="E24">
        <v>16603.8319999999</v>
      </c>
      <c r="F24">
        <v>-16603.8319999999</v>
      </c>
      <c r="G24">
        <v>160192.48600000099</v>
      </c>
      <c r="H24">
        <v>176796.318</v>
      </c>
    </row>
    <row r="25" spans="1:8" x14ac:dyDescent="0.25">
      <c r="A25" t="s">
        <v>14</v>
      </c>
      <c r="B25">
        <v>24</v>
      </c>
      <c r="C25" t="s">
        <v>5</v>
      </c>
      <c r="D25">
        <v>20203.0079999999</v>
      </c>
      <c r="E25">
        <v>0</v>
      </c>
      <c r="F25">
        <v>20203.0079999999</v>
      </c>
      <c r="G25">
        <v>176796.318</v>
      </c>
      <c r="H25">
        <v>156593.31</v>
      </c>
    </row>
    <row r="26" spans="1:8" x14ac:dyDescent="0.25">
      <c r="A26" t="s">
        <v>14</v>
      </c>
      <c r="B26">
        <v>25</v>
      </c>
      <c r="C26" t="s">
        <v>5</v>
      </c>
      <c r="D26">
        <v>0</v>
      </c>
      <c r="E26">
        <v>7575.1719999997904</v>
      </c>
      <c r="F26">
        <v>-7575.1719999997904</v>
      </c>
      <c r="G26">
        <v>156593.31000000099</v>
      </c>
      <c r="H26">
        <v>164168.48199999999</v>
      </c>
    </row>
    <row r="27" spans="1:8" x14ac:dyDescent="0.25">
      <c r="A27" t="s">
        <v>14</v>
      </c>
      <c r="B27">
        <v>26</v>
      </c>
      <c r="C27" t="s">
        <v>5</v>
      </c>
      <c r="D27">
        <v>0</v>
      </c>
      <c r="E27">
        <v>27535.771999999899</v>
      </c>
      <c r="F27">
        <v>-27535.771999999899</v>
      </c>
      <c r="G27">
        <v>164168.48199999999</v>
      </c>
      <c r="H27">
        <v>191704.253999999</v>
      </c>
    </row>
    <row r="28" spans="1:8" x14ac:dyDescent="0.25">
      <c r="A28" t="s">
        <v>14</v>
      </c>
      <c r="B28">
        <v>27</v>
      </c>
      <c r="C28" t="s">
        <v>5</v>
      </c>
      <c r="D28">
        <v>0</v>
      </c>
      <c r="E28">
        <v>875.46199999982503</v>
      </c>
      <c r="F28">
        <v>-875.46199999982503</v>
      </c>
      <c r="G28">
        <v>191704.25399999999</v>
      </c>
      <c r="H28">
        <v>192579.715999999</v>
      </c>
    </row>
    <row r="29" spans="1:8" x14ac:dyDescent="0.25">
      <c r="A29" t="s">
        <v>14</v>
      </c>
      <c r="B29">
        <v>28</v>
      </c>
      <c r="C29" t="s">
        <v>5</v>
      </c>
      <c r="D29">
        <v>1253.31799999997</v>
      </c>
      <c r="E29">
        <v>0</v>
      </c>
      <c r="F29">
        <v>1253.31799999997</v>
      </c>
      <c r="G29">
        <v>192579.71599999999</v>
      </c>
      <c r="H29">
        <v>191326.39799999999</v>
      </c>
    </row>
    <row r="30" spans="1:8" x14ac:dyDescent="0.25">
      <c r="A30" t="s">
        <v>14</v>
      </c>
      <c r="B30">
        <v>29</v>
      </c>
      <c r="C30" t="s">
        <v>5</v>
      </c>
      <c r="D30">
        <v>0</v>
      </c>
      <c r="E30">
        <v>8673.6019999999608</v>
      </c>
      <c r="F30">
        <v>-8673.6019999999608</v>
      </c>
      <c r="G30">
        <v>191326.39799999999</v>
      </c>
      <c r="H30">
        <v>199999.99999999901</v>
      </c>
    </row>
    <row r="31" spans="1:8" x14ac:dyDescent="0.25">
      <c r="A31" t="s">
        <v>14</v>
      </c>
      <c r="B31">
        <v>30</v>
      </c>
      <c r="C31" t="s">
        <v>5</v>
      </c>
      <c r="D31">
        <v>32412.338</v>
      </c>
      <c r="E31">
        <v>0</v>
      </c>
      <c r="F31">
        <v>32412.338</v>
      </c>
      <c r="G31">
        <v>200000</v>
      </c>
      <c r="H31">
        <v>167587.66200000001</v>
      </c>
    </row>
    <row r="32" spans="1:8" x14ac:dyDescent="0.25">
      <c r="A32" t="s">
        <v>14</v>
      </c>
      <c r="B32">
        <v>31</v>
      </c>
      <c r="C32" t="s">
        <v>5</v>
      </c>
      <c r="D32">
        <v>0</v>
      </c>
      <c r="E32">
        <v>20209.142</v>
      </c>
      <c r="F32">
        <v>-20209.142</v>
      </c>
      <c r="G32">
        <v>167587.66200000001</v>
      </c>
      <c r="H32">
        <v>187796.804</v>
      </c>
    </row>
    <row r="33" spans="1:8" x14ac:dyDescent="0.25">
      <c r="A33" t="s">
        <v>14</v>
      </c>
      <c r="B33">
        <v>32</v>
      </c>
      <c r="C33" t="s">
        <v>5</v>
      </c>
      <c r="D33">
        <v>0</v>
      </c>
      <c r="E33">
        <v>10285.191999999801</v>
      </c>
      <c r="F33">
        <v>-10285.191999999801</v>
      </c>
      <c r="G33">
        <v>187796.804</v>
      </c>
      <c r="H33">
        <v>198081.995999999</v>
      </c>
    </row>
    <row r="34" spans="1:8" x14ac:dyDescent="0.25">
      <c r="A34" t="s">
        <v>14</v>
      </c>
      <c r="B34">
        <v>33</v>
      </c>
      <c r="C34" t="s">
        <v>5</v>
      </c>
      <c r="D34">
        <v>14355.0079999999</v>
      </c>
      <c r="E34">
        <v>0</v>
      </c>
      <c r="F34">
        <v>14355.0079999999</v>
      </c>
      <c r="G34">
        <v>198081.99600000001</v>
      </c>
      <c r="H34">
        <v>183726.98800000001</v>
      </c>
    </row>
    <row r="35" spans="1:8" x14ac:dyDescent="0.25">
      <c r="A35" t="s">
        <v>14</v>
      </c>
      <c r="B35">
        <v>34</v>
      </c>
      <c r="C35" t="s">
        <v>5</v>
      </c>
      <c r="D35">
        <v>37251.317999999999</v>
      </c>
      <c r="E35">
        <v>0</v>
      </c>
      <c r="F35">
        <v>37251.317999999999</v>
      </c>
      <c r="G35">
        <v>183726.98800000001</v>
      </c>
      <c r="H35">
        <v>146475.67000000001</v>
      </c>
    </row>
    <row r="36" spans="1:8" x14ac:dyDescent="0.25">
      <c r="A36" t="s">
        <v>14</v>
      </c>
      <c r="B36">
        <v>35</v>
      </c>
      <c r="C36" t="s">
        <v>5</v>
      </c>
      <c r="D36">
        <v>35893.348000000202</v>
      </c>
      <c r="E36">
        <v>0</v>
      </c>
      <c r="F36">
        <v>35893.348000000202</v>
      </c>
      <c r="G36">
        <v>146475.67000000001</v>
      </c>
      <c r="H36">
        <v>110582.321999999</v>
      </c>
    </row>
    <row r="37" spans="1:8" x14ac:dyDescent="0.25">
      <c r="A37" t="s">
        <v>14</v>
      </c>
      <c r="B37">
        <v>36</v>
      </c>
      <c r="C37" t="s">
        <v>5</v>
      </c>
      <c r="D37">
        <v>13837.317999999999</v>
      </c>
      <c r="E37">
        <v>0</v>
      </c>
      <c r="F37">
        <v>13837.317999999999</v>
      </c>
      <c r="G37">
        <v>110582.322</v>
      </c>
      <c r="H37">
        <v>96745.004000000001</v>
      </c>
    </row>
    <row r="38" spans="1:8" x14ac:dyDescent="0.25">
      <c r="A38" t="s">
        <v>14</v>
      </c>
      <c r="B38">
        <v>37</v>
      </c>
      <c r="C38" t="s">
        <v>5</v>
      </c>
      <c r="D38">
        <v>22820.428000000298</v>
      </c>
      <c r="E38">
        <v>0</v>
      </c>
      <c r="F38">
        <v>22820.428000000298</v>
      </c>
      <c r="G38">
        <v>96745.003999999695</v>
      </c>
      <c r="H38">
        <v>73924.575999999302</v>
      </c>
    </row>
    <row r="39" spans="1:8" x14ac:dyDescent="0.25">
      <c r="A39" t="s">
        <v>14</v>
      </c>
      <c r="B39">
        <v>38</v>
      </c>
      <c r="C39" t="s">
        <v>5</v>
      </c>
      <c r="D39">
        <v>5903.38800000027</v>
      </c>
      <c r="E39">
        <v>0</v>
      </c>
      <c r="F39">
        <v>5903.38800000027</v>
      </c>
      <c r="G39">
        <v>73924.575999999404</v>
      </c>
      <c r="H39">
        <v>68021.187999999107</v>
      </c>
    </row>
    <row r="40" spans="1:8" x14ac:dyDescent="0.25">
      <c r="A40" t="s">
        <v>14</v>
      </c>
      <c r="B40">
        <v>39</v>
      </c>
      <c r="C40" t="s">
        <v>5</v>
      </c>
      <c r="D40">
        <v>15883.0180000002</v>
      </c>
      <c r="E40">
        <v>0</v>
      </c>
      <c r="F40">
        <v>15883.0180000002</v>
      </c>
      <c r="G40">
        <v>68021.187999999194</v>
      </c>
      <c r="H40">
        <v>52138.1699999989</v>
      </c>
    </row>
    <row r="41" spans="1:8" x14ac:dyDescent="0.25">
      <c r="A41" t="s">
        <v>14</v>
      </c>
      <c r="B41">
        <v>40</v>
      </c>
      <c r="C41" t="s">
        <v>5</v>
      </c>
      <c r="D41">
        <v>23817.898000000001</v>
      </c>
      <c r="E41">
        <v>0</v>
      </c>
      <c r="F41">
        <v>23817.898000000001</v>
      </c>
      <c r="G41">
        <v>52138.169999999001</v>
      </c>
      <c r="H41">
        <v>28320.271999999</v>
      </c>
    </row>
    <row r="42" spans="1:8" x14ac:dyDescent="0.25">
      <c r="A42" t="s">
        <v>14</v>
      </c>
      <c r="B42">
        <v>41</v>
      </c>
      <c r="C42" t="s">
        <v>5</v>
      </c>
      <c r="D42">
        <v>0</v>
      </c>
      <c r="E42">
        <v>10970.2420000001</v>
      </c>
      <c r="F42">
        <v>-10970.2420000001</v>
      </c>
      <c r="G42">
        <v>28320.271999998899</v>
      </c>
      <c r="H42">
        <v>39290.513999998999</v>
      </c>
    </row>
    <row r="43" spans="1:8" x14ac:dyDescent="0.25">
      <c r="A43" t="s">
        <v>14</v>
      </c>
      <c r="B43">
        <v>42</v>
      </c>
      <c r="C43" t="s">
        <v>5</v>
      </c>
      <c r="D43">
        <v>33341.188000000097</v>
      </c>
      <c r="E43">
        <v>0</v>
      </c>
      <c r="F43">
        <v>33341.188000000097</v>
      </c>
      <c r="G43">
        <v>39290.513999998999</v>
      </c>
      <c r="H43">
        <v>5949.3259999989004</v>
      </c>
    </row>
    <row r="44" spans="1:8" x14ac:dyDescent="0.25">
      <c r="A44" t="s">
        <v>14</v>
      </c>
      <c r="B44">
        <v>43</v>
      </c>
      <c r="C44" t="s">
        <v>5</v>
      </c>
      <c r="D44">
        <v>0</v>
      </c>
      <c r="E44">
        <v>12800.201999999999</v>
      </c>
      <c r="F44">
        <v>-12800.201999999999</v>
      </c>
      <c r="G44">
        <v>5949.3259999989496</v>
      </c>
      <c r="H44">
        <v>18749.5279999989</v>
      </c>
    </row>
    <row r="45" spans="1:8" x14ac:dyDescent="0.25">
      <c r="A45" t="s">
        <v>14</v>
      </c>
      <c r="B45">
        <v>44</v>
      </c>
      <c r="C45" t="s">
        <v>5</v>
      </c>
      <c r="D45">
        <v>8159.2480000001397</v>
      </c>
      <c r="E45">
        <v>0</v>
      </c>
      <c r="F45">
        <v>8159.2480000001397</v>
      </c>
      <c r="G45">
        <v>18749.527999999002</v>
      </c>
      <c r="H45">
        <v>10590.2799999988</v>
      </c>
    </row>
    <row r="46" spans="1:8" x14ac:dyDescent="0.25">
      <c r="A46" t="s">
        <v>14</v>
      </c>
      <c r="B46">
        <v>45</v>
      </c>
      <c r="C46" t="s">
        <v>5</v>
      </c>
      <c r="D46">
        <v>10377.0079999999</v>
      </c>
      <c r="E46">
        <v>0</v>
      </c>
      <c r="F46">
        <v>10377.0079999999</v>
      </c>
      <c r="G46">
        <v>10590.2799999989</v>
      </c>
      <c r="H46">
        <v>213.271999999</v>
      </c>
    </row>
    <row r="47" spans="1:8" x14ac:dyDescent="0.25">
      <c r="A47" t="s">
        <v>14</v>
      </c>
      <c r="B47">
        <v>46</v>
      </c>
      <c r="C47" t="s">
        <v>5</v>
      </c>
      <c r="D47">
        <v>0</v>
      </c>
      <c r="E47">
        <v>2605.9320000000298</v>
      </c>
      <c r="F47">
        <v>-2605.9320000000298</v>
      </c>
      <c r="G47">
        <v>213.27199999894901</v>
      </c>
      <c r="H47">
        <v>2819.2039999989702</v>
      </c>
    </row>
    <row r="48" spans="1:8" x14ac:dyDescent="0.25">
      <c r="A48" t="s">
        <v>14</v>
      </c>
      <c r="B48">
        <v>47</v>
      </c>
      <c r="C48" t="s">
        <v>5</v>
      </c>
      <c r="D48">
        <v>2819.2039999989802</v>
      </c>
      <c r="E48">
        <v>0</v>
      </c>
      <c r="F48">
        <v>2819.2039999989802</v>
      </c>
      <c r="G48">
        <v>2819.2039999989802</v>
      </c>
      <c r="H48">
        <v>0</v>
      </c>
    </row>
    <row r="49" spans="1:8" x14ac:dyDescent="0.25">
      <c r="A49" t="s">
        <v>14</v>
      </c>
      <c r="B49">
        <v>48</v>
      </c>
      <c r="C49" t="s">
        <v>5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 x14ac:dyDescent="0.25">
      <c r="A50" t="s">
        <v>14</v>
      </c>
      <c r="B50">
        <v>49</v>
      </c>
      <c r="C50" t="s">
        <v>5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 x14ac:dyDescent="0.25">
      <c r="A51" t="s">
        <v>14</v>
      </c>
      <c r="B51">
        <v>50</v>
      </c>
      <c r="C51" t="s">
        <v>5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 x14ac:dyDescent="0.25">
      <c r="A52" t="s">
        <v>14</v>
      </c>
      <c r="B52">
        <v>51</v>
      </c>
      <c r="C52" t="s">
        <v>5</v>
      </c>
      <c r="D52">
        <v>0</v>
      </c>
      <c r="E52">
        <v>17724.660000003401</v>
      </c>
      <c r="F52">
        <v>-17724.660000003401</v>
      </c>
      <c r="G52">
        <v>0</v>
      </c>
      <c r="H52">
        <v>17724.660000003401</v>
      </c>
    </row>
    <row r="53" spans="1:8" x14ac:dyDescent="0.25">
      <c r="A53" t="s">
        <v>14</v>
      </c>
      <c r="B53">
        <v>52</v>
      </c>
      <c r="C53" t="s">
        <v>5</v>
      </c>
      <c r="D53">
        <v>0</v>
      </c>
      <c r="E53">
        <v>27842.791999999899</v>
      </c>
      <c r="F53">
        <v>-27842.791999999899</v>
      </c>
      <c r="G53">
        <v>17724.660000003401</v>
      </c>
      <c r="H53">
        <v>45567.452000003301</v>
      </c>
    </row>
    <row r="54" spans="1:8" x14ac:dyDescent="0.25">
      <c r="A54" t="s">
        <v>15</v>
      </c>
      <c r="B54">
        <v>1</v>
      </c>
      <c r="C54" t="s">
        <v>6</v>
      </c>
      <c r="D54">
        <v>21195.7590000001</v>
      </c>
      <c r="E54">
        <v>0</v>
      </c>
      <c r="F54">
        <v>21195.7590000001</v>
      </c>
      <c r="G54">
        <v>68462.137999999803</v>
      </c>
      <c r="H54">
        <v>47266.378999999703</v>
      </c>
    </row>
    <row r="55" spans="1:8" x14ac:dyDescent="0.25">
      <c r="A55" t="s">
        <v>15</v>
      </c>
      <c r="B55">
        <v>2</v>
      </c>
      <c r="C55" t="s">
        <v>6</v>
      </c>
      <c r="D55">
        <v>47266.378999999703</v>
      </c>
      <c r="E55">
        <v>0</v>
      </c>
      <c r="F55">
        <v>47266.378999999703</v>
      </c>
      <c r="G55">
        <v>47266.378999999703</v>
      </c>
      <c r="H55">
        <v>0</v>
      </c>
    </row>
    <row r="56" spans="1:8" x14ac:dyDescent="0.25">
      <c r="A56" t="s">
        <v>15</v>
      </c>
      <c r="B56">
        <v>3</v>
      </c>
      <c r="C56" t="s">
        <v>6</v>
      </c>
      <c r="D56">
        <v>0</v>
      </c>
      <c r="E56">
        <v>13674.168999996</v>
      </c>
      <c r="F56">
        <v>-13674.168999996</v>
      </c>
      <c r="G56">
        <v>0</v>
      </c>
      <c r="H56">
        <v>13674.168999996</v>
      </c>
    </row>
    <row r="57" spans="1:8" x14ac:dyDescent="0.25">
      <c r="A57" t="s">
        <v>15</v>
      </c>
      <c r="B57">
        <v>4</v>
      </c>
      <c r="C57" t="s">
        <v>6</v>
      </c>
      <c r="D57">
        <v>0</v>
      </c>
      <c r="E57">
        <v>5304.8209999999999</v>
      </c>
      <c r="F57">
        <v>-5304.8209999999999</v>
      </c>
      <c r="G57">
        <v>13674.168999996</v>
      </c>
      <c r="H57">
        <v>18978.989999996</v>
      </c>
    </row>
    <row r="58" spans="1:8" x14ac:dyDescent="0.25">
      <c r="A58" t="s">
        <v>15</v>
      </c>
      <c r="B58">
        <v>5</v>
      </c>
      <c r="C58" t="s">
        <v>6</v>
      </c>
      <c r="D58">
        <v>0</v>
      </c>
      <c r="E58">
        <v>2816.7209999999</v>
      </c>
      <c r="F58">
        <v>-2816.7209999999</v>
      </c>
      <c r="G58">
        <v>18978.989999996</v>
      </c>
      <c r="H58">
        <v>21795.710999995899</v>
      </c>
    </row>
    <row r="59" spans="1:8" x14ac:dyDescent="0.25">
      <c r="A59" t="s">
        <v>15</v>
      </c>
      <c r="B59">
        <v>6</v>
      </c>
      <c r="C59" t="s">
        <v>6</v>
      </c>
      <c r="D59">
        <v>15370.0789999999</v>
      </c>
      <c r="E59">
        <v>0</v>
      </c>
      <c r="F59">
        <v>15370.0789999999</v>
      </c>
      <c r="G59">
        <v>21795.710999995899</v>
      </c>
      <c r="H59">
        <v>6425.6319999959996</v>
      </c>
    </row>
    <row r="60" spans="1:8" x14ac:dyDescent="0.25">
      <c r="A60" t="s">
        <v>15</v>
      </c>
      <c r="B60">
        <v>7</v>
      </c>
      <c r="C60" t="s">
        <v>6</v>
      </c>
      <c r="D60">
        <v>0</v>
      </c>
      <c r="E60">
        <v>38248.601000000301</v>
      </c>
      <c r="F60">
        <v>-38248.601000000301</v>
      </c>
      <c r="G60">
        <v>6425.6319999960297</v>
      </c>
      <c r="H60">
        <v>44674.232999996297</v>
      </c>
    </row>
    <row r="61" spans="1:8" x14ac:dyDescent="0.25">
      <c r="A61" t="s">
        <v>15</v>
      </c>
      <c r="B61">
        <v>8</v>
      </c>
      <c r="C61" t="s">
        <v>6</v>
      </c>
      <c r="D61">
        <v>3183.1990000000201</v>
      </c>
      <c r="E61">
        <v>0</v>
      </c>
      <c r="F61">
        <v>3183.1990000000201</v>
      </c>
      <c r="G61">
        <v>44674.232999996297</v>
      </c>
      <c r="H61">
        <v>41491.033999996202</v>
      </c>
    </row>
    <row r="62" spans="1:8" x14ac:dyDescent="0.25">
      <c r="A62" t="s">
        <v>15</v>
      </c>
      <c r="B62">
        <v>9</v>
      </c>
      <c r="C62" t="s">
        <v>6</v>
      </c>
      <c r="D62">
        <v>0</v>
      </c>
      <c r="E62">
        <v>14513.1410000003</v>
      </c>
      <c r="F62">
        <v>-14513.1410000003</v>
      </c>
      <c r="G62">
        <v>41491.033999996303</v>
      </c>
      <c r="H62">
        <v>56004.174999996598</v>
      </c>
    </row>
    <row r="63" spans="1:8" x14ac:dyDescent="0.25">
      <c r="A63" t="s">
        <v>15</v>
      </c>
      <c r="B63">
        <v>10</v>
      </c>
      <c r="C63" t="s">
        <v>6</v>
      </c>
      <c r="D63">
        <v>0</v>
      </c>
      <c r="E63">
        <v>25130.871000000301</v>
      </c>
      <c r="F63">
        <v>-25130.871000000301</v>
      </c>
      <c r="G63">
        <v>56004.174999996598</v>
      </c>
      <c r="H63">
        <v>81135.045999996903</v>
      </c>
    </row>
    <row r="64" spans="1:8" x14ac:dyDescent="0.25">
      <c r="A64" t="s">
        <v>15</v>
      </c>
      <c r="B64">
        <v>11</v>
      </c>
      <c r="C64" t="s">
        <v>6</v>
      </c>
      <c r="D64">
        <v>0</v>
      </c>
      <c r="E64">
        <v>23428.4010000001</v>
      </c>
      <c r="F64">
        <v>-23428.4010000001</v>
      </c>
      <c r="G64">
        <v>81135.045999996801</v>
      </c>
      <c r="H64">
        <v>104563.446999996</v>
      </c>
    </row>
    <row r="65" spans="1:8" x14ac:dyDescent="0.25">
      <c r="A65" t="s">
        <v>15</v>
      </c>
      <c r="B65">
        <v>12</v>
      </c>
      <c r="C65" t="s">
        <v>6</v>
      </c>
      <c r="D65">
        <v>0</v>
      </c>
      <c r="E65">
        <v>7545.8110000002198</v>
      </c>
      <c r="F65">
        <v>-7545.8110000002198</v>
      </c>
      <c r="G65">
        <v>104563.446999997</v>
      </c>
      <c r="H65">
        <v>112109.257999997</v>
      </c>
    </row>
    <row r="66" spans="1:8" x14ac:dyDescent="0.25">
      <c r="A66" t="s">
        <v>15</v>
      </c>
      <c r="B66">
        <v>13</v>
      </c>
      <c r="C66" t="s">
        <v>6</v>
      </c>
      <c r="D66">
        <v>0</v>
      </c>
      <c r="E66">
        <v>3232.7110000001298</v>
      </c>
      <c r="F66">
        <v>-3232.7110000001298</v>
      </c>
      <c r="G66">
        <v>112109.257999997</v>
      </c>
      <c r="H66">
        <v>115341.968999997</v>
      </c>
    </row>
    <row r="67" spans="1:8" x14ac:dyDescent="0.25">
      <c r="A67" t="s">
        <v>15</v>
      </c>
      <c r="B67">
        <v>14</v>
      </c>
      <c r="C67" t="s">
        <v>6</v>
      </c>
      <c r="D67">
        <v>0</v>
      </c>
      <c r="E67">
        <v>3473.5309999999599</v>
      </c>
      <c r="F67">
        <v>-3473.5309999999599</v>
      </c>
      <c r="G67">
        <v>115341.968999997</v>
      </c>
      <c r="H67">
        <v>118815.499999996</v>
      </c>
    </row>
    <row r="68" spans="1:8" x14ac:dyDescent="0.25">
      <c r="A68" t="s">
        <v>15</v>
      </c>
      <c r="B68">
        <v>15</v>
      </c>
      <c r="C68" t="s">
        <v>6</v>
      </c>
      <c r="D68">
        <v>0</v>
      </c>
      <c r="E68">
        <v>6395.4810000001498</v>
      </c>
      <c r="F68">
        <v>-6395.4810000001498</v>
      </c>
      <c r="G68">
        <v>118815.499999997</v>
      </c>
      <c r="H68">
        <v>125210.980999997</v>
      </c>
    </row>
    <row r="69" spans="1:8" x14ac:dyDescent="0.25">
      <c r="A69" t="s">
        <v>15</v>
      </c>
      <c r="B69">
        <v>16</v>
      </c>
      <c r="C69" t="s">
        <v>6</v>
      </c>
      <c r="D69">
        <v>0</v>
      </c>
      <c r="E69">
        <v>6940.2409999999199</v>
      </c>
      <c r="F69">
        <v>-6940.2409999999199</v>
      </c>
      <c r="G69">
        <v>125210.980999997</v>
      </c>
      <c r="H69">
        <v>132151.22199999599</v>
      </c>
    </row>
    <row r="70" spans="1:8" x14ac:dyDescent="0.25">
      <c r="A70" t="s">
        <v>15</v>
      </c>
      <c r="B70">
        <v>17</v>
      </c>
      <c r="C70" t="s">
        <v>6</v>
      </c>
      <c r="D70">
        <v>0</v>
      </c>
      <c r="E70">
        <v>27978.611000000001</v>
      </c>
      <c r="F70">
        <v>-27978.611000000001</v>
      </c>
      <c r="G70">
        <v>132151.22199999701</v>
      </c>
      <c r="H70">
        <v>160129.83299999699</v>
      </c>
    </row>
    <row r="71" spans="1:8" x14ac:dyDescent="0.25">
      <c r="A71" t="s">
        <v>15</v>
      </c>
      <c r="B71">
        <v>18</v>
      </c>
      <c r="C71" t="s">
        <v>6</v>
      </c>
      <c r="D71">
        <v>10574.8489999999</v>
      </c>
      <c r="E71">
        <v>0</v>
      </c>
      <c r="F71">
        <v>10574.8489999999</v>
      </c>
      <c r="G71">
        <v>160129.83299999699</v>
      </c>
      <c r="H71">
        <v>149554.983999997</v>
      </c>
    </row>
    <row r="72" spans="1:8" x14ac:dyDescent="0.25">
      <c r="A72" t="s">
        <v>15</v>
      </c>
      <c r="B72">
        <v>19</v>
      </c>
      <c r="C72" t="s">
        <v>6</v>
      </c>
      <c r="D72">
        <v>693.74899999983597</v>
      </c>
      <c r="E72">
        <v>0</v>
      </c>
      <c r="F72">
        <v>693.74899999983597</v>
      </c>
      <c r="G72">
        <v>149554.983999997</v>
      </c>
      <c r="H72">
        <v>148861.23499999699</v>
      </c>
    </row>
    <row r="73" spans="1:8" x14ac:dyDescent="0.25">
      <c r="A73" t="s">
        <v>15</v>
      </c>
      <c r="B73">
        <v>20</v>
      </c>
      <c r="C73" t="s">
        <v>6</v>
      </c>
      <c r="D73">
        <v>12595.5090000001</v>
      </c>
      <c r="E73">
        <v>0</v>
      </c>
      <c r="F73">
        <v>12595.5090000001</v>
      </c>
      <c r="G73">
        <v>148861.23499999801</v>
      </c>
      <c r="H73">
        <v>136265.725999997</v>
      </c>
    </row>
    <row r="74" spans="1:8" x14ac:dyDescent="0.25">
      <c r="A74" t="s">
        <v>15</v>
      </c>
      <c r="B74">
        <v>21</v>
      </c>
      <c r="C74" t="s">
        <v>6</v>
      </c>
      <c r="D74">
        <v>5679.4989999998397</v>
      </c>
      <c r="E74">
        <v>0</v>
      </c>
      <c r="F74">
        <v>5679.4989999998397</v>
      </c>
      <c r="G74">
        <v>136265.725999997</v>
      </c>
      <c r="H74">
        <v>130586.226999997</v>
      </c>
    </row>
    <row r="75" spans="1:8" x14ac:dyDescent="0.25">
      <c r="A75" t="s">
        <v>15</v>
      </c>
      <c r="B75">
        <v>22</v>
      </c>
      <c r="C75" t="s">
        <v>6</v>
      </c>
      <c r="D75">
        <v>0</v>
      </c>
      <c r="E75">
        <v>12955.941000000101</v>
      </c>
      <c r="F75">
        <v>-12955.941000000101</v>
      </c>
      <c r="G75">
        <v>130586.22699999801</v>
      </c>
      <c r="H75">
        <v>143542.167999998</v>
      </c>
    </row>
    <row r="76" spans="1:8" x14ac:dyDescent="0.25">
      <c r="A76" t="s">
        <v>15</v>
      </c>
      <c r="B76">
        <v>23</v>
      </c>
      <c r="C76" t="s">
        <v>6</v>
      </c>
      <c r="D76">
        <v>15369.368999999901</v>
      </c>
      <c r="E76">
        <v>0</v>
      </c>
      <c r="F76">
        <v>15369.368999999901</v>
      </c>
      <c r="G76">
        <v>143542.167999998</v>
      </c>
      <c r="H76">
        <v>128172.79899999801</v>
      </c>
    </row>
    <row r="77" spans="1:8" x14ac:dyDescent="0.25">
      <c r="A77" t="s">
        <v>15</v>
      </c>
      <c r="B77">
        <v>24</v>
      </c>
      <c r="C77" t="s">
        <v>6</v>
      </c>
      <c r="D77">
        <v>0</v>
      </c>
      <c r="E77">
        <v>11970.381000000099</v>
      </c>
      <c r="F77">
        <v>-11970.381000000099</v>
      </c>
      <c r="G77">
        <v>128172.79899999801</v>
      </c>
      <c r="H77">
        <v>140143.17999999801</v>
      </c>
    </row>
    <row r="78" spans="1:8" x14ac:dyDescent="0.25">
      <c r="A78" t="s">
        <v>15</v>
      </c>
      <c r="B78">
        <v>25</v>
      </c>
      <c r="C78" t="s">
        <v>6</v>
      </c>
      <c r="D78">
        <v>24667.069000000101</v>
      </c>
      <c r="E78">
        <v>0</v>
      </c>
      <c r="F78">
        <v>24667.069000000101</v>
      </c>
      <c r="G78">
        <v>140143.17999999801</v>
      </c>
      <c r="H78">
        <v>115476.11099999701</v>
      </c>
    </row>
    <row r="79" spans="1:8" x14ac:dyDescent="0.25">
      <c r="A79" t="s">
        <v>15</v>
      </c>
      <c r="B79">
        <v>26</v>
      </c>
      <c r="C79" t="s">
        <v>6</v>
      </c>
      <c r="D79">
        <v>22194.429</v>
      </c>
      <c r="E79">
        <v>0</v>
      </c>
      <c r="F79">
        <v>22194.429</v>
      </c>
      <c r="G79">
        <v>115476.110999998</v>
      </c>
      <c r="H79">
        <v>93281.681999997905</v>
      </c>
    </row>
    <row r="80" spans="1:8" x14ac:dyDescent="0.25">
      <c r="A80" t="s">
        <v>15</v>
      </c>
      <c r="B80">
        <v>27</v>
      </c>
      <c r="C80" t="s">
        <v>6</v>
      </c>
      <c r="D80">
        <v>25101.608999999698</v>
      </c>
      <c r="E80">
        <v>0</v>
      </c>
      <c r="F80">
        <v>25101.608999999698</v>
      </c>
      <c r="G80">
        <v>93281.681999997701</v>
      </c>
      <c r="H80">
        <v>68180.072999997996</v>
      </c>
    </row>
    <row r="81" spans="1:8" x14ac:dyDescent="0.25">
      <c r="A81" t="s">
        <v>15</v>
      </c>
      <c r="B81">
        <v>28</v>
      </c>
      <c r="C81" t="s">
        <v>6</v>
      </c>
      <c r="D81">
        <v>0</v>
      </c>
      <c r="E81">
        <v>65597.021000000197</v>
      </c>
      <c r="F81">
        <v>-65597.021000000197</v>
      </c>
      <c r="G81">
        <v>68180.072999997996</v>
      </c>
      <c r="H81">
        <v>133777.093999998</v>
      </c>
    </row>
    <row r="82" spans="1:8" x14ac:dyDescent="0.25">
      <c r="A82" t="s">
        <v>15</v>
      </c>
      <c r="B82">
        <v>29</v>
      </c>
      <c r="C82" t="s">
        <v>6</v>
      </c>
      <c r="D82">
        <v>8431.1089999997093</v>
      </c>
      <c r="E82">
        <v>0</v>
      </c>
      <c r="F82">
        <v>8431.1089999997093</v>
      </c>
      <c r="G82">
        <v>133777.093999998</v>
      </c>
      <c r="H82">
        <v>125345.98499999801</v>
      </c>
    </row>
    <row r="83" spans="1:8" x14ac:dyDescent="0.25">
      <c r="A83" t="s">
        <v>15</v>
      </c>
      <c r="B83">
        <v>30</v>
      </c>
      <c r="C83" t="s">
        <v>6</v>
      </c>
      <c r="D83">
        <v>7927.6790000000001</v>
      </c>
      <c r="E83">
        <v>0</v>
      </c>
      <c r="F83">
        <v>7927.6790000000001</v>
      </c>
      <c r="G83">
        <v>125345.98499999801</v>
      </c>
      <c r="H83">
        <v>117418.305999998</v>
      </c>
    </row>
    <row r="84" spans="1:8" x14ac:dyDescent="0.25">
      <c r="A84" t="s">
        <v>15</v>
      </c>
      <c r="B84">
        <v>31</v>
      </c>
      <c r="C84" t="s">
        <v>6</v>
      </c>
      <c r="D84">
        <v>47422.7590000001</v>
      </c>
      <c r="E84">
        <v>0</v>
      </c>
      <c r="F84">
        <v>47422.7590000001</v>
      </c>
      <c r="G84">
        <v>117418.305999998</v>
      </c>
      <c r="H84">
        <v>69995.546999997896</v>
      </c>
    </row>
    <row r="85" spans="1:8" x14ac:dyDescent="0.25">
      <c r="A85" t="s">
        <v>15</v>
      </c>
      <c r="B85">
        <v>32</v>
      </c>
      <c r="C85" t="s">
        <v>6</v>
      </c>
      <c r="D85">
        <v>0</v>
      </c>
      <c r="E85">
        <v>26742.9210000001</v>
      </c>
      <c r="F85">
        <v>-26742.9210000001</v>
      </c>
      <c r="G85">
        <v>69995.546999998405</v>
      </c>
      <c r="H85">
        <v>96738.467999998495</v>
      </c>
    </row>
    <row r="86" spans="1:8" x14ac:dyDescent="0.25">
      <c r="A86" t="s">
        <v>15</v>
      </c>
      <c r="B86">
        <v>33</v>
      </c>
      <c r="C86" t="s">
        <v>6</v>
      </c>
      <c r="D86">
        <v>0</v>
      </c>
      <c r="E86">
        <v>11812.950999999901</v>
      </c>
      <c r="F86">
        <v>-11812.950999999901</v>
      </c>
      <c r="G86">
        <v>96738.467999998495</v>
      </c>
      <c r="H86">
        <v>108551.418999998</v>
      </c>
    </row>
    <row r="87" spans="1:8" x14ac:dyDescent="0.25">
      <c r="A87" t="s">
        <v>15</v>
      </c>
      <c r="B87">
        <v>34</v>
      </c>
      <c r="C87" t="s">
        <v>6</v>
      </c>
      <c r="D87">
        <v>0</v>
      </c>
      <c r="E87">
        <v>19910.2209999999</v>
      </c>
      <c r="F87">
        <v>-19910.2209999999</v>
      </c>
      <c r="G87">
        <v>108551.418999998</v>
      </c>
      <c r="H87">
        <v>128461.639999997</v>
      </c>
    </row>
    <row r="88" spans="1:8" x14ac:dyDescent="0.25">
      <c r="A88" t="s">
        <v>15</v>
      </c>
      <c r="B88">
        <v>35</v>
      </c>
      <c r="C88" t="s">
        <v>6</v>
      </c>
      <c r="D88">
        <v>16778.159</v>
      </c>
      <c r="E88">
        <v>0</v>
      </c>
      <c r="F88">
        <v>16778.159</v>
      </c>
      <c r="G88">
        <v>128461.63999999801</v>
      </c>
      <c r="H88">
        <v>111683.48099999801</v>
      </c>
    </row>
    <row r="89" spans="1:8" x14ac:dyDescent="0.25">
      <c r="A89" t="s">
        <v>15</v>
      </c>
      <c r="B89">
        <v>36</v>
      </c>
      <c r="C89" t="s">
        <v>6</v>
      </c>
      <c r="D89">
        <v>0</v>
      </c>
      <c r="E89">
        <v>21662.061000000202</v>
      </c>
      <c r="F89">
        <v>-21662.061000000202</v>
      </c>
      <c r="G89">
        <v>111683.48099999801</v>
      </c>
      <c r="H89">
        <v>133345.54199999801</v>
      </c>
    </row>
    <row r="90" spans="1:8" x14ac:dyDescent="0.25">
      <c r="A90" t="s">
        <v>15</v>
      </c>
      <c r="B90">
        <v>37</v>
      </c>
      <c r="C90" t="s">
        <v>6</v>
      </c>
      <c r="D90">
        <v>0</v>
      </c>
      <c r="E90">
        <v>36615.321000000004</v>
      </c>
      <c r="F90">
        <v>-36615.321000000004</v>
      </c>
      <c r="G90">
        <v>133345.541999999</v>
      </c>
      <c r="H90">
        <v>169960.86299999899</v>
      </c>
    </row>
    <row r="91" spans="1:8" x14ac:dyDescent="0.25">
      <c r="A91" t="s">
        <v>15</v>
      </c>
      <c r="B91">
        <v>38</v>
      </c>
      <c r="C91" t="s">
        <v>6</v>
      </c>
      <c r="D91">
        <v>17084.219000000001</v>
      </c>
      <c r="E91">
        <v>0</v>
      </c>
      <c r="F91">
        <v>17084.219000000001</v>
      </c>
      <c r="G91">
        <v>169960.86299999899</v>
      </c>
      <c r="H91">
        <v>152876.64399999799</v>
      </c>
    </row>
    <row r="92" spans="1:8" x14ac:dyDescent="0.25">
      <c r="A92" t="s">
        <v>15</v>
      </c>
      <c r="B92">
        <v>39</v>
      </c>
      <c r="C92" t="s">
        <v>6</v>
      </c>
      <c r="D92">
        <v>1606.1990000000201</v>
      </c>
      <c r="E92">
        <v>0</v>
      </c>
      <c r="F92">
        <v>1606.1990000000201</v>
      </c>
      <c r="G92">
        <v>152876.64399999799</v>
      </c>
      <c r="H92">
        <v>151270.44499999701</v>
      </c>
    </row>
    <row r="93" spans="1:8" x14ac:dyDescent="0.25">
      <c r="A93" t="s">
        <v>15</v>
      </c>
      <c r="B93">
        <v>40</v>
      </c>
      <c r="C93" t="s">
        <v>6</v>
      </c>
      <c r="D93">
        <v>13950.878999999701</v>
      </c>
      <c r="E93">
        <v>0</v>
      </c>
      <c r="F93">
        <v>13950.878999999701</v>
      </c>
      <c r="G93">
        <v>151270.444999998</v>
      </c>
      <c r="H93">
        <v>137319.56599999801</v>
      </c>
    </row>
    <row r="94" spans="1:8" x14ac:dyDescent="0.25">
      <c r="A94" t="s">
        <v>15</v>
      </c>
      <c r="B94">
        <v>41</v>
      </c>
      <c r="C94" t="s">
        <v>6</v>
      </c>
      <c r="D94">
        <v>0</v>
      </c>
      <c r="E94">
        <v>3127.7409999999199</v>
      </c>
      <c r="F94">
        <v>-3127.7409999999199</v>
      </c>
      <c r="G94">
        <v>137319.565999999</v>
      </c>
      <c r="H94">
        <v>140447.30699999799</v>
      </c>
    </row>
    <row r="95" spans="1:8" x14ac:dyDescent="0.25">
      <c r="A95" t="s">
        <v>15</v>
      </c>
      <c r="B95">
        <v>42</v>
      </c>
      <c r="C95" t="s">
        <v>6</v>
      </c>
      <c r="D95">
        <v>0</v>
      </c>
      <c r="E95">
        <v>2224.5210000001798</v>
      </c>
      <c r="F95">
        <v>-2224.5210000001798</v>
      </c>
      <c r="G95">
        <v>140447.30699999901</v>
      </c>
      <c r="H95">
        <v>142671.82799999899</v>
      </c>
    </row>
    <row r="96" spans="1:8" x14ac:dyDescent="0.25">
      <c r="A96" t="s">
        <v>15</v>
      </c>
      <c r="B96">
        <v>43</v>
      </c>
      <c r="C96" t="s">
        <v>6</v>
      </c>
      <c r="D96">
        <v>10537.728999999799</v>
      </c>
      <c r="E96">
        <v>0</v>
      </c>
      <c r="F96">
        <v>10537.728999999799</v>
      </c>
      <c r="G96">
        <v>142671.82799999899</v>
      </c>
      <c r="H96">
        <v>132134.098999999</v>
      </c>
    </row>
    <row r="97" spans="1:8" x14ac:dyDescent="0.25">
      <c r="A97" t="s">
        <v>15</v>
      </c>
      <c r="B97">
        <v>44</v>
      </c>
      <c r="C97" t="s">
        <v>6</v>
      </c>
      <c r="D97">
        <v>19202.409</v>
      </c>
      <c r="E97">
        <v>0</v>
      </c>
      <c r="F97">
        <v>19202.409</v>
      </c>
      <c r="G97">
        <v>132134.098999999</v>
      </c>
      <c r="H97">
        <v>112931.689999999</v>
      </c>
    </row>
    <row r="98" spans="1:8" x14ac:dyDescent="0.25">
      <c r="A98" t="s">
        <v>15</v>
      </c>
      <c r="B98">
        <v>45</v>
      </c>
      <c r="C98" t="s">
        <v>6</v>
      </c>
      <c r="D98">
        <v>16453.858999999698</v>
      </c>
      <c r="E98">
        <v>0</v>
      </c>
      <c r="F98">
        <v>16453.858999999698</v>
      </c>
      <c r="G98">
        <v>112931.689999999</v>
      </c>
      <c r="H98">
        <v>96477.830999999307</v>
      </c>
    </row>
    <row r="99" spans="1:8" x14ac:dyDescent="0.25">
      <c r="A99" t="s">
        <v>15</v>
      </c>
      <c r="B99">
        <v>46</v>
      </c>
      <c r="C99" t="s">
        <v>6</v>
      </c>
      <c r="D99">
        <v>0</v>
      </c>
      <c r="E99">
        <v>10425.2310000001</v>
      </c>
      <c r="F99">
        <v>-10425.2310000001</v>
      </c>
      <c r="G99">
        <v>96477.830999999307</v>
      </c>
      <c r="H99">
        <v>106903.061999999</v>
      </c>
    </row>
    <row r="100" spans="1:8" x14ac:dyDescent="0.25">
      <c r="A100" t="s">
        <v>15</v>
      </c>
      <c r="B100">
        <v>47</v>
      </c>
      <c r="C100" t="s">
        <v>6</v>
      </c>
      <c r="D100">
        <v>0</v>
      </c>
      <c r="E100">
        <v>6481.5210000001798</v>
      </c>
      <c r="F100">
        <v>-6481.5210000001798</v>
      </c>
      <c r="G100">
        <v>106903.061999999</v>
      </c>
      <c r="H100">
        <v>113384.58299999899</v>
      </c>
    </row>
    <row r="101" spans="1:8" x14ac:dyDescent="0.25">
      <c r="A101" t="s">
        <v>15</v>
      </c>
      <c r="B101">
        <v>48</v>
      </c>
      <c r="C101" t="s">
        <v>6</v>
      </c>
      <c r="D101">
        <v>12505.0789999999</v>
      </c>
      <c r="E101">
        <v>0</v>
      </c>
      <c r="F101">
        <v>12505.0789999999</v>
      </c>
      <c r="G101">
        <v>113384.583</v>
      </c>
      <c r="H101">
        <v>100879.504</v>
      </c>
    </row>
    <row r="102" spans="1:8" x14ac:dyDescent="0.25">
      <c r="A102" t="s">
        <v>15</v>
      </c>
      <c r="B102">
        <v>49</v>
      </c>
      <c r="C102" t="s">
        <v>6</v>
      </c>
      <c r="D102">
        <v>10578.718999999999</v>
      </c>
      <c r="E102">
        <v>0</v>
      </c>
      <c r="F102">
        <v>10578.718999999999</v>
      </c>
      <c r="G102">
        <v>100879.504</v>
      </c>
      <c r="H102">
        <v>90300.785000000003</v>
      </c>
    </row>
    <row r="103" spans="1:8" x14ac:dyDescent="0.25">
      <c r="A103" t="s">
        <v>15</v>
      </c>
      <c r="B103">
        <v>50</v>
      </c>
      <c r="C103" t="s">
        <v>6</v>
      </c>
      <c r="D103">
        <v>0</v>
      </c>
      <c r="E103">
        <v>1998.70099999988</v>
      </c>
      <c r="F103">
        <v>-1998.70099999988</v>
      </c>
      <c r="G103">
        <v>90300.784999999698</v>
      </c>
      <c r="H103">
        <v>92299.485999999495</v>
      </c>
    </row>
    <row r="104" spans="1:8" x14ac:dyDescent="0.25">
      <c r="A104" t="s">
        <v>15</v>
      </c>
      <c r="B104">
        <v>51</v>
      </c>
      <c r="C104" t="s">
        <v>6</v>
      </c>
      <c r="D104">
        <v>16428.018999999898</v>
      </c>
      <c r="E104">
        <v>0</v>
      </c>
      <c r="F104">
        <v>16428.018999999898</v>
      </c>
      <c r="G104">
        <v>92299.485999999597</v>
      </c>
      <c r="H104">
        <v>75871.466999999699</v>
      </c>
    </row>
    <row r="105" spans="1:8" x14ac:dyDescent="0.25">
      <c r="A105" t="s">
        <v>15</v>
      </c>
      <c r="B105">
        <v>52</v>
      </c>
      <c r="C105" t="s">
        <v>6</v>
      </c>
      <c r="D105">
        <v>7409.3289999999097</v>
      </c>
      <c r="E105">
        <v>0</v>
      </c>
      <c r="F105">
        <v>7409.3289999999097</v>
      </c>
      <c r="G105">
        <v>75871.466999999699</v>
      </c>
      <c r="H105">
        <v>68462.137999999701</v>
      </c>
    </row>
    <row r="106" spans="1:8" x14ac:dyDescent="0.25">
      <c r="A106" t="s">
        <v>16</v>
      </c>
      <c r="B106">
        <v>1</v>
      </c>
      <c r="C106" t="s">
        <v>4</v>
      </c>
      <c r="D106">
        <v>24783.720000000201</v>
      </c>
      <c r="E106">
        <v>0</v>
      </c>
      <c r="F106">
        <v>24783.720000000201</v>
      </c>
      <c r="G106">
        <v>31777.720000000201</v>
      </c>
      <c r="H106">
        <v>6994</v>
      </c>
    </row>
    <row r="107" spans="1:8" x14ac:dyDescent="0.25">
      <c r="A107" t="s">
        <v>16</v>
      </c>
      <c r="B107">
        <v>2</v>
      </c>
      <c r="C107" t="s">
        <v>4</v>
      </c>
      <c r="D107">
        <v>0</v>
      </c>
      <c r="E107">
        <v>22412.089999999898</v>
      </c>
      <c r="F107">
        <v>-22412.089999999898</v>
      </c>
      <c r="G107">
        <v>6994</v>
      </c>
      <c r="H107">
        <v>29406.089999999898</v>
      </c>
    </row>
    <row r="108" spans="1:8" x14ac:dyDescent="0.25">
      <c r="A108" t="s">
        <v>16</v>
      </c>
      <c r="B108">
        <v>3</v>
      </c>
      <c r="C108" t="s">
        <v>4</v>
      </c>
      <c r="D108">
        <v>20673.5800000001</v>
      </c>
      <c r="E108">
        <v>0</v>
      </c>
      <c r="F108">
        <v>20673.5800000001</v>
      </c>
      <c r="G108">
        <v>29406.089999999898</v>
      </c>
      <c r="H108">
        <v>8732.5099999997892</v>
      </c>
    </row>
    <row r="109" spans="1:8" x14ac:dyDescent="0.25">
      <c r="A109" t="s">
        <v>16</v>
      </c>
      <c r="B109">
        <v>4</v>
      </c>
      <c r="C109" t="s">
        <v>4</v>
      </c>
      <c r="D109">
        <v>8732.5099999997801</v>
      </c>
      <c r="E109">
        <v>0</v>
      </c>
      <c r="F109">
        <v>8732.5099999997801</v>
      </c>
      <c r="G109">
        <v>8732.5099999997801</v>
      </c>
      <c r="H109">
        <v>0</v>
      </c>
    </row>
    <row r="110" spans="1:8" x14ac:dyDescent="0.25">
      <c r="A110" t="s">
        <v>16</v>
      </c>
      <c r="B110">
        <v>5</v>
      </c>
      <c r="C110" t="s">
        <v>4</v>
      </c>
      <c r="D110">
        <v>0</v>
      </c>
      <c r="E110">
        <v>29723.160000000102</v>
      </c>
      <c r="F110">
        <v>-29723.160000000102</v>
      </c>
      <c r="G110">
        <v>0</v>
      </c>
      <c r="H110">
        <v>29723.160000000102</v>
      </c>
    </row>
    <row r="111" spans="1:8" x14ac:dyDescent="0.25">
      <c r="A111" t="s">
        <v>16</v>
      </c>
      <c r="B111">
        <v>6</v>
      </c>
      <c r="C111" t="s">
        <v>4</v>
      </c>
      <c r="D111">
        <v>0</v>
      </c>
      <c r="E111">
        <v>14545.620000000101</v>
      </c>
      <c r="F111">
        <v>-14545.620000000101</v>
      </c>
      <c r="G111">
        <v>29723.160000000102</v>
      </c>
      <c r="H111">
        <v>44268.780000000203</v>
      </c>
    </row>
    <row r="112" spans="1:8" x14ac:dyDescent="0.25">
      <c r="A112" t="s">
        <v>16</v>
      </c>
      <c r="B112">
        <v>7</v>
      </c>
      <c r="C112" t="s">
        <v>4</v>
      </c>
      <c r="D112">
        <v>0</v>
      </c>
      <c r="E112">
        <v>34917.990000000202</v>
      </c>
      <c r="F112">
        <v>-34917.990000000202</v>
      </c>
      <c r="G112">
        <v>44268.780000000297</v>
      </c>
      <c r="H112">
        <v>79186.770000000499</v>
      </c>
    </row>
    <row r="113" spans="1:8" x14ac:dyDescent="0.25">
      <c r="A113" t="s">
        <v>16</v>
      </c>
      <c r="B113">
        <v>8</v>
      </c>
      <c r="C113" t="s">
        <v>4</v>
      </c>
      <c r="D113">
        <v>0</v>
      </c>
      <c r="E113">
        <v>15632.8100000001</v>
      </c>
      <c r="F113">
        <v>-15632.8100000001</v>
      </c>
      <c r="G113">
        <v>79186.770000000499</v>
      </c>
      <c r="H113">
        <v>94819.580000000598</v>
      </c>
    </row>
    <row r="114" spans="1:8" x14ac:dyDescent="0.25">
      <c r="A114" t="s">
        <v>16</v>
      </c>
      <c r="B114">
        <v>9</v>
      </c>
      <c r="C114" t="s">
        <v>4</v>
      </c>
      <c r="D114">
        <v>1475.27000000002</v>
      </c>
      <c r="E114">
        <v>0</v>
      </c>
      <c r="F114">
        <v>1475.27000000002</v>
      </c>
      <c r="G114">
        <v>94819.580000000497</v>
      </c>
      <c r="H114">
        <v>93344.310000000405</v>
      </c>
    </row>
    <row r="115" spans="1:8" x14ac:dyDescent="0.25">
      <c r="A115" t="s">
        <v>16</v>
      </c>
      <c r="B115">
        <v>10</v>
      </c>
      <c r="C115" t="s">
        <v>4</v>
      </c>
      <c r="D115">
        <v>27112.8300000001</v>
      </c>
      <c r="E115">
        <v>0</v>
      </c>
      <c r="F115">
        <v>27112.8300000001</v>
      </c>
      <c r="G115">
        <v>93344.310000000507</v>
      </c>
      <c r="H115">
        <v>66231.480000000403</v>
      </c>
    </row>
    <row r="116" spans="1:8" x14ac:dyDescent="0.25">
      <c r="A116" t="s">
        <v>16</v>
      </c>
      <c r="B116">
        <v>11</v>
      </c>
      <c r="C116" t="s">
        <v>4</v>
      </c>
      <c r="D116">
        <v>17881.359999999899</v>
      </c>
      <c r="E116">
        <v>0</v>
      </c>
      <c r="F116">
        <v>17881.359999999899</v>
      </c>
      <c r="G116">
        <v>66231.480000000403</v>
      </c>
      <c r="H116">
        <v>48350.120000000497</v>
      </c>
    </row>
    <row r="117" spans="1:8" x14ac:dyDescent="0.25">
      <c r="A117" t="s">
        <v>16</v>
      </c>
      <c r="B117">
        <v>12</v>
      </c>
      <c r="C117" t="s">
        <v>4</v>
      </c>
      <c r="D117">
        <v>2497.58000000007</v>
      </c>
      <c r="E117">
        <v>0</v>
      </c>
      <c r="F117">
        <v>2497.58000000007</v>
      </c>
      <c r="G117">
        <v>48350.120000000599</v>
      </c>
      <c r="H117">
        <v>45852.540000000503</v>
      </c>
    </row>
    <row r="118" spans="1:8" x14ac:dyDescent="0.25">
      <c r="A118" t="s">
        <v>16</v>
      </c>
      <c r="B118">
        <v>13</v>
      </c>
      <c r="C118" t="s">
        <v>4</v>
      </c>
      <c r="D118">
        <v>0</v>
      </c>
      <c r="E118">
        <v>25222.1699999999</v>
      </c>
      <c r="F118">
        <v>-25222.1699999999</v>
      </c>
      <c r="G118">
        <v>45852.540000000503</v>
      </c>
      <c r="H118">
        <v>71074.710000000399</v>
      </c>
    </row>
    <row r="119" spans="1:8" x14ac:dyDescent="0.25">
      <c r="A119" t="s">
        <v>16</v>
      </c>
      <c r="B119">
        <v>14</v>
      </c>
      <c r="C119" t="s">
        <v>4</v>
      </c>
      <c r="D119">
        <v>0</v>
      </c>
      <c r="E119">
        <v>5686.0099999997801</v>
      </c>
      <c r="F119">
        <v>-5686.0099999997801</v>
      </c>
      <c r="G119">
        <v>71074.710000000399</v>
      </c>
      <c r="H119">
        <v>76760.720000000103</v>
      </c>
    </row>
    <row r="120" spans="1:8" x14ac:dyDescent="0.25">
      <c r="A120" t="s">
        <v>16</v>
      </c>
      <c r="B120">
        <v>15</v>
      </c>
      <c r="C120" t="s">
        <v>4</v>
      </c>
      <c r="D120">
        <v>0</v>
      </c>
      <c r="E120">
        <v>7511.25</v>
      </c>
      <c r="F120">
        <v>-7511.25</v>
      </c>
      <c r="G120">
        <v>76760.720000000205</v>
      </c>
      <c r="H120">
        <v>84271.970000000205</v>
      </c>
    </row>
    <row r="121" spans="1:8" x14ac:dyDescent="0.25">
      <c r="A121" t="s">
        <v>16</v>
      </c>
      <c r="B121">
        <v>16</v>
      </c>
      <c r="C121" t="s">
        <v>4</v>
      </c>
      <c r="D121">
        <v>13799.220000000199</v>
      </c>
      <c r="E121">
        <v>0</v>
      </c>
      <c r="F121">
        <v>13799.220000000199</v>
      </c>
      <c r="G121">
        <v>84271.970000000205</v>
      </c>
      <c r="H121">
        <v>70472.75</v>
      </c>
    </row>
    <row r="122" spans="1:8" x14ac:dyDescent="0.25">
      <c r="A122" t="s">
        <v>16</v>
      </c>
      <c r="B122">
        <v>17</v>
      </c>
      <c r="C122" t="s">
        <v>4</v>
      </c>
      <c r="D122">
        <v>0</v>
      </c>
      <c r="E122">
        <v>12144.279999999801</v>
      </c>
      <c r="F122">
        <v>-12144.279999999801</v>
      </c>
      <c r="G122">
        <v>70472.75</v>
      </c>
      <c r="H122">
        <v>82617.029999999795</v>
      </c>
    </row>
    <row r="123" spans="1:8" x14ac:dyDescent="0.25">
      <c r="A123" t="s">
        <v>16</v>
      </c>
      <c r="B123">
        <v>18</v>
      </c>
      <c r="C123" t="s">
        <v>4</v>
      </c>
      <c r="D123">
        <v>11227.220000000199</v>
      </c>
      <c r="E123">
        <v>0</v>
      </c>
      <c r="F123">
        <v>11227.220000000199</v>
      </c>
      <c r="G123">
        <v>82617.029999999795</v>
      </c>
      <c r="H123">
        <v>71389.809999999503</v>
      </c>
    </row>
    <row r="124" spans="1:8" x14ac:dyDescent="0.25">
      <c r="A124" t="s">
        <v>16</v>
      </c>
      <c r="B124">
        <v>19</v>
      </c>
      <c r="C124" t="s">
        <v>4</v>
      </c>
      <c r="D124">
        <v>0</v>
      </c>
      <c r="E124">
        <v>9558.3100000000595</v>
      </c>
      <c r="F124">
        <v>-9558.3100000000595</v>
      </c>
      <c r="G124">
        <v>71389.809999999605</v>
      </c>
      <c r="H124">
        <v>80948.119999999602</v>
      </c>
    </row>
    <row r="125" spans="1:8" x14ac:dyDescent="0.25">
      <c r="A125" t="s">
        <v>16</v>
      </c>
      <c r="B125">
        <v>20</v>
      </c>
      <c r="C125" t="s">
        <v>4</v>
      </c>
      <c r="D125">
        <v>0</v>
      </c>
      <c r="E125">
        <v>8610.7000000001899</v>
      </c>
      <c r="F125">
        <v>-8610.7000000001899</v>
      </c>
      <c r="G125">
        <v>80948.119999999602</v>
      </c>
      <c r="H125">
        <v>89558.819999999701</v>
      </c>
    </row>
    <row r="126" spans="1:8" x14ac:dyDescent="0.25">
      <c r="A126" t="s">
        <v>16</v>
      </c>
      <c r="B126">
        <v>21</v>
      </c>
      <c r="C126" t="s">
        <v>4</v>
      </c>
      <c r="D126">
        <v>0</v>
      </c>
      <c r="E126">
        <v>4243.7400000002199</v>
      </c>
      <c r="F126">
        <v>-4243.7400000002199</v>
      </c>
      <c r="G126">
        <v>89558.819999999803</v>
      </c>
      <c r="H126">
        <v>93802.559999999998</v>
      </c>
    </row>
    <row r="127" spans="1:8" x14ac:dyDescent="0.25">
      <c r="A127" t="s">
        <v>16</v>
      </c>
      <c r="B127">
        <v>22</v>
      </c>
      <c r="C127" t="s">
        <v>4</v>
      </c>
      <c r="D127">
        <v>5432.1499999999096</v>
      </c>
      <c r="E127">
        <v>0</v>
      </c>
      <c r="F127">
        <v>5432.1499999999096</v>
      </c>
      <c r="G127">
        <v>93802.5600000001</v>
      </c>
      <c r="H127">
        <v>88370.410000000105</v>
      </c>
    </row>
    <row r="128" spans="1:8" x14ac:dyDescent="0.25">
      <c r="A128" t="s">
        <v>16</v>
      </c>
      <c r="B128">
        <v>23</v>
      </c>
      <c r="C128" t="s">
        <v>4</v>
      </c>
      <c r="D128">
        <v>0</v>
      </c>
      <c r="E128">
        <v>28.270000000018602</v>
      </c>
      <c r="F128">
        <v>-28.270000000018602</v>
      </c>
      <c r="G128">
        <v>88370.410000000105</v>
      </c>
      <c r="H128">
        <v>88398.680000000095</v>
      </c>
    </row>
    <row r="129" spans="1:8" x14ac:dyDescent="0.25">
      <c r="A129" t="s">
        <v>16</v>
      </c>
      <c r="B129">
        <v>24</v>
      </c>
      <c r="C129" t="s">
        <v>4</v>
      </c>
      <c r="D129">
        <v>4257.70999999996</v>
      </c>
      <c r="E129">
        <v>0</v>
      </c>
      <c r="F129">
        <v>4257.70999999996</v>
      </c>
      <c r="G129">
        <v>88398.680000000197</v>
      </c>
      <c r="H129">
        <v>84140.970000000205</v>
      </c>
    </row>
    <row r="130" spans="1:8" x14ac:dyDescent="0.25">
      <c r="A130" t="s">
        <v>16</v>
      </c>
      <c r="B130">
        <v>25</v>
      </c>
      <c r="C130" t="s">
        <v>4</v>
      </c>
      <c r="D130">
        <v>5490.5699999998296</v>
      </c>
      <c r="E130">
        <v>0</v>
      </c>
      <c r="F130">
        <v>5490.5699999998296</v>
      </c>
      <c r="G130">
        <v>84140.970000000205</v>
      </c>
      <c r="H130">
        <v>78650.4000000003</v>
      </c>
    </row>
    <row r="131" spans="1:8" x14ac:dyDescent="0.25">
      <c r="A131" t="s">
        <v>16</v>
      </c>
      <c r="B131">
        <v>26</v>
      </c>
      <c r="C131" t="s">
        <v>4</v>
      </c>
      <c r="D131">
        <v>0</v>
      </c>
      <c r="E131">
        <v>5182.66999999993</v>
      </c>
      <c r="F131">
        <v>-5182.66999999993</v>
      </c>
      <c r="G131">
        <v>78650.400000000402</v>
      </c>
      <c r="H131">
        <v>83833.070000000298</v>
      </c>
    </row>
    <row r="132" spans="1:8" x14ac:dyDescent="0.25">
      <c r="A132" t="s">
        <v>16</v>
      </c>
      <c r="B132">
        <v>27</v>
      </c>
      <c r="C132" t="s">
        <v>4</v>
      </c>
      <c r="D132">
        <v>27839.549999999799</v>
      </c>
      <c r="E132">
        <v>0</v>
      </c>
      <c r="F132">
        <v>27839.549999999799</v>
      </c>
      <c r="G132">
        <v>83833.070000000298</v>
      </c>
      <c r="H132">
        <v>55993.520000000499</v>
      </c>
    </row>
    <row r="133" spans="1:8" x14ac:dyDescent="0.25">
      <c r="A133" t="s">
        <v>16</v>
      </c>
      <c r="B133">
        <v>28</v>
      </c>
      <c r="C133" t="s">
        <v>4</v>
      </c>
      <c r="D133">
        <v>0</v>
      </c>
      <c r="E133">
        <v>27416.549999999799</v>
      </c>
      <c r="F133">
        <v>-27416.549999999799</v>
      </c>
      <c r="G133">
        <v>55993.520000000499</v>
      </c>
      <c r="H133">
        <v>83410.070000000298</v>
      </c>
    </row>
    <row r="134" spans="1:8" x14ac:dyDescent="0.25">
      <c r="A134" t="s">
        <v>16</v>
      </c>
      <c r="B134">
        <v>29</v>
      </c>
      <c r="C134" t="s">
        <v>4</v>
      </c>
      <c r="D134">
        <v>0</v>
      </c>
      <c r="E134">
        <v>17474.1800000002</v>
      </c>
      <c r="F134">
        <v>-17474.1800000002</v>
      </c>
      <c r="G134">
        <v>83410.070000000298</v>
      </c>
      <c r="H134">
        <v>100884.25</v>
      </c>
    </row>
    <row r="135" spans="1:8" x14ac:dyDescent="0.25">
      <c r="A135" t="s">
        <v>16</v>
      </c>
      <c r="B135">
        <v>30</v>
      </c>
      <c r="C135" t="s">
        <v>4</v>
      </c>
      <c r="D135">
        <v>7773.8199999998296</v>
      </c>
      <c r="E135">
        <v>0</v>
      </c>
      <c r="F135">
        <v>7773.8199999998296</v>
      </c>
      <c r="G135">
        <v>100884.25</v>
      </c>
      <c r="H135">
        <v>93110.430000000095</v>
      </c>
    </row>
    <row r="136" spans="1:8" x14ac:dyDescent="0.25">
      <c r="A136" t="s">
        <v>16</v>
      </c>
      <c r="B136">
        <v>31</v>
      </c>
      <c r="C136" t="s">
        <v>4</v>
      </c>
      <c r="D136">
        <v>0</v>
      </c>
      <c r="E136">
        <v>342.22999999998098</v>
      </c>
      <c r="F136">
        <v>-342.22999999998098</v>
      </c>
      <c r="G136">
        <v>93110.430000000604</v>
      </c>
      <c r="H136">
        <v>93452.660000000498</v>
      </c>
    </row>
    <row r="137" spans="1:8" x14ac:dyDescent="0.25">
      <c r="A137" t="s">
        <v>16</v>
      </c>
      <c r="B137">
        <v>32</v>
      </c>
      <c r="C137" t="s">
        <v>4</v>
      </c>
      <c r="D137">
        <v>0</v>
      </c>
      <c r="E137">
        <v>37582.269999999997</v>
      </c>
      <c r="F137">
        <v>-37582.269999999997</v>
      </c>
      <c r="G137">
        <v>93452.6600000006</v>
      </c>
      <c r="H137">
        <v>131034.93</v>
      </c>
    </row>
    <row r="138" spans="1:8" x14ac:dyDescent="0.25">
      <c r="A138" t="s">
        <v>16</v>
      </c>
      <c r="B138">
        <v>33</v>
      </c>
      <c r="C138" t="s">
        <v>4</v>
      </c>
      <c r="D138">
        <v>10555.5800000001</v>
      </c>
      <c r="E138">
        <v>0</v>
      </c>
      <c r="F138">
        <v>10555.5800000001</v>
      </c>
      <c r="G138">
        <v>131034.930000001</v>
      </c>
      <c r="H138">
        <v>120479.35</v>
      </c>
    </row>
    <row r="139" spans="1:8" x14ac:dyDescent="0.25">
      <c r="A139" t="s">
        <v>16</v>
      </c>
      <c r="B139">
        <v>34</v>
      </c>
      <c r="C139" t="s">
        <v>4</v>
      </c>
      <c r="D139">
        <v>8281.5699999998305</v>
      </c>
      <c r="E139">
        <v>0</v>
      </c>
      <c r="F139">
        <v>8281.5699999998305</v>
      </c>
      <c r="G139">
        <v>120479.350000001</v>
      </c>
      <c r="H139">
        <v>112197.780000001</v>
      </c>
    </row>
    <row r="140" spans="1:8" x14ac:dyDescent="0.25">
      <c r="A140" t="s">
        <v>16</v>
      </c>
      <c r="B140">
        <v>35</v>
      </c>
      <c r="C140" t="s">
        <v>4</v>
      </c>
      <c r="D140">
        <v>9616.1299999998901</v>
      </c>
      <c r="E140">
        <v>0</v>
      </c>
      <c r="F140">
        <v>9616.1299999998901</v>
      </c>
      <c r="G140">
        <v>112197.780000001</v>
      </c>
      <c r="H140">
        <v>102581.650000001</v>
      </c>
    </row>
    <row r="141" spans="1:8" x14ac:dyDescent="0.25">
      <c r="A141" t="s">
        <v>16</v>
      </c>
      <c r="B141">
        <v>36</v>
      </c>
      <c r="C141" t="s">
        <v>4</v>
      </c>
      <c r="D141">
        <v>27583</v>
      </c>
      <c r="E141">
        <v>0</v>
      </c>
      <c r="F141">
        <v>27583</v>
      </c>
      <c r="G141">
        <v>102581.650000001</v>
      </c>
      <c r="H141">
        <v>74998.650000000998</v>
      </c>
    </row>
    <row r="142" spans="1:8" x14ac:dyDescent="0.25">
      <c r="A142" t="s">
        <v>16</v>
      </c>
      <c r="B142">
        <v>37</v>
      </c>
      <c r="C142" t="s">
        <v>4</v>
      </c>
      <c r="D142">
        <v>2601.4100000001499</v>
      </c>
      <c r="E142">
        <v>0</v>
      </c>
      <c r="F142">
        <v>2601.4100000001499</v>
      </c>
      <c r="G142">
        <v>74998.650000000795</v>
      </c>
      <c r="H142">
        <v>72397.240000000602</v>
      </c>
    </row>
    <row r="143" spans="1:8" x14ac:dyDescent="0.25">
      <c r="A143" t="s">
        <v>16</v>
      </c>
      <c r="B143">
        <v>38</v>
      </c>
      <c r="C143" t="s">
        <v>4</v>
      </c>
      <c r="D143">
        <v>0</v>
      </c>
      <c r="E143">
        <v>5854.7000000001899</v>
      </c>
      <c r="F143">
        <v>-5854.7000000001899</v>
      </c>
      <c r="G143">
        <v>72397.240000000704</v>
      </c>
      <c r="H143">
        <v>78251.940000000803</v>
      </c>
    </row>
    <row r="144" spans="1:8" x14ac:dyDescent="0.25">
      <c r="A144" t="s">
        <v>16</v>
      </c>
      <c r="B144">
        <v>39</v>
      </c>
      <c r="C144" t="s">
        <v>4</v>
      </c>
      <c r="D144">
        <v>20180.23</v>
      </c>
      <c r="E144">
        <v>0</v>
      </c>
      <c r="F144">
        <v>20180.23</v>
      </c>
      <c r="G144">
        <v>78251.940000000905</v>
      </c>
      <c r="H144">
        <v>58071.710000000901</v>
      </c>
    </row>
    <row r="145" spans="1:8" x14ac:dyDescent="0.25">
      <c r="A145" t="s">
        <v>16</v>
      </c>
      <c r="B145">
        <v>40</v>
      </c>
      <c r="C145" t="s">
        <v>4</v>
      </c>
      <c r="D145">
        <v>21589.700000000201</v>
      </c>
      <c r="E145">
        <v>0</v>
      </c>
      <c r="F145">
        <v>21589.700000000201</v>
      </c>
      <c r="G145">
        <v>58071.710000000901</v>
      </c>
      <c r="H145">
        <v>36482.010000000701</v>
      </c>
    </row>
    <row r="146" spans="1:8" x14ac:dyDescent="0.25">
      <c r="A146" t="s">
        <v>16</v>
      </c>
      <c r="B146">
        <v>41</v>
      </c>
      <c r="C146" t="s">
        <v>4</v>
      </c>
      <c r="D146">
        <v>0</v>
      </c>
      <c r="E146">
        <v>10229.25</v>
      </c>
      <c r="F146">
        <v>-10229.25</v>
      </c>
      <c r="G146">
        <v>36482.010000000701</v>
      </c>
      <c r="H146">
        <v>46711.260000000701</v>
      </c>
    </row>
    <row r="147" spans="1:8" x14ac:dyDescent="0.25">
      <c r="A147" t="s">
        <v>16</v>
      </c>
      <c r="B147">
        <v>42</v>
      </c>
      <c r="C147" t="s">
        <v>4</v>
      </c>
      <c r="D147">
        <v>13100.1600000001</v>
      </c>
      <c r="E147">
        <v>0</v>
      </c>
      <c r="F147">
        <v>13100.1600000001</v>
      </c>
      <c r="G147">
        <v>46711.260000000701</v>
      </c>
      <c r="H147">
        <v>33611.100000000602</v>
      </c>
    </row>
    <row r="148" spans="1:8" x14ac:dyDescent="0.25">
      <c r="A148" t="s">
        <v>16</v>
      </c>
      <c r="B148">
        <v>43</v>
      </c>
      <c r="C148" t="s">
        <v>4</v>
      </c>
      <c r="D148">
        <v>0</v>
      </c>
      <c r="E148">
        <v>45874.509999999798</v>
      </c>
      <c r="F148">
        <v>-45874.509999999798</v>
      </c>
      <c r="G148">
        <v>33611.100000000602</v>
      </c>
      <c r="H148">
        <v>79485.610000000393</v>
      </c>
    </row>
    <row r="149" spans="1:8" x14ac:dyDescent="0.25">
      <c r="A149" t="s">
        <v>16</v>
      </c>
      <c r="B149">
        <v>44</v>
      </c>
      <c r="C149" t="s">
        <v>4</v>
      </c>
      <c r="D149">
        <v>0</v>
      </c>
      <c r="E149">
        <v>4708.3900000001304</v>
      </c>
      <c r="F149">
        <v>-4708.3900000001304</v>
      </c>
      <c r="G149">
        <v>79485.610000000306</v>
      </c>
      <c r="H149">
        <v>84194.000000000393</v>
      </c>
    </row>
    <row r="150" spans="1:8" x14ac:dyDescent="0.25">
      <c r="A150" t="s">
        <v>16</v>
      </c>
      <c r="B150">
        <v>45</v>
      </c>
      <c r="C150" t="s">
        <v>4</v>
      </c>
      <c r="D150">
        <v>16806.950000000201</v>
      </c>
      <c r="E150">
        <v>0</v>
      </c>
      <c r="F150">
        <v>16806.950000000201</v>
      </c>
      <c r="G150">
        <v>84194.000000000495</v>
      </c>
      <c r="H150">
        <v>67387.050000000294</v>
      </c>
    </row>
    <row r="151" spans="1:8" x14ac:dyDescent="0.25">
      <c r="A151" t="s">
        <v>16</v>
      </c>
      <c r="B151">
        <v>46</v>
      </c>
      <c r="C151" t="s">
        <v>4</v>
      </c>
      <c r="D151">
        <v>0</v>
      </c>
      <c r="E151">
        <v>26645.160000000102</v>
      </c>
      <c r="F151">
        <v>-26645.160000000102</v>
      </c>
      <c r="G151">
        <v>67387.050000000294</v>
      </c>
      <c r="H151">
        <v>94032.210000000399</v>
      </c>
    </row>
    <row r="152" spans="1:8" x14ac:dyDescent="0.25">
      <c r="A152" t="s">
        <v>16</v>
      </c>
      <c r="B152">
        <v>47</v>
      </c>
      <c r="C152" t="s">
        <v>4</v>
      </c>
      <c r="D152">
        <v>35519.140000000101</v>
      </c>
      <c r="E152">
        <v>0</v>
      </c>
      <c r="F152">
        <v>35519.140000000101</v>
      </c>
      <c r="G152">
        <v>94032.210000000399</v>
      </c>
      <c r="H152">
        <v>58513.070000000298</v>
      </c>
    </row>
    <row r="153" spans="1:8" x14ac:dyDescent="0.25">
      <c r="A153" t="s">
        <v>16</v>
      </c>
      <c r="B153">
        <v>48</v>
      </c>
      <c r="C153" t="s">
        <v>4</v>
      </c>
      <c r="D153">
        <v>17539.629999999899</v>
      </c>
      <c r="E153">
        <v>0</v>
      </c>
      <c r="F153">
        <v>17539.629999999899</v>
      </c>
      <c r="G153">
        <v>58513.070000000298</v>
      </c>
      <c r="H153">
        <v>40973.440000000301</v>
      </c>
    </row>
    <row r="154" spans="1:8" x14ac:dyDescent="0.25">
      <c r="A154" t="s">
        <v>16</v>
      </c>
      <c r="B154">
        <v>49</v>
      </c>
      <c r="C154" t="s">
        <v>4</v>
      </c>
      <c r="D154">
        <v>0</v>
      </c>
      <c r="E154">
        <v>3603.04000000004</v>
      </c>
      <c r="F154">
        <v>-3603.04000000004</v>
      </c>
      <c r="G154">
        <v>40973.440000000403</v>
      </c>
      <c r="H154">
        <v>44576.480000000403</v>
      </c>
    </row>
    <row r="155" spans="1:8" x14ac:dyDescent="0.25">
      <c r="A155" t="s">
        <v>16</v>
      </c>
      <c r="B155">
        <v>50</v>
      </c>
      <c r="C155" t="s">
        <v>4</v>
      </c>
      <c r="D155">
        <v>28071.25</v>
      </c>
      <c r="E155">
        <v>0</v>
      </c>
      <c r="F155">
        <v>28071.25</v>
      </c>
      <c r="G155">
        <v>44576.480000000403</v>
      </c>
      <c r="H155">
        <v>16505.2300000004</v>
      </c>
    </row>
    <row r="156" spans="1:8" x14ac:dyDescent="0.25">
      <c r="A156" t="s">
        <v>16</v>
      </c>
      <c r="B156">
        <v>51</v>
      </c>
      <c r="C156" t="s">
        <v>4</v>
      </c>
      <c r="D156">
        <v>0</v>
      </c>
      <c r="E156">
        <v>18034.259999999798</v>
      </c>
      <c r="F156">
        <v>-18034.259999999798</v>
      </c>
      <c r="G156">
        <v>16505.2300000004</v>
      </c>
      <c r="H156">
        <v>34539.4900000001</v>
      </c>
    </row>
    <row r="157" spans="1:8" x14ac:dyDescent="0.25">
      <c r="A157" t="s">
        <v>16</v>
      </c>
      <c r="B157">
        <v>52</v>
      </c>
      <c r="C157" t="s">
        <v>4</v>
      </c>
      <c r="D157">
        <v>2761.77000000002</v>
      </c>
      <c r="E157">
        <v>0</v>
      </c>
      <c r="F157">
        <v>2761.77000000002</v>
      </c>
      <c r="G157">
        <v>34539.490000000202</v>
      </c>
      <c r="H157">
        <v>31777.720000000099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alloc_loads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Mileva</dc:creator>
  <cp:lastModifiedBy>Ana Mileva</cp:lastModifiedBy>
  <dcterms:created xsi:type="dcterms:W3CDTF">2015-12-16T19:36:25Z</dcterms:created>
  <dcterms:modified xsi:type="dcterms:W3CDTF">2015-12-16T19:42:13Z</dcterms:modified>
</cp:coreProperties>
</file>