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8595" windowHeight="10290"/>
  </bookViews>
  <sheets>
    <sheet name="Аркуш1" sheetId="1" r:id="rId1"/>
    <sheet name="Аркуш2" sheetId="2" r:id="rId2"/>
    <sheet name="Аркуш3" sheetId="3" r:id="rId3"/>
  </sheets>
  <calcPr calcId="145621"/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7" i="1"/>
  <c r="L12" i="1"/>
  <c r="L11" i="1"/>
  <c r="L10" i="1"/>
  <c r="L9" i="1"/>
  <c r="L8" i="1"/>
  <c r="L7" i="1"/>
  <c r="J9" i="1"/>
  <c r="J10" i="1"/>
  <c r="J11" i="1"/>
  <c r="J12" i="1"/>
  <c r="J8" i="1"/>
  <c r="H9" i="1"/>
  <c r="H10" i="1"/>
  <c r="H11" i="1"/>
  <c r="H12" i="1"/>
  <c r="H8" i="1"/>
  <c r="I8" i="1"/>
  <c r="I9" i="1"/>
  <c r="I10" i="1"/>
  <c r="I11" i="1"/>
  <c r="I12" i="1"/>
  <c r="E1" i="1"/>
  <c r="A5" i="1" s="1"/>
  <c r="A2" i="1"/>
  <c r="F8" i="1" s="1"/>
  <c r="A3" i="1"/>
  <c r="F9" i="1" s="1"/>
  <c r="A4" i="1"/>
  <c r="D6" i="1"/>
  <c r="D5" i="1"/>
  <c r="D4" i="1"/>
  <c r="D3" i="1"/>
  <c r="D2" i="1"/>
  <c r="D1" i="1"/>
  <c r="F11" i="1" l="1"/>
  <c r="F10" i="1"/>
  <c r="A6" i="1"/>
  <c r="F12" i="1" s="1"/>
  <c r="A1" i="1"/>
  <c r="F7" i="1" s="1"/>
  <c r="K7" i="1" s="1"/>
  <c r="M7" i="1" l="1"/>
  <c r="N7" i="1" l="1"/>
  <c r="K8" i="1"/>
  <c r="K9" i="1" l="1"/>
  <c r="N8" i="1"/>
  <c r="M8" i="1"/>
  <c r="N9" i="1" l="1"/>
  <c r="M9" i="1"/>
  <c r="K10" i="1"/>
  <c r="M10" i="1" l="1"/>
  <c r="N10" i="1"/>
  <c r="K11" i="1"/>
  <c r="M11" i="1" l="1"/>
  <c r="N11" i="1"/>
  <c r="K12" i="1"/>
  <c r="M12" i="1" l="1"/>
  <c r="N12" i="1"/>
</calcChain>
</file>

<file path=xl/sharedStrings.xml><?xml version="1.0" encoding="utf-8"?>
<sst xmlns="http://schemas.openxmlformats.org/spreadsheetml/2006/main" count="6" uniqueCount="6">
  <si>
    <t>Дискриминант</t>
  </si>
  <si>
    <t>t1</t>
  </si>
  <si>
    <t>t2</t>
  </si>
  <si>
    <t>summ</t>
  </si>
  <si>
    <t>y_{0}+v_{0}t+\frac{gt^2}{2}=10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</si>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</sst>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K17" sqref="K17"/>
    </sheetView>
  </sheetViews>
  <sheetFormatPr defaultRowHeight="15" x14ac:dyDescent="0.25"/>
  <cols>
    <col min="6" max="6" width="18.28515625" customWidth="1"/>
    <col min="7" max="7" width="12.140625" customWidth="1"/>
    <col min="8" max="8" width="14.7109375" customWidth="1"/>
    <col min="9" max="9" width="9.140625" customWidth="1"/>
    <col min="10" max="10" width="12" bestFit="1" customWidth="1"/>
  </cols>
  <sheetData>
    <row r="1" spans="1:14" x14ac:dyDescent="0.25">
      <c r="A1">
        <f>$E$1/2</f>
        <v>4.9000000000000004</v>
      </c>
      <c r="B1">
        <v>0</v>
      </c>
      <c r="C1">
        <v>0</v>
      </c>
      <c r="D1">
        <f>0</f>
        <v>0</v>
      </c>
      <c r="E1" s="2">
        <f>9.8</f>
        <v>9.8000000000000007</v>
      </c>
    </row>
    <row r="2" spans="1:14" x14ac:dyDescent="0.25">
      <c r="A2">
        <f t="shared" ref="A2:A6" si="0">$E$1/2</f>
        <v>4.9000000000000004</v>
      </c>
      <c r="B2">
        <v>0</v>
      </c>
      <c r="C2">
        <v>0</v>
      </c>
      <c r="D2">
        <f>10</f>
        <v>10</v>
      </c>
      <c r="E2" s="2"/>
    </row>
    <row r="3" spans="1:14" x14ac:dyDescent="0.25">
      <c r="A3">
        <f t="shared" si="0"/>
        <v>4.9000000000000004</v>
      </c>
      <c r="B3">
        <v>0</v>
      </c>
      <c r="C3">
        <v>0</v>
      </c>
      <c r="D3">
        <f>20</f>
        <v>20</v>
      </c>
      <c r="E3" s="2"/>
    </row>
    <row r="4" spans="1:14" x14ac:dyDescent="0.25">
      <c r="A4">
        <f t="shared" si="0"/>
        <v>4.9000000000000004</v>
      </c>
      <c r="B4">
        <v>0</v>
      </c>
      <c r="C4">
        <v>0</v>
      </c>
      <c r="D4">
        <f>30</f>
        <v>30</v>
      </c>
      <c r="E4" s="2"/>
    </row>
    <row r="5" spans="1:14" x14ac:dyDescent="0.25">
      <c r="A5">
        <f t="shared" si="0"/>
        <v>4.9000000000000004</v>
      </c>
      <c r="B5">
        <v>0</v>
      </c>
      <c r="C5">
        <v>0</v>
      </c>
      <c r="D5">
        <f>40</f>
        <v>40</v>
      </c>
      <c r="E5" s="2"/>
    </row>
    <row r="6" spans="1:14" x14ac:dyDescent="0.25">
      <c r="A6">
        <f t="shared" si="0"/>
        <v>4.9000000000000004</v>
      </c>
      <c r="B6">
        <v>0</v>
      </c>
      <c r="C6">
        <v>0</v>
      </c>
      <c r="D6">
        <f>50</f>
        <v>50</v>
      </c>
      <c r="E6" s="2"/>
      <c r="F6" t="s">
        <v>0</v>
      </c>
      <c r="G6" t="s">
        <v>1</v>
      </c>
      <c r="K6" t="s">
        <v>2</v>
      </c>
      <c r="L6" t="s">
        <v>3</v>
      </c>
      <c r="N6" t="s">
        <v>5</v>
      </c>
    </row>
    <row r="7" spans="1:14" x14ac:dyDescent="0.25">
      <c r="F7">
        <f>POWER(B1,2)-(4*A1*(C1-D1))</f>
        <v>0</v>
      </c>
      <c r="G7">
        <f>IF(F7=0,-B1/(2*A1),(-B1+SQRT(POWER(B1,2)-4*A1*(C1+D1)))/(2*A1))</f>
        <v>0</v>
      </c>
      <c r="K7" s="1">
        <f>IF(F7&lt;&gt;0,(-B1-SQRT(POWER(B1,2)-4*A1*(C1-D1)))/(2*A1),0)</f>
        <v>0</v>
      </c>
      <c r="L7">
        <f>(SQRT(POWER(B1,2)-4*A1*(C1-D1)))/(2*A1)</f>
        <v>0</v>
      </c>
      <c r="M7">
        <f>C1+(B1*G7)+(A1*POWER(G7,2))</f>
        <v>0</v>
      </c>
      <c r="N7">
        <f>(G7+K7)/2</f>
        <v>0</v>
      </c>
    </row>
    <row r="8" spans="1:14" x14ac:dyDescent="0.25">
      <c r="F8">
        <f>POWER(B2,2)-(4*A2*(C2-D2))</f>
        <v>196</v>
      </c>
      <c r="G8">
        <f>IF(F8=0,-B2/(2*A2),(SQRT(POWER(B2,2)-4*A2*(C2-D2)))/(2*A2)-L7)</f>
        <v>1.4285714285714284</v>
      </c>
      <c r="H8">
        <f>(2*SQRT(2*$E$1*C2)-2*SQRT(2*$E$1*D2)-SQRT(2*$E$1*D1))/($E$1)</f>
        <v>-2.8571428571428568</v>
      </c>
      <c r="I8">
        <f>SQRT(2*$E$1*D1)/$E$1</f>
        <v>0</v>
      </c>
      <c r="J8">
        <f>(SQRT(2*$E$1*(C2+D2))+SQRT(2*$E$1*(C2+D1)))/($E$1)</f>
        <v>1.4285714285714284</v>
      </c>
      <c r="K8" s="1">
        <f>IF(F8&lt;&gt;0,(-B2-SQRT(POWER(B2,2)-4*A2*(C2-D2)))/(2*A2)-L7,0)</f>
        <v>-1.4285714285714284</v>
      </c>
      <c r="L8">
        <f t="shared" ref="L8:L12" si="1">(SQRT(POWER(B2,2)-4*A2*(C2-D2)))/(2*A2)</f>
        <v>1.4285714285714284</v>
      </c>
      <c r="M8">
        <f>C2+(B2*G8)+(A2*POWER(G8,2))</f>
        <v>9.9999999999999982</v>
      </c>
      <c r="N8">
        <f>(G8+K8)/2</f>
        <v>0</v>
      </c>
    </row>
    <row r="9" spans="1:14" x14ac:dyDescent="0.25">
      <c r="F9">
        <f>POWER(B3,2)-(4*A3*(C3-D3))</f>
        <v>392</v>
      </c>
      <c r="G9">
        <f t="shared" ref="G9:G12" si="2">IF(F9=0,-B3/(2*A3),(SQRT(POWER(B3,2)-4*A3*(C3-D3)))/(2*A3)-L8)</f>
        <v>0.59173366053299281</v>
      </c>
      <c r="H9">
        <f t="shared" ref="H9:H12" si="3">(2*SQRT(2*$E$1*C3)-2*SQRT(2*$E$1*D3)-SQRT(2*$E$1*D2))/($E$1)</f>
        <v>-5.4691816067802712</v>
      </c>
      <c r="I9">
        <f t="shared" ref="I9:I12" si="4">SQRT(2*$E$1*D2)</f>
        <v>14</v>
      </c>
      <c r="J9">
        <f t="shared" ref="J9:J12" si="5">(SQRT(2*$E$1*(C3+D3))+SQRT(2*$E$1*(C3+D2)))/($E$1)</f>
        <v>3.44887651767585</v>
      </c>
      <c r="K9" s="1">
        <f>IF(F9&lt;&gt;0,(-B3-SQRT(POWER(B3,2)-4*A3*(C3-D3)))/(2*A3)-L8,0)</f>
        <v>-3.4488765176758496</v>
      </c>
      <c r="L9">
        <f t="shared" si="1"/>
        <v>2.0203050891044212</v>
      </c>
      <c r="M9">
        <f>C3+(B3*G9)+(A3*POWER(G9,2))</f>
        <v>1.7157287525380984</v>
      </c>
      <c r="N9">
        <f>(G9+K9)/2</f>
        <v>-1.4285714285714284</v>
      </c>
    </row>
    <row r="10" spans="1:14" x14ac:dyDescent="0.25">
      <c r="F10">
        <f t="shared" ref="F10:F12" si="6">POWER(B4,2)-(4*A4*(C4-D4))</f>
        <v>588</v>
      </c>
      <c r="G10">
        <f t="shared" si="2"/>
        <v>0.45405320742254629</v>
      </c>
      <c r="H10">
        <f t="shared" si="3"/>
        <v>-6.9690216821583553</v>
      </c>
      <c r="I10">
        <f t="shared" si="4"/>
        <v>19.798989873223331</v>
      </c>
      <c r="J10">
        <f t="shared" si="5"/>
        <v>4.4946633856313891</v>
      </c>
      <c r="K10" s="1">
        <f>IF(F10&lt;&gt;0,(-B4-SQRT(POWER(B4,2)-4*A4*(C4-D4)))/(2*A4)-L9,0)</f>
        <v>-4.4946633856313891</v>
      </c>
      <c r="L10">
        <f t="shared" si="1"/>
        <v>2.4743582965269675</v>
      </c>
      <c r="M10">
        <f>C4+(B4*G10)+(A4*POWER(G10,2))</f>
        <v>1.0102051443364393</v>
      </c>
      <c r="N10">
        <f>(G10+K10)/2</f>
        <v>-2.0203050891044212</v>
      </c>
    </row>
    <row r="11" spans="1:14" x14ac:dyDescent="0.25">
      <c r="F11">
        <f t="shared" si="6"/>
        <v>784</v>
      </c>
      <c r="G11">
        <f t="shared" si="2"/>
        <v>0.38278456061588928</v>
      </c>
      <c r="H11">
        <f t="shared" si="3"/>
        <v>-8.1886440108126806</v>
      </c>
      <c r="I11">
        <f t="shared" si="4"/>
        <v>24.248711305964282</v>
      </c>
      <c r="J11">
        <f t="shared" si="5"/>
        <v>5.3315011536698238</v>
      </c>
      <c r="K11" s="1">
        <f>IF(F11&lt;&gt;0,(-B5-SQRT(POWER(B5,2)-4*A5*(C5-D5)))/(2*A5)-L10,0)</f>
        <v>-5.3315011536698247</v>
      </c>
      <c r="L11">
        <f t="shared" si="1"/>
        <v>2.8571428571428568</v>
      </c>
      <c r="M11">
        <f>C5+(B5*G11)+(A5*POWER(G11,2))</f>
        <v>0.71796769724490717</v>
      </c>
      <c r="N11">
        <f>(G11+K11)/2</f>
        <v>-2.4743582965269679</v>
      </c>
    </row>
    <row r="12" spans="1:14" x14ac:dyDescent="0.25">
      <c r="F12">
        <f t="shared" si="6"/>
        <v>980.00000000000011</v>
      </c>
      <c r="G12">
        <f t="shared" si="2"/>
        <v>0.33723996785684252</v>
      </c>
      <c r="H12">
        <f t="shared" si="3"/>
        <v>-9.2459085071422553</v>
      </c>
      <c r="I12">
        <f t="shared" si="4"/>
        <v>28</v>
      </c>
      <c r="J12">
        <f t="shared" si="5"/>
        <v>6.0515256821425565</v>
      </c>
      <c r="K12" s="1">
        <f>IF(F12&lt;&gt;0,(-B6-SQRT(POWER(B6,2)-4*A6*(C6-D6)))/(2*A6)-L11,0)</f>
        <v>-6.0515256821425556</v>
      </c>
      <c r="L12">
        <f t="shared" si="1"/>
        <v>3.1943828249996993</v>
      </c>
      <c r="M12">
        <f>C6+(B6*G12)+(A6*POWER(G12,2))</f>
        <v>0.55728090000841246</v>
      </c>
      <c r="N12">
        <f>(G12+K12)/2</f>
        <v>-2.8571428571428568</v>
      </c>
    </row>
    <row r="21" spans="7:7" x14ac:dyDescent="0.25">
      <c r="G21" t="s">
        <v>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Аркуш1</vt:lpstr>
      <vt:lpstr>Аркуш2</vt:lpstr>
      <vt:lpstr>Аркуш3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Diablo</dc:creator>
  <cp:lastModifiedBy>El Diablo</cp:lastModifiedBy>
  <dcterms:created xsi:type="dcterms:W3CDTF">2013-07-06T18:55:12Z</dcterms:created>
  <dcterms:modified xsi:type="dcterms:W3CDTF">2013-07-07T09:16:20Z</dcterms:modified>
</cp:coreProperties>
</file>