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filterPrivacy="1" codeName="ThisWorkbook" hidePivotFieldList="1"/>
  <xr:revisionPtr revIDLastSave="0" documentId="8_{EEF98326-BD3A-4E32-B9BB-43DCE99F5ADA}" xr6:coauthVersionLast="47" xr6:coauthVersionMax="47" xr10:uidLastSave="{00000000-0000-0000-0000-000000000000}"/>
  <bookViews>
    <workbookView xWindow="-108" yWindow="-108" windowWidth="23256" windowHeight="12720" xr2:uid="{00000000-000D-0000-FFFF-FFFF00000000}"/>
  </bookViews>
  <sheets>
    <sheet name="Inventory list" sheetId="1" r:id="rId1"/>
    <sheet name="Inventory List Visualizations" sheetId="2" r:id="rId2"/>
  </sheets>
  <definedNames>
    <definedName name="_xlnm._FilterDatabase" localSheetId="0" hidden="1">'Inventory list'!$C$2:$F$3</definedName>
    <definedName name="_xlnm.Print_Titles" localSheetId="0">'Inventory list'!$3:$5</definedName>
    <definedName name="valHighlight">IFERROR(IF('Inventory list'!$E$3="Yes", TRUE, FALSE),FALSE)</definedName>
  </definedNames>
  <calcPr calcId="191028"/>
  <pivotCaches>
    <pivotCache cacheId="2242" r:id="rId3"/>
    <pivotCache cacheId="224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F39" i="1"/>
  <c r="F36" i="1"/>
  <c r="J36" i="1"/>
  <c r="H36" i="1"/>
  <c r="G36" i="1"/>
  <c r="F38" i="1" s="1"/>
  <c r="F37" i="1" l="1"/>
</calcChain>
</file>

<file path=xl/sharedStrings.xml><?xml version="1.0" encoding="utf-8"?>
<sst xmlns="http://schemas.openxmlformats.org/spreadsheetml/2006/main" count="140" uniqueCount="52">
  <si>
    <t>Velotics Inc. FERT Daily Inventory list</t>
  </si>
  <si>
    <t>Daily Finished Product (FERT) Stock Report</t>
  </si>
  <si>
    <t>Order</t>
  </si>
  <si>
    <t>Product Model</t>
  </si>
  <si>
    <t>Plant</t>
  </si>
  <si>
    <t>Storage Location</t>
  </si>
  <si>
    <t>Unrestricted-Use Stock</t>
  </si>
  <si>
    <t>Blocked Stock</t>
  </si>
  <si>
    <t>QI Stock</t>
  </si>
  <si>
    <t>Restricted-Use Stock</t>
  </si>
  <si>
    <t>Returns</t>
  </si>
  <si>
    <t>Stock in Transit</t>
  </si>
  <si>
    <t>Tied Empties Stock</t>
  </si>
  <si>
    <t>Transfer Stock (Plant)</t>
  </si>
  <si>
    <t>Tansfer Stock(Location)</t>
  </si>
  <si>
    <t>Valued GR Stock</t>
  </si>
  <si>
    <t>Range of Coverage in Days (30 Day Consumption)</t>
  </si>
  <si>
    <t>MZ-FG-R300</t>
  </si>
  <si>
    <t>Plant 1 US  1710</t>
  </si>
  <si>
    <t>Std. storage 1 171A</t>
  </si>
  <si>
    <t>MZ-FG-R200</t>
  </si>
  <si>
    <t>MZ-FG-R100</t>
  </si>
  <si>
    <t>MZ-FG-M550</t>
  </si>
  <si>
    <t>MZ-FG-M525</t>
  </si>
  <si>
    <t>Raw Materials 171C</t>
  </si>
  <si>
    <t>KANBAN 171E</t>
  </si>
  <si>
    <t>Day Tank 171T</t>
  </si>
  <si>
    <t>Warehouse 175W</t>
  </si>
  <si>
    <t>MZ-FG-M500</t>
  </si>
  <si>
    <t>MZ-FG-C990</t>
  </si>
  <si>
    <t>MZ-FG-C950</t>
  </si>
  <si>
    <t>Main Tank 171Q</t>
  </si>
  <si>
    <t>MZ-FG-C900</t>
  </si>
  <si>
    <t>MZ-TG-Y240</t>
  </si>
  <si>
    <t>MZ-TG-Y200</t>
  </si>
  <si>
    <t>MZ-TG-Y120</t>
  </si>
  <si>
    <t>TR-TG-Y300</t>
  </si>
  <si>
    <t>MZ-FG-26EMN</t>
  </si>
  <si>
    <t>MZ-FG-26ECR</t>
  </si>
  <si>
    <t>MZ-FG-EB01</t>
  </si>
  <si>
    <t>MZ-FG-26XR1</t>
  </si>
  <si>
    <t>Returns 171R</t>
  </si>
  <si>
    <t>Daily Inventory Totals</t>
  </si>
  <si>
    <t>(Overall Stock)</t>
  </si>
  <si>
    <t>Availible Unrestricted total</t>
  </si>
  <si>
    <t>Pending Stock total</t>
  </si>
  <si>
    <t>Average Coverage of Days</t>
  </si>
  <si>
    <t>Pivot Tables &amp; Product Model Inventory</t>
  </si>
  <si>
    <t>Average of Range of Coverage in Days (30 Day Consumption)</t>
  </si>
  <si>
    <t>Total Average range of Coverage</t>
  </si>
  <si>
    <t>Sum of Unrestricted-Use Stock</t>
  </si>
  <si>
    <t>Inventory Total (finished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</si>
</sst>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Reorder&quot;;&quot;&quot;;&quot;&quot;"/>
  </numFmts>
  <fonts count="26">
    <font>
      <sz val="11"/>
      <color theme="1"/>
      <name val="Century Gothic"/>
      <family val="2"/>
      <scheme val="minor"/>
    </font>
    <font>
      <sz val="11"/>
      <color theme="1"/>
      <name val="Century Gothic"/>
      <family val="2"/>
      <scheme val="minor"/>
    </font>
    <font>
      <b/>
      <sz val="12"/>
      <color theme="0"/>
      <name val="Century Gothic"/>
      <family val="2"/>
      <scheme val="major"/>
    </font>
    <font>
      <b/>
      <sz val="34"/>
      <color theme="6" tint="-0.24994659260841701"/>
      <name val="Century Gothic"/>
      <family val="2"/>
      <scheme val="major"/>
    </font>
    <font>
      <sz val="11"/>
      <color theme="6" tint="-0.499984740745262"/>
      <name val="Century Gothic"/>
      <family val="2"/>
      <scheme val="minor"/>
    </font>
    <font>
      <sz val="11"/>
      <color theme="1"/>
      <name val="Century Gothic"/>
      <family val="2"/>
      <scheme val="minor"/>
    </font>
    <font>
      <sz val="11"/>
      <color theme="1"/>
      <name val="Aptos"/>
    </font>
    <font>
      <sz val="10"/>
      <color theme="1" tint="4.9989318521683403E-2"/>
      <name val="Aptos"/>
    </font>
    <font>
      <sz val="11"/>
      <color theme="6" tint="-0.499984740745262"/>
      <name val="Aptos"/>
    </font>
    <font>
      <i/>
      <sz val="10"/>
      <color rgb="FF000000"/>
      <name val="Aptos"/>
    </font>
    <font>
      <sz val="12"/>
      <color theme="1"/>
      <name val="Aptos"/>
    </font>
    <font>
      <sz val="11"/>
      <color rgb="FF006100"/>
      <name val="Calibri"/>
      <scheme val="minor"/>
    </font>
    <font>
      <sz val="11"/>
      <color rgb="FF9C0006"/>
      <name val="Calibri"/>
      <scheme val="minor"/>
    </font>
    <font>
      <sz val="11"/>
      <color rgb="FF3F3F76"/>
      <name val="Calibri"/>
      <scheme val="minor"/>
    </font>
    <font>
      <b/>
      <sz val="11"/>
      <color rgb="FFFA7D00"/>
      <name val="Calibri"/>
      <scheme val="minor"/>
    </font>
    <font>
      <sz val="11"/>
      <color rgb="FFFF0000"/>
      <name val="Aptos"/>
    </font>
    <font>
      <sz val="11"/>
      <color rgb="FFFA8B14"/>
      <name val="Aptos"/>
    </font>
    <font>
      <sz val="11"/>
      <color theme="0"/>
      <name val="Aptos"/>
    </font>
    <font>
      <b/>
      <sz val="11"/>
      <color theme="0"/>
      <name val="Aptos"/>
    </font>
    <font>
      <b/>
      <sz val="11"/>
      <color rgb="FF0C9415"/>
      <name val="Aptos"/>
    </font>
    <font>
      <b/>
      <sz val="11"/>
      <color rgb="FFFA8B14"/>
      <name val="Aptos"/>
    </font>
    <font>
      <sz val="12"/>
      <color theme="1"/>
      <name val="Aptos"/>
      <scheme val="major"/>
    </font>
    <font>
      <b/>
      <sz val="11"/>
      <color theme="1"/>
      <name val="Aptos"/>
    </font>
    <font>
      <b/>
      <sz val="24"/>
      <color theme="4" tint="-0.499984740745262"/>
      <name val="Aptos"/>
    </font>
    <font>
      <b/>
      <sz val="14"/>
      <color theme="1"/>
      <name val="Century Gothic"/>
      <family val="2"/>
      <scheme val="minor"/>
    </font>
    <font>
      <sz val="11"/>
      <color rgb="FFC00000"/>
      <name val="Century Gothic"/>
      <family val="2"/>
      <scheme val="minor"/>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9"/>
        <bgColor indexed="64"/>
      </patternFill>
    </fill>
    <fill>
      <patternFill patternType="solid">
        <fgColor theme="4" tint="-0.499984740745262"/>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0C9415"/>
        <bgColor indexed="64"/>
      </patternFill>
    </fill>
    <fill>
      <patternFill patternType="solid">
        <fgColor theme="7" tint="-0.499984740745262"/>
        <bgColor indexed="64"/>
      </patternFill>
    </fill>
    <fill>
      <patternFill patternType="solid">
        <fgColor rgb="FFDB9E02"/>
        <bgColor indexed="64"/>
      </patternFill>
    </fill>
    <fill>
      <patternFill patternType="solid">
        <fgColor theme="2"/>
        <bgColor indexed="64"/>
      </patternFill>
    </fill>
    <fill>
      <patternFill patternType="solid">
        <fgColor theme="3" tint="0.89999084444715716"/>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right style="thin">
        <color theme="0"/>
      </right>
      <top style="thin">
        <color theme="0"/>
      </top>
      <bottom style="thin">
        <color theme="0"/>
      </bottom>
      <diagonal/>
    </border>
    <border>
      <left/>
      <right style="thin">
        <color theme="0"/>
      </right>
      <top/>
      <bottom style="thin">
        <color theme="0"/>
      </bottom>
      <diagonal/>
    </border>
    <border>
      <left/>
      <right/>
      <top style="thin">
        <color rgb="FF000000"/>
      </top>
      <bottom/>
      <diagonal/>
    </border>
    <border>
      <left/>
      <right/>
      <top/>
      <bottom style="medium">
        <color rgb="FF000000"/>
      </bottom>
      <diagonal/>
    </border>
  </borders>
  <cellStyleXfs count="14">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4" fillId="3" borderId="0" applyNumberFormat="0" applyProtection="0">
      <alignment horizontal="right" vertical="center"/>
    </xf>
    <xf numFmtId="7" fontId="5" fillId="0" borderId="0" applyProtection="0">
      <alignment horizontal="right" vertical="center" indent="1"/>
    </xf>
    <xf numFmtId="0" fontId="5"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4" fillId="3" borderId="0" applyNumberFormat="0" applyProtection="0">
      <alignment horizontal="left" vertical="center" indent="1"/>
    </xf>
    <xf numFmtId="0" fontId="11" fillId="7" borderId="0" applyNumberFormat="0" applyBorder="0" applyAlignment="0" applyProtection="0"/>
    <xf numFmtId="0" fontId="12" fillId="8" borderId="0" applyNumberFormat="0" applyBorder="0" applyAlignment="0" applyProtection="0"/>
    <xf numFmtId="0" fontId="13" fillId="9" borderId="1" applyNumberFormat="0" applyAlignment="0" applyProtection="0"/>
    <xf numFmtId="0" fontId="14" fillId="10" borderId="1" applyNumberFormat="0" applyAlignment="0" applyProtection="0"/>
  </cellStyleXfs>
  <cellXfs count="63">
    <xf numFmtId="0" fontId="0" fillId="0" borderId="0" xfId="0">
      <alignment vertical="center"/>
    </xf>
    <xf numFmtId="0" fontId="6" fillId="0" borderId="0" xfId="0" applyFont="1">
      <alignment vertical="center"/>
    </xf>
    <xf numFmtId="0" fontId="7" fillId="0" borderId="0" xfId="0" applyFont="1">
      <alignment vertical="center"/>
    </xf>
    <xf numFmtId="0" fontId="6" fillId="0" borderId="0" xfId="0" applyFont="1" applyAlignment="1">
      <alignment horizontal="right"/>
    </xf>
    <xf numFmtId="0" fontId="6" fillId="0" borderId="0" xfId="0" applyFont="1" applyAlignment="1">
      <alignment horizontal="left"/>
    </xf>
    <xf numFmtId="0" fontId="7" fillId="5" borderId="0" xfId="0" applyFont="1" applyFill="1" applyAlignment="1">
      <alignment horizontal="left"/>
    </xf>
    <xf numFmtId="0" fontId="8" fillId="5" borderId="0" xfId="3" applyFont="1" applyFill="1">
      <alignment horizontal="right" vertical="center"/>
    </xf>
    <xf numFmtId="0" fontId="10" fillId="5" borderId="0" xfId="9" applyFont="1" applyFill="1">
      <alignment horizontal="left" vertical="center" indent="1"/>
    </xf>
    <xf numFmtId="0" fontId="6" fillId="5" borderId="0" xfId="3" applyFont="1" applyFill="1" applyAlignment="1">
      <alignment horizontal="left" vertical="center" indent="1"/>
    </xf>
    <xf numFmtId="0" fontId="6" fillId="5" borderId="0" xfId="9" applyFont="1" applyFill="1">
      <alignment horizontal="left" vertical="center" indent="1"/>
    </xf>
    <xf numFmtId="0" fontId="10" fillId="0" borderId="0" xfId="0" applyFont="1">
      <alignment vertical="center"/>
    </xf>
    <xf numFmtId="0" fontId="10" fillId="6" borderId="0" xfId="0" applyFont="1" applyFill="1" applyAlignment="1">
      <alignment horizontal="left" vertical="center" indent="1"/>
    </xf>
    <xf numFmtId="164" fontId="6" fillId="0" borderId="0" xfId="8" applyFont="1" applyFill="1">
      <alignment horizontal="left" vertical="center" indent="1"/>
    </xf>
    <xf numFmtId="0" fontId="6" fillId="0" borderId="0" xfId="7" applyFont="1">
      <alignment horizontal="left" vertical="center" wrapText="1" indent="1"/>
    </xf>
    <xf numFmtId="4" fontId="6" fillId="0" borderId="0" xfId="0" applyNumberFormat="1" applyFont="1" applyAlignment="1">
      <alignment horizontal="right"/>
    </xf>
    <xf numFmtId="4" fontId="6" fillId="0" borderId="0" xfId="0" applyNumberFormat="1" applyFont="1" applyAlignment="1">
      <alignment horizontal="center"/>
    </xf>
    <xf numFmtId="4" fontId="6" fillId="0" borderId="0" xfId="0" applyNumberFormat="1" applyFont="1">
      <alignment vertical="center"/>
    </xf>
    <xf numFmtId="4" fontId="6" fillId="5" borderId="0" xfId="0" applyNumberFormat="1" applyFont="1" applyFill="1" applyAlignment="1">
      <alignment horizontal="left"/>
    </xf>
    <xf numFmtId="4" fontId="6" fillId="5" borderId="0" xfId="0" applyNumberFormat="1" applyFont="1" applyFill="1" applyAlignment="1">
      <alignment horizontal="right"/>
    </xf>
    <xf numFmtId="4" fontId="8" fillId="5" borderId="0" xfId="3" applyNumberFormat="1" applyFont="1" applyFill="1">
      <alignment horizontal="right" vertical="center"/>
    </xf>
    <xf numFmtId="4" fontId="10" fillId="6" borderId="0" xfId="0" applyNumberFormat="1" applyFont="1" applyFill="1" applyAlignment="1">
      <alignment horizontal="left" vertical="center" indent="1"/>
    </xf>
    <xf numFmtId="4" fontId="6" fillId="0" borderId="0" xfId="4" applyNumberFormat="1" applyFont="1" applyAlignment="1">
      <alignment horizontal="left" vertical="center" indent="1"/>
    </xf>
    <xf numFmtId="4" fontId="6" fillId="0" borderId="0" xfId="5" applyNumberFormat="1" applyFont="1" applyAlignment="1">
      <alignment horizontal="left" vertical="center" indent="1"/>
    </xf>
    <xf numFmtId="4" fontId="6" fillId="0" borderId="0" xfId="6" applyNumberFormat="1" applyFont="1" applyAlignment="1">
      <alignment horizontal="left" vertical="center" indent="1"/>
    </xf>
    <xf numFmtId="4" fontId="10" fillId="11" borderId="0" xfId="0" applyNumberFormat="1" applyFont="1" applyFill="1" applyAlignment="1">
      <alignment horizontal="left" vertical="center" indent="1"/>
    </xf>
    <xf numFmtId="4" fontId="10" fillId="12" borderId="0" xfId="0" applyNumberFormat="1" applyFont="1" applyFill="1" applyAlignment="1">
      <alignment horizontal="left" vertical="center" indent="1"/>
    </xf>
    <xf numFmtId="4" fontId="10" fillId="13" borderId="0" xfId="0" applyNumberFormat="1" applyFont="1" applyFill="1" applyAlignment="1">
      <alignment horizontal="left" vertical="center" indent="1"/>
    </xf>
    <xf numFmtId="4" fontId="6" fillId="0" borderId="0" xfId="4" applyNumberFormat="1" applyFont="1" applyAlignment="1">
      <alignment horizontal="right" vertical="center" indent="1"/>
    </xf>
    <xf numFmtId="4" fontId="15" fillId="0" borderId="0" xfId="5" applyNumberFormat="1" applyFont="1" applyAlignment="1">
      <alignment horizontal="right" vertical="center" indent="1"/>
    </xf>
    <xf numFmtId="4" fontId="6" fillId="0" borderId="0" xfId="5" applyNumberFormat="1" applyFont="1" applyAlignment="1">
      <alignment horizontal="right" vertical="center" indent="1"/>
    </xf>
    <xf numFmtId="4" fontId="16" fillId="0" borderId="0" xfId="5" applyNumberFormat="1" applyFont="1" applyAlignment="1">
      <alignment horizontal="right" vertical="center" indent="1"/>
    </xf>
    <xf numFmtId="4" fontId="6" fillId="0" borderId="0" xfId="6" applyNumberFormat="1" applyFont="1" applyAlignment="1">
      <alignment horizontal="right" vertical="center" indent="1"/>
    </xf>
    <xf numFmtId="0" fontId="17" fillId="6" borderId="0" xfId="7" applyFont="1" applyFill="1" applyAlignment="1">
      <alignment horizontal="left" vertical="center" wrapText="1" indent="1"/>
    </xf>
    <xf numFmtId="4" fontId="17" fillId="6" borderId="0" xfId="5" applyNumberFormat="1" applyFont="1" applyFill="1" applyAlignment="1">
      <alignment horizontal="left" vertical="center" wrapText="1" indent="1"/>
    </xf>
    <xf numFmtId="4" fontId="17" fillId="6" borderId="0" xfId="6" applyNumberFormat="1" applyFont="1" applyFill="1" applyAlignment="1">
      <alignment horizontal="left" vertical="center" wrapText="1" indent="1"/>
    </xf>
    <xf numFmtId="0" fontId="17" fillId="2" borderId="0" xfId="0" applyFont="1" applyFill="1" applyAlignment="1">
      <alignment vertical="center" wrapText="1"/>
    </xf>
    <xf numFmtId="164" fontId="17" fillId="2" borderId="0" xfId="8" applyFont="1" applyFill="1" applyAlignment="1">
      <alignment horizontal="left" vertical="center" wrapText="1" indent="1"/>
    </xf>
    <xf numFmtId="0" fontId="18" fillId="6" borderId="0" xfId="7" applyFont="1" applyFill="1" applyAlignment="1">
      <alignment horizontal="left" vertical="center" indent="1"/>
    </xf>
    <xf numFmtId="0" fontId="17" fillId="6" borderId="0" xfId="7" applyFont="1" applyFill="1" applyAlignment="1">
      <alignment horizontal="left" vertical="center" indent="1"/>
    </xf>
    <xf numFmtId="4" fontId="6" fillId="0" borderId="3" xfId="5" applyNumberFormat="1" applyFont="1" applyBorder="1" applyAlignment="1">
      <alignment horizontal="left" vertical="center" indent="1"/>
    </xf>
    <xf numFmtId="4" fontId="17" fillId="6" borderId="0" xfId="5" applyNumberFormat="1" applyFont="1" applyFill="1" applyBorder="1" applyAlignment="1">
      <alignment horizontal="left" vertical="center" wrapText="1" indent="1"/>
    </xf>
    <xf numFmtId="4" fontId="6" fillId="0" borderId="0" xfId="5" applyNumberFormat="1" applyFont="1" applyBorder="1" applyAlignment="1">
      <alignment horizontal="left" vertical="center" indent="1"/>
    </xf>
    <xf numFmtId="4" fontId="11" fillId="7" borderId="0" xfId="10" applyNumberFormat="1" applyBorder="1" applyAlignment="1">
      <alignment horizontal="right" vertical="center" indent="1"/>
    </xf>
    <xf numFmtId="4" fontId="12" fillId="8" borderId="0" xfId="11" applyNumberFormat="1" applyBorder="1" applyAlignment="1">
      <alignment horizontal="right" vertical="center" wrapText="1" indent="1"/>
    </xf>
    <xf numFmtId="4" fontId="13" fillId="9" borderId="2" xfId="12" applyNumberFormat="1" applyBorder="1" applyAlignment="1">
      <alignment horizontal="right" vertical="center" indent="1"/>
    </xf>
    <xf numFmtId="4" fontId="14" fillId="10" borderId="0" xfId="13" applyNumberFormat="1" applyBorder="1" applyAlignment="1">
      <alignment horizontal="right" vertical="center" wrapText="1" indent="1"/>
    </xf>
    <xf numFmtId="4" fontId="19" fillId="0" borderId="0" xfId="4" applyNumberFormat="1" applyFont="1" applyBorder="1" applyAlignment="1">
      <alignment horizontal="center" vertical="center" indent="1"/>
    </xf>
    <xf numFmtId="4" fontId="20" fillId="0" borderId="0" xfId="4" applyNumberFormat="1" applyFont="1" applyBorder="1" applyAlignment="1">
      <alignment horizontal="center" vertical="center" indent="1"/>
    </xf>
    <xf numFmtId="4" fontId="21" fillId="6" borderId="0" xfId="0" applyNumberFormat="1" applyFont="1" applyFill="1" applyAlignment="1">
      <alignment horizontal="left" vertical="center" indent="1"/>
    </xf>
    <xf numFmtId="4" fontId="22" fillId="0" borderId="0" xfId="4" applyNumberFormat="1" applyFont="1" applyAlignment="1">
      <alignment horizontal="center" vertical="center" indent="1"/>
    </xf>
    <xf numFmtId="0" fontId="0" fillId="0" borderId="0" xfId="0" pivotButton="1">
      <alignment vertical="center"/>
    </xf>
    <xf numFmtId="4" fontId="0" fillId="0" borderId="0" xfId="0" applyNumberFormat="1">
      <alignment vertical="center"/>
    </xf>
    <xf numFmtId="0" fontId="0" fillId="15" borderId="0" xfId="0" applyFill="1">
      <alignment vertical="center"/>
    </xf>
    <xf numFmtId="4" fontId="0" fillId="15" borderId="0" xfId="0" applyNumberFormat="1" applyFill="1">
      <alignment vertical="center"/>
    </xf>
    <xf numFmtId="0" fontId="25" fillId="0" borderId="0" xfId="0" applyFont="1">
      <alignment vertical="center"/>
    </xf>
    <xf numFmtId="0" fontId="25" fillId="0" borderId="0" xfId="0" applyFont="1">
      <alignment vertical="center"/>
      <extLst>
        <ext xmlns:xfpb="http://schemas.microsoft.com/office/spreadsheetml/2022/featurepropertybag" uri="{C7286773-470A-42A8-94C5-96B5CB345126}">
          <xfpb:xfComplement i="0"/>
        </ext>
      </extLst>
    </xf>
    <xf numFmtId="0" fontId="0" fillId="0" borderId="0" xfId="0" applyNumberFormat="1">
      <alignment vertical="center"/>
    </xf>
    <xf numFmtId="0" fontId="0" fillId="14" borderId="0" xfId="0" applyFill="1">
      <alignment vertical="center"/>
    </xf>
    <xf numFmtId="0" fontId="0" fillId="15" borderId="0" xfId="0" applyNumberFormat="1" applyFill="1">
      <alignment vertical="center"/>
    </xf>
    <xf numFmtId="0" fontId="23" fillId="5" borderId="0" xfId="1" applyFont="1" applyFill="1" applyAlignment="1">
      <alignment horizontal="left" wrapText="1"/>
    </xf>
    <xf numFmtId="0" fontId="9" fillId="5" borderId="0" xfId="3" applyFont="1" applyFill="1" applyAlignment="1">
      <alignment horizontal="center" vertical="center" indent="1"/>
    </xf>
    <xf numFmtId="0" fontId="24" fillId="14" borderId="4" xfId="0" applyFont="1" applyFill="1" applyBorder="1" applyAlignment="1">
      <alignment horizontal="left" vertical="center"/>
    </xf>
    <xf numFmtId="0" fontId="24" fillId="14" borderId="5" xfId="0" applyFont="1" applyFill="1" applyBorder="1" applyAlignment="1">
      <alignment horizontal="left" vertical="center"/>
    </xf>
  </cellXfs>
  <cellStyles count="14">
    <cellStyle name="Bad" xfId="11" builtinId="27"/>
    <cellStyle name="Calculation" xfId="13" builtinId="22"/>
    <cellStyle name="Discontinued" xfId="6" xr:uid="{00000000-0005-0000-0000-000000000000}"/>
    <cellStyle name="Flag Column" xfId="8" xr:uid="{00000000-0005-0000-0000-000001000000}"/>
    <cellStyle name="Good" xfId="10" builtinId="26"/>
    <cellStyle name="Heading 1" xfId="2" builtinId="16" customBuiltin="1"/>
    <cellStyle name="Heading 2" xfId="3" builtinId="17" customBuiltin="1"/>
    <cellStyle name="Heading 3" xfId="9" builtinId="18" customBuiltin="1"/>
    <cellStyle name="Input" xfId="12" builtinId="20"/>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46">
    <dxf>
      <font>
        <name val="Aptos"/>
      </font>
      <numFmt numFmtId="4" formatCode="#,##0.00"/>
    </dxf>
    <dxf>
      <font>
        <name val="Aptos"/>
      </font>
      <numFmt numFmtId="4" formatCode="#,##0.00"/>
    </dxf>
    <dxf>
      <font>
        <b val="0"/>
        <i val="0"/>
        <strike val="0"/>
        <condense val="0"/>
        <extend val="0"/>
        <outline val="0"/>
        <shadow val="0"/>
        <u val="none"/>
        <vertAlign val="baseline"/>
        <sz val="11"/>
        <color theme="1"/>
        <name val="Aptos"/>
        <scheme val="none"/>
      </font>
      <numFmt numFmtId="4" formatCode="#,##0.00"/>
      <alignment horizontal="left" vertical="center" textRotation="0" wrapText="0" indent="1" justifyLastLine="0" shrinkToFit="0" readingOrder="0"/>
    </dxf>
    <dxf>
      <font>
        <b val="0"/>
        <i val="0"/>
        <strike val="0"/>
        <condense val="0"/>
        <extend val="0"/>
        <outline val="0"/>
        <shadow val="0"/>
        <u val="none"/>
        <vertAlign val="baseline"/>
        <sz val="11"/>
        <color theme="1"/>
        <name val="Aptos"/>
        <scheme val="none"/>
      </font>
      <numFmt numFmtId="4" formatCode="#,##0.00"/>
      <alignment horizontal="left" vertical="center" textRotation="0" wrapText="0" indent="1" justifyLastLine="0" shrinkToFit="0" readingOrder="0"/>
    </dxf>
    <dxf>
      <font>
        <name val="Aptos"/>
      </font>
      <numFmt numFmtId="4" formatCode="#,##0.00"/>
    </dxf>
    <dxf>
      <font>
        <name val="Aptos"/>
      </font>
      <numFmt numFmtId="4" formatCode="#,##0.00"/>
    </dxf>
    <dxf>
      <font>
        <b val="0"/>
        <i val="0"/>
        <strike val="0"/>
        <condense val="0"/>
        <extend val="0"/>
        <outline val="0"/>
        <shadow val="0"/>
        <u val="none"/>
        <vertAlign val="baseline"/>
        <sz val="11"/>
        <color theme="1"/>
        <name val="Aptos"/>
        <scheme val="none"/>
      </font>
      <numFmt numFmtId="4" formatCode="#,##0.00"/>
      <alignment horizontal="left" vertical="center" textRotation="0" wrapText="0" indent="1" justifyLastLine="0" shrinkToFit="0" readingOrder="0"/>
    </dxf>
    <dxf>
      <font>
        <name val="Aptos"/>
      </font>
      <numFmt numFmtId="4" formatCode="#,##0.00"/>
    </dxf>
    <dxf>
      <font>
        <name val="Aptos"/>
      </font>
      <numFmt numFmtId="4" formatCode="#,##0.00"/>
    </dxf>
    <dxf>
      <font>
        <name val="Aptos"/>
      </font>
      <numFmt numFmtId="4" formatCode="#,##0.00"/>
    </dxf>
    <dxf>
      <font>
        <name val="Aptos"/>
      </font>
      <numFmt numFmtId="4" formatCode="#,##0.00"/>
    </dxf>
    <dxf>
      <font>
        <name val="Aptos"/>
      </font>
    </dxf>
    <dxf>
      <font>
        <name val="Aptos"/>
      </font>
    </dxf>
    <dxf>
      <font>
        <name val="Aptos"/>
      </font>
    </dxf>
    <dxf>
      <font>
        <name val="Aptos"/>
      </font>
      <numFmt numFmtId="164" formatCode="&quot;Reorder&quot;;&quot;&quot;;&quot;&quot;"/>
    </dxf>
    <dxf>
      <font>
        <name val="Aptos"/>
      </font>
    </dxf>
    <dxf>
      <font>
        <strike val="0"/>
        <outline val="0"/>
        <shadow val="0"/>
        <u val="none"/>
        <vertAlign val="baseline"/>
        <sz val="12"/>
        <color theme="1"/>
        <name val="Aptos"/>
        <scheme val="major"/>
      </font>
      <fill>
        <patternFill patternType="solid">
          <fgColor indexed="64"/>
          <bgColor theme="4" tint="-0.499984740745262"/>
        </patternFill>
      </fill>
      <alignment horizontal="left" vertical="center" textRotation="0" wrapText="0" indent="1" justifyLastLine="0" shrinkToFit="0" readingOrder="0"/>
    </dxf>
    <dxf>
      <font>
        <color rgb="FF9C0006"/>
      </font>
      <fill>
        <patternFill>
          <bgColor rgb="FFFFC7CE"/>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b val="0"/>
        <i val="0"/>
        <strike val="0"/>
        <color theme="1"/>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ill>
        <patternFill patternType="solid">
          <fgColor indexed="64"/>
          <bgColor theme="3" tint="0.89999084444715716"/>
        </patternFill>
      </fill>
    </dxf>
    <dxf>
      <fill>
        <patternFill patternType="solid">
          <fgColor indexed="64"/>
          <bgColor theme="3" tint="0.89999084444715716"/>
        </patternFill>
      </fill>
    </dxf>
    <dxf>
      <font>
        <color rgb="FFC00000"/>
      </font>
    </dxf>
    <dxf>
      <font>
        <color rgb="FFC00000"/>
      </font>
    </dxf>
    <dxf>
      <font>
        <color rgb="FFC00000"/>
      </font>
    </dxf>
    <dxf>
      <font>
        <color rgb="FFC00000"/>
      </font>
    </dxf>
    <dxf>
      <font>
        <color rgb="FFC00000"/>
      </font>
    </dxf>
    <dxf>
      <font>
        <color rgb="FFC00000"/>
      </font>
    </dxf>
    <dxf>
      <font>
        <color rgb="FFC00000"/>
      </font>
    </dxf>
    <dxf>
      <fill>
        <patternFill patternType="solid">
          <fgColor indexed="64"/>
          <bgColor theme="3" tint="0.89999084444715716"/>
        </patternFill>
      </fill>
    </dxf>
    <dxf>
      <fill>
        <patternFill patternType="solid">
          <fgColor indexed="64"/>
          <bgColor theme="3" tint="0.89999084444715716"/>
        </patternFill>
      </fill>
    </dxf>
    <dxf>
      <font>
        <color auto="1"/>
      </font>
      <fill>
        <patternFill patternType="none">
          <bgColor auto="1"/>
        </patternFill>
      </fill>
      <border diagonalUp="0" diagonalDown="0">
        <left/>
        <right/>
        <top/>
        <bottom style="thin">
          <color theme="0"/>
        </bottom>
        <vertical style="thin">
          <color theme="0"/>
        </vertical>
        <horizontal/>
      </border>
    </dxf>
    <dxf>
      <font>
        <b val="0"/>
        <i val="0"/>
        <color theme="0"/>
      </font>
      <fill>
        <patternFill>
          <fgColor theme="5"/>
          <bgColor theme="5"/>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45"/>
      <tableStyleElement type="headerRow" dxfId="44"/>
      <tableStyleElement type="firstColumn" dxfId="43"/>
    </tableStyle>
  </tableStyles>
  <colors>
    <mruColors>
      <color rgb="FFFA8B14"/>
      <color rgb="FF0C9415"/>
      <color rgb="FFDB9E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1/relationships/FeaturePropertyBag" Target="featurePropertyBag/featurePropertyBag.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3461118478189547"/>
          <c:y val="2.648397472365707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v>Product Model Volume</c:v>
          </c:tx>
          <c:dPt>
            <c:idx val="0"/>
            <c:bubble3D val="0"/>
            <c:spPr>
              <a:solidFill>
                <a:srgbClr val="637CEF"/>
              </a:solidFill>
              <a:ln w="19050">
                <a:solidFill>
                  <a:schemeClr val="lt1"/>
                </a:solidFill>
              </a:ln>
              <a:effectLst/>
            </c:spPr>
            <c:extLst>
              <c:ext xmlns:c16="http://schemas.microsoft.com/office/drawing/2014/chart" uri="{C3380CC4-5D6E-409C-BE32-E72D297353CC}">
                <c16:uniqueId val="{00000001-DE97-4C8E-8194-AD8408CB93A1}"/>
              </c:ext>
            </c:extLst>
          </c:dPt>
          <c:dPt>
            <c:idx val="1"/>
            <c:bubble3D val="0"/>
            <c:spPr>
              <a:solidFill>
                <a:srgbClr val="E3008C"/>
              </a:solidFill>
              <a:ln w="19050">
                <a:solidFill>
                  <a:schemeClr val="lt1"/>
                </a:solidFill>
              </a:ln>
              <a:effectLst/>
            </c:spPr>
            <c:extLst>
              <c:ext xmlns:c16="http://schemas.microsoft.com/office/drawing/2014/chart" uri="{C3380CC4-5D6E-409C-BE32-E72D297353CC}">
                <c16:uniqueId val="{00000003-DE97-4C8E-8194-AD8408CB93A1}"/>
              </c:ext>
            </c:extLst>
          </c:dPt>
          <c:dPt>
            <c:idx val="2"/>
            <c:bubble3D val="0"/>
            <c:spPr>
              <a:solidFill>
                <a:srgbClr val="2AA0A4"/>
              </a:solidFill>
              <a:ln w="19050">
                <a:solidFill>
                  <a:schemeClr val="lt1"/>
                </a:solidFill>
              </a:ln>
              <a:effectLst/>
            </c:spPr>
            <c:extLst>
              <c:ext xmlns:c16="http://schemas.microsoft.com/office/drawing/2014/chart" uri="{C3380CC4-5D6E-409C-BE32-E72D297353CC}">
                <c16:uniqueId val="{00000005-DE97-4C8E-8194-AD8408CB93A1}"/>
              </c:ext>
            </c:extLst>
          </c:dPt>
          <c:dPt>
            <c:idx val="3"/>
            <c:bubble3D val="0"/>
            <c:spPr>
              <a:solidFill>
                <a:srgbClr val="9373C0"/>
              </a:solidFill>
              <a:ln w="19050">
                <a:solidFill>
                  <a:schemeClr val="lt1"/>
                </a:solidFill>
              </a:ln>
              <a:effectLst/>
            </c:spPr>
            <c:extLst>
              <c:ext xmlns:c16="http://schemas.microsoft.com/office/drawing/2014/chart" uri="{C3380CC4-5D6E-409C-BE32-E72D297353CC}">
                <c16:uniqueId val="{00000007-DE97-4C8E-8194-AD8408CB93A1}"/>
              </c:ext>
            </c:extLst>
          </c:dPt>
          <c:dPt>
            <c:idx val="4"/>
            <c:bubble3D val="0"/>
            <c:spPr>
              <a:solidFill>
                <a:srgbClr val="13A10E"/>
              </a:solidFill>
              <a:ln w="19050">
                <a:solidFill>
                  <a:schemeClr val="lt1"/>
                </a:solidFill>
              </a:ln>
              <a:effectLst/>
            </c:spPr>
            <c:extLst>
              <c:ext xmlns:c16="http://schemas.microsoft.com/office/drawing/2014/chart" uri="{C3380CC4-5D6E-409C-BE32-E72D297353CC}">
                <c16:uniqueId val="{00000009-DE97-4C8E-8194-AD8408CB93A1}"/>
              </c:ext>
            </c:extLst>
          </c:dPt>
          <c:dPt>
            <c:idx val="5"/>
            <c:bubble3D val="0"/>
            <c:spPr>
              <a:solidFill>
                <a:srgbClr val="3A96DD"/>
              </a:solidFill>
              <a:ln w="19050">
                <a:solidFill>
                  <a:schemeClr val="lt1"/>
                </a:solidFill>
              </a:ln>
              <a:effectLst/>
            </c:spPr>
            <c:extLst>
              <c:ext xmlns:c16="http://schemas.microsoft.com/office/drawing/2014/chart" uri="{C3380CC4-5D6E-409C-BE32-E72D297353CC}">
                <c16:uniqueId val="{0000000B-DE97-4C8E-8194-AD8408CB93A1}"/>
              </c:ext>
            </c:extLst>
          </c:dPt>
          <c:dPt>
            <c:idx val="6"/>
            <c:bubble3D val="0"/>
            <c:spPr>
              <a:solidFill>
                <a:srgbClr val="CA5010"/>
              </a:solidFill>
              <a:ln w="19050">
                <a:solidFill>
                  <a:schemeClr val="lt1"/>
                </a:solidFill>
              </a:ln>
              <a:effectLst/>
            </c:spPr>
            <c:extLst>
              <c:ext xmlns:c16="http://schemas.microsoft.com/office/drawing/2014/chart" uri="{C3380CC4-5D6E-409C-BE32-E72D297353CC}">
                <c16:uniqueId val="{0000000D-DE97-4C8E-8194-AD8408CB93A1}"/>
              </c:ext>
            </c:extLst>
          </c:dPt>
          <c:dPt>
            <c:idx val="7"/>
            <c:bubble3D val="0"/>
            <c:spPr>
              <a:solidFill>
                <a:srgbClr val="57811B"/>
              </a:solidFill>
              <a:ln w="19050">
                <a:solidFill>
                  <a:schemeClr val="lt1"/>
                </a:solidFill>
              </a:ln>
              <a:effectLst/>
            </c:spPr>
            <c:extLst>
              <c:ext xmlns:c16="http://schemas.microsoft.com/office/drawing/2014/chart" uri="{C3380CC4-5D6E-409C-BE32-E72D297353CC}">
                <c16:uniqueId val="{0000000F-DE97-4C8E-8194-AD8408CB93A1}"/>
              </c:ext>
            </c:extLst>
          </c:dPt>
          <c:dPt>
            <c:idx val="8"/>
            <c:bubble3D val="0"/>
            <c:spPr>
              <a:solidFill>
                <a:srgbClr val="B146C2"/>
              </a:solidFill>
              <a:ln w="19050">
                <a:solidFill>
                  <a:schemeClr val="lt1"/>
                </a:solidFill>
              </a:ln>
              <a:effectLst/>
            </c:spPr>
            <c:extLst>
              <c:ext xmlns:c16="http://schemas.microsoft.com/office/drawing/2014/chart" uri="{C3380CC4-5D6E-409C-BE32-E72D297353CC}">
                <c16:uniqueId val="{00000011-DE97-4C8E-8194-AD8408CB93A1}"/>
              </c:ext>
            </c:extLst>
          </c:dPt>
          <c:dPt>
            <c:idx val="9"/>
            <c:bubble3D val="0"/>
            <c:spPr>
              <a:solidFill>
                <a:srgbClr val="AE8C00"/>
              </a:solidFill>
              <a:ln w="19050">
                <a:solidFill>
                  <a:schemeClr val="lt1"/>
                </a:solidFill>
              </a:ln>
              <a:effectLst/>
            </c:spPr>
            <c:extLst>
              <c:ext xmlns:c16="http://schemas.microsoft.com/office/drawing/2014/chart" uri="{C3380CC4-5D6E-409C-BE32-E72D297353CC}">
                <c16:uniqueId val="{00000013-DE97-4C8E-8194-AD8408CB93A1}"/>
              </c:ext>
            </c:extLst>
          </c:dPt>
          <c:dPt>
            <c:idx val="10"/>
            <c:bubble3D val="0"/>
            <c:spPr>
              <a:solidFill>
                <a:srgbClr val="AE8C00"/>
              </a:solidFill>
              <a:ln w="19050">
                <a:solidFill>
                  <a:schemeClr val="lt1"/>
                </a:solidFill>
              </a:ln>
              <a:effectLst/>
            </c:spPr>
            <c:extLst>
              <c:ext xmlns:c16="http://schemas.microsoft.com/office/drawing/2014/chart" uri="{C3380CC4-5D6E-409C-BE32-E72D297353CC}">
                <c16:uniqueId val="{00000015-DE97-4C8E-8194-AD8408CB93A1}"/>
              </c:ext>
            </c:extLst>
          </c:dPt>
          <c:dPt>
            <c:idx val="11"/>
            <c:bubble3D val="0"/>
            <c:spPr>
              <a:solidFill>
                <a:srgbClr val="637CEF"/>
              </a:solidFill>
              <a:ln w="19050">
                <a:solidFill>
                  <a:schemeClr val="lt1"/>
                </a:solidFill>
              </a:ln>
              <a:effectLst/>
            </c:spPr>
            <c:extLst>
              <c:ext xmlns:c16="http://schemas.microsoft.com/office/drawing/2014/chart" uri="{C3380CC4-5D6E-409C-BE32-E72D297353CC}">
                <c16:uniqueId val="{00000017-DE97-4C8E-8194-AD8408CB93A1}"/>
              </c:ext>
            </c:extLst>
          </c:dPt>
          <c:dPt>
            <c:idx val="12"/>
            <c:bubble3D val="0"/>
            <c:spPr>
              <a:solidFill>
                <a:srgbClr val="EE5FB7"/>
              </a:solidFill>
              <a:ln w="19050">
                <a:solidFill>
                  <a:schemeClr val="lt1"/>
                </a:solidFill>
              </a:ln>
              <a:effectLst/>
            </c:spPr>
            <c:extLst>
              <c:ext xmlns:c16="http://schemas.microsoft.com/office/drawing/2014/chart" uri="{C3380CC4-5D6E-409C-BE32-E72D297353CC}">
                <c16:uniqueId val="{00000019-DE97-4C8E-8194-AD8408CB93A1}"/>
              </c:ext>
            </c:extLst>
          </c:dPt>
          <c:dPt>
            <c:idx val="13"/>
            <c:bubble3D val="0"/>
            <c:spPr>
              <a:solidFill>
                <a:srgbClr val="008B94"/>
              </a:solidFill>
              <a:ln w="19050">
                <a:solidFill>
                  <a:schemeClr val="lt1"/>
                </a:solidFill>
              </a:ln>
              <a:effectLst/>
            </c:spPr>
            <c:extLst>
              <c:ext xmlns:c16="http://schemas.microsoft.com/office/drawing/2014/chart" uri="{C3380CC4-5D6E-409C-BE32-E72D297353CC}">
                <c16:uniqueId val="{0000001B-DE97-4C8E-8194-AD8408CB93A1}"/>
              </c:ext>
            </c:extLst>
          </c:dPt>
          <c:dPt>
            <c:idx val="14"/>
            <c:bubble3D val="0"/>
            <c:spPr>
              <a:solidFill>
                <a:srgbClr val="D77440"/>
              </a:solidFill>
              <a:ln w="19050">
                <a:solidFill>
                  <a:schemeClr val="lt1"/>
                </a:solidFill>
              </a:ln>
              <a:effectLst/>
            </c:spPr>
            <c:extLst>
              <c:ext xmlns:c16="http://schemas.microsoft.com/office/drawing/2014/chart" uri="{C3380CC4-5D6E-409C-BE32-E72D297353CC}">
                <c16:uniqueId val="{0000001D-DE97-4C8E-8194-AD8408CB93A1}"/>
              </c:ext>
            </c:extLst>
          </c:dPt>
          <c:dPt>
            <c:idx val="15"/>
            <c:bubble3D val="0"/>
            <c:spPr>
              <a:solidFill>
                <a:srgbClr val="BA58C9"/>
              </a:solidFill>
              <a:ln w="19050">
                <a:solidFill>
                  <a:schemeClr val="lt1"/>
                </a:solidFill>
              </a:ln>
              <a:effectLst/>
            </c:spPr>
            <c:extLst>
              <c:ext xmlns:c16="http://schemas.microsoft.com/office/drawing/2014/chart" uri="{C3380CC4-5D6E-409C-BE32-E72D297353CC}">
                <c16:uniqueId val="{0000001F-DE97-4C8E-8194-AD8408CB93A1}"/>
              </c:ext>
            </c:extLst>
          </c:dPt>
          <c:dPt>
            <c:idx val="16"/>
            <c:bubble3D val="0"/>
            <c:spPr>
              <a:solidFill>
                <a:srgbClr val="3A96DD"/>
              </a:solidFill>
              <a:ln w="19050">
                <a:solidFill>
                  <a:schemeClr val="lt1"/>
                </a:solidFill>
              </a:ln>
              <a:effectLst/>
            </c:spPr>
            <c:extLst>
              <c:ext xmlns:c16="http://schemas.microsoft.com/office/drawing/2014/chart" uri="{C3380CC4-5D6E-409C-BE32-E72D297353CC}">
                <c16:uniqueId val="{00000021-DE97-4C8E-8194-AD8408CB93A1}"/>
              </c:ext>
            </c:extLst>
          </c:dPt>
          <c:dPt>
            <c:idx val="17"/>
            <c:bubble3D val="0"/>
            <c:spPr>
              <a:solidFill>
                <a:srgbClr val="E3008C"/>
              </a:solidFill>
              <a:ln w="19050">
                <a:solidFill>
                  <a:schemeClr val="lt1"/>
                </a:solidFill>
              </a:ln>
              <a:effectLst/>
            </c:spPr>
            <c:extLst>
              <c:ext xmlns:c16="http://schemas.microsoft.com/office/drawing/2014/chart" uri="{C3380CC4-5D6E-409C-BE32-E72D297353CC}">
                <c16:uniqueId val="{00000023-DE97-4C8E-8194-AD8408CB93A1}"/>
              </c:ext>
            </c:extLst>
          </c:dPt>
          <c:dPt>
            <c:idx val="18"/>
            <c:bubble3D val="0"/>
            <c:spPr>
              <a:solidFill>
                <a:srgbClr val="C36BD1"/>
              </a:solidFill>
              <a:ln w="19050">
                <a:solidFill>
                  <a:schemeClr val="lt1"/>
                </a:solidFill>
              </a:ln>
              <a:effectLst/>
            </c:spPr>
            <c:extLst>
              <c:ext xmlns:c16="http://schemas.microsoft.com/office/drawing/2014/chart" uri="{C3380CC4-5D6E-409C-BE32-E72D297353CC}">
                <c16:uniqueId val="{00000025-DE97-4C8E-8194-AD8408CB93A1}"/>
              </c:ext>
            </c:extLst>
          </c:dPt>
          <c:dPt>
            <c:idx val="19"/>
            <c:bubble3D val="0"/>
            <c:spPr>
              <a:solidFill>
                <a:srgbClr val="D06228"/>
              </a:solidFill>
              <a:ln w="19050">
                <a:solidFill>
                  <a:schemeClr val="lt1"/>
                </a:solidFill>
              </a:ln>
              <a:effectLst/>
            </c:spPr>
            <c:extLst>
              <c:ext xmlns:c16="http://schemas.microsoft.com/office/drawing/2014/chart" uri="{C3380CC4-5D6E-409C-BE32-E72D297353CC}">
                <c16:uniqueId val="{00000027-DE97-4C8E-8194-AD8408CB93A1}"/>
              </c:ext>
            </c:extLst>
          </c:dPt>
          <c:dPt>
            <c:idx val="20"/>
            <c:bubble3D val="0"/>
            <c:spPr>
              <a:solidFill>
                <a:srgbClr val="57811B"/>
              </a:solidFill>
              <a:ln w="19050">
                <a:solidFill>
                  <a:schemeClr val="lt1"/>
                </a:solidFill>
              </a:ln>
              <a:effectLst/>
            </c:spPr>
            <c:extLst>
              <c:ext xmlns:c16="http://schemas.microsoft.com/office/drawing/2014/chart" uri="{C3380CC4-5D6E-409C-BE32-E72D297353CC}">
                <c16:uniqueId val="{00000029-DE97-4C8E-8194-AD8408CB93A1}"/>
              </c:ext>
            </c:extLst>
          </c:dPt>
          <c:dPt>
            <c:idx val="21"/>
            <c:bubble3D val="0"/>
            <c:spPr>
              <a:solidFill>
                <a:srgbClr val="637CEF"/>
              </a:solidFill>
              <a:ln w="19050">
                <a:solidFill>
                  <a:schemeClr val="lt1"/>
                </a:solidFill>
              </a:ln>
              <a:effectLst/>
            </c:spPr>
            <c:extLst>
              <c:ext xmlns:c16="http://schemas.microsoft.com/office/drawing/2014/chart" uri="{C3380CC4-5D6E-409C-BE32-E72D297353CC}">
                <c16:uniqueId val="{0000002B-DE97-4C8E-8194-AD8408CB93A1}"/>
              </c:ext>
            </c:extLst>
          </c:dPt>
          <c:dPt>
            <c:idx val="22"/>
            <c:bubble3D val="0"/>
            <c:spPr>
              <a:solidFill>
                <a:srgbClr val="E3008C"/>
              </a:solidFill>
              <a:ln w="19050">
                <a:solidFill>
                  <a:schemeClr val="lt1"/>
                </a:solidFill>
              </a:ln>
              <a:effectLst/>
            </c:spPr>
            <c:extLst>
              <c:ext xmlns:c16="http://schemas.microsoft.com/office/drawing/2014/chart" uri="{C3380CC4-5D6E-409C-BE32-E72D297353CC}">
                <c16:uniqueId val="{0000002D-DE97-4C8E-8194-AD8408CB93A1}"/>
              </c:ext>
            </c:extLst>
          </c:dPt>
          <c:dPt>
            <c:idx val="23"/>
            <c:bubble3D val="0"/>
            <c:spPr>
              <a:solidFill>
                <a:srgbClr val="2AA0A4"/>
              </a:solidFill>
              <a:ln w="19050">
                <a:solidFill>
                  <a:schemeClr val="lt1"/>
                </a:solidFill>
              </a:ln>
              <a:effectLst/>
            </c:spPr>
            <c:extLst>
              <c:ext xmlns:c16="http://schemas.microsoft.com/office/drawing/2014/chart" uri="{C3380CC4-5D6E-409C-BE32-E72D297353CC}">
                <c16:uniqueId val="{0000002F-DE97-4C8E-8194-AD8408CB93A1}"/>
              </c:ext>
            </c:extLst>
          </c:dPt>
          <c:dPt>
            <c:idx val="24"/>
            <c:bubble3D val="0"/>
            <c:spPr>
              <a:solidFill>
                <a:srgbClr val="9373C0"/>
              </a:solidFill>
              <a:ln w="19050">
                <a:solidFill>
                  <a:schemeClr val="lt1"/>
                </a:solidFill>
              </a:ln>
              <a:effectLst/>
            </c:spPr>
            <c:extLst>
              <c:ext xmlns:c16="http://schemas.microsoft.com/office/drawing/2014/chart" uri="{C3380CC4-5D6E-409C-BE32-E72D297353CC}">
                <c16:uniqueId val="{00000031-DE97-4C8E-8194-AD8408CB93A1}"/>
              </c:ext>
            </c:extLst>
          </c:dPt>
          <c:dPt>
            <c:idx val="25"/>
            <c:bubble3D val="0"/>
            <c:spPr>
              <a:solidFill>
                <a:srgbClr val="13A10E"/>
              </a:solidFill>
              <a:ln w="19050">
                <a:solidFill>
                  <a:schemeClr val="lt1"/>
                </a:solidFill>
              </a:ln>
              <a:effectLst/>
            </c:spPr>
            <c:extLst>
              <c:ext xmlns:c16="http://schemas.microsoft.com/office/drawing/2014/chart" uri="{C3380CC4-5D6E-409C-BE32-E72D297353CC}">
                <c16:uniqueId val="{00000033-DE97-4C8E-8194-AD8408CB93A1}"/>
              </c:ext>
            </c:extLst>
          </c:dPt>
          <c:dPt>
            <c:idx val="26"/>
            <c:bubble3D val="0"/>
            <c:spPr>
              <a:solidFill>
                <a:srgbClr val="3A96DD"/>
              </a:solidFill>
              <a:ln w="19050">
                <a:solidFill>
                  <a:schemeClr val="lt1"/>
                </a:solidFill>
              </a:ln>
              <a:effectLst/>
            </c:spPr>
            <c:extLst>
              <c:ext xmlns:c16="http://schemas.microsoft.com/office/drawing/2014/chart" uri="{C3380CC4-5D6E-409C-BE32-E72D297353CC}">
                <c16:uniqueId val="{00000035-DE97-4C8E-8194-AD8408CB93A1}"/>
              </c:ext>
            </c:extLst>
          </c:dPt>
          <c:dPt>
            <c:idx val="27"/>
            <c:bubble3D val="0"/>
            <c:spPr>
              <a:solidFill>
                <a:srgbClr val="CA5010"/>
              </a:solidFill>
              <a:ln w="19050">
                <a:solidFill>
                  <a:schemeClr val="lt1"/>
                </a:solidFill>
              </a:ln>
              <a:effectLst/>
            </c:spPr>
            <c:extLst>
              <c:ext xmlns:c16="http://schemas.microsoft.com/office/drawing/2014/chart" uri="{C3380CC4-5D6E-409C-BE32-E72D297353CC}">
                <c16:uniqueId val="{00000037-DE97-4C8E-8194-AD8408CB93A1}"/>
              </c:ext>
            </c:extLst>
          </c:dPt>
          <c:dPt>
            <c:idx val="28"/>
            <c:bubble3D val="0"/>
            <c:spPr>
              <a:solidFill>
                <a:srgbClr val="57811B"/>
              </a:solidFill>
              <a:ln w="19050">
                <a:solidFill>
                  <a:schemeClr val="lt1"/>
                </a:solidFill>
              </a:ln>
              <a:effectLst/>
            </c:spPr>
            <c:extLst>
              <c:ext xmlns:c16="http://schemas.microsoft.com/office/drawing/2014/chart" uri="{C3380CC4-5D6E-409C-BE32-E72D297353CC}">
                <c16:uniqueId val="{00000039-DE97-4C8E-8194-AD8408CB93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'Inventory list'!C6:C34</c:f>
              <c:strCache>
                <c:ptCount val="29"/>
                <c:pt idx="0">
                  <c:v>MZ-FG-R300</c:v>
                </c:pt>
                <c:pt idx="1">
                  <c:v>MZ-FG-R200</c:v>
                </c:pt>
                <c:pt idx="2">
                  <c:v>MZ-FG-R100</c:v>
                </c:pt>
                <c:pt idx="3">
                  <c:v>MZ-FG-M550</c:v>
                </c:pt>
                <c:pt idx="4">
                  <c:v>MZ-FG-M525</c:v>
                </c:pt>
                <c:pt idx="5">
                  <c:v>MZ-FG-M525</c:v>
                </c:pt>
                <c:pt idx="6">
                  <c:v>MZ-FG-M525</c:v>
                </c:pt>
                <c:pt idx="7">
                  <c:v>MZ-FG-M525</c:v>
                </c:pt>
                <c:pt idx="8">
                  <c:v>MZ-FG-M525</c:v>
                </c:pt>
                <c:pt idx="9">
                  <c:v>MZ-FG-M500</c:v>
                </c:pt>
                <c:pt idx="10">
                  <c:v>MZ-FG-C990</c:v>
                </c:pt>
                <c:pt idx="11">
                  <c:v>MZ-FG-C950</c:v>
                </c:pt>
                <c:pt idx="12">
                  <c:v>MZ-FG-C950</c:v>
                </c:pt>
                <c:pt idx="13">
                  <c:v>MZ-FG-C900</c:v>
                </c:pt>
                <c:pt idx="14">
                  <c:v>MZ-TG-Y240</c:v>
                </c:pt>
                <c:pt idx="15">
                  <c:v>MZ-TG-Y200</c:v>
                </c:pt>
                <c:pt idx="16">
                  <c:v>MZ-TG-Y120</c:v>
                </c:pt>
                <c:pt idx="17">
                  <c:v>MZ-TG-Y120</c:v>
                </c:pt>
                <c:pt idx="18">
                  <c:v>TR-TG-Y300</c:v>
                </c:pt>
                <c:pt idx="19">
                  <c:v>TR-TG-Y300</c:v>
                </c:pt>
                <c:pt idx="20">
                  <c:v>TR-TG-Y300</c:v>
                </c:pt>
                <c:pt idx="21">
                  <c:v>MZ-FG-26EMN</c:v>
                </c:pt>
                <c:pt idx="22">
                  <c:v>MZ-FG-26EMN</c:v>
                </c:pt>
                <c:pt idx="23">
                  <c:v>MZ-FG-26ECR</c:v>
                </c:pt>
                <c:pt idx="24">
                  <c:v>MZ-FG-EB01</c:v>
                </c:pt>
                <c:pt idx="25">
                  <c:v>MZ-FG-EB01</c:v>
                </c:pt>
                <c:pt idx="26">
                  <c:v>MZ-FG-EB01</c:v>
                </c:pt>
                <c:pt idx="27">
                  <c:v>MZ-FG-26XR1</c:v>
                </c:pt>
                <c:pt idx="28">
                  <c:v>MZ-FG-26XR1</c:v>
                </c:pt>
              </c:strCache>
            </c:strRef>
          </c:cat>
          <c:val>
            <c:numRef>
              <c:f>'Inventory list'!$F$6:$F$34</c:f>
              <c:numCache>
                <c:formatCode>#,##0.00</c:formatCode>
                <c:ptCount val="29"/>
                <c:pt idx="0">
                  <c:v>3877</c:v>
                </c:pt>
                <c:pt idx="1">
                  <c:v>6000</c:v>
                </c:pt>
                <c:pt idx="2">
                  <c:v>0</c:v>
                </c:pt>
                <c:pt idx="3">
                  <c:v>10000</c:v>
                </c:pt>
                <c:pt idx="4">
                  <c:v>4345</c:v>
                </c:pt>
                <c:pt idx="5">
                  <c:v>200</c:v>
                </c:pt>
                <c:pt idx="6">
                  <c:v>0</c:v>
                </c:pt>
                <c:pt idx="7">
                  <c:v>500</c:v>
                </c:pt>
                <c:pt idx="8">
                  <c:v>99</c:v>
                </c:pt>
                <c:pt idx="9">
                  <c:v>40</c:v>
                </c:pt>
                <c:pt idx="10">
                  <c:v>32370</c:v>
                </c:pt>
                <c:pt idx="11">
                  <c:v>19</c:v>
                </c:pt>
                <c:pt idx="12">
                  <c:v>5</c:v>
                </c:pt>
                <c:pt idx="13">
                  <c:v>10426</c:v>
                </c:pt>
                <c:pt idx="14">
                  <c:v>3724</c:v>
                </c:pt>
                <c:pt idx="15">
                  <c:v>5476</c:v>
                </c:pt>
                <c:pt idx="16">
                  <c:v>3068</c:v>
                </c:pt>
                <c:pt idx="17">
                  <c:v>14</c:v>
                </c:pt>
                <c:pt idx="18">
                  <c:v>695</c:v>
                </c:pt>
                <c:pt idx="19">
                  <c:v>48</c:v>
                </c:pt>
                <c:pt idx="20">
                  <c:v>133</c:v>
                </c:pt>
                <c:pt idx="21">
                  <c:v>0</c:v>
                </c:pt>
                <c:pt idx="22">
                  <c:v>100</c:v>
                </c:pt>
                <c:pt idx="23">
                  <c:v>1205</c:v>
                </c:pt>
                <c:pt idx="24">
                  <c:v>1884</c:v>
                </c:pt>
                <c:pt idx="25">
                  <c:v>9</c:v>
                </c:pt>
                <c:pt idx="26">
                  <c:v>0</c:v>
                </c:pt>
                <c:pt idx="27">
                  <c:v>3795</c:v>
                </c:pt>
                <c:pt idx="28">
                  <c:v>51</c:v>
                </c:pt>
              </c:numCache>
            </c:numRef>
          </c:val>
          <c:extLst>
            <c:ext xmlns:c16="http://schemas.microsoft.com/office/drawing/2014/chart" uri="{C3380CC4-5D6E-409C-BE32-E72D297353CC}">
              <c16:uniqueId val="{00000003-9F42-4058-9234-8B02855123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9525</xdr:colOff>
      <xdr:row>2</xdr:row>
      <xdr:rowOff>9525</xdr:rowOff>
    </xdr:from>
    <xdr:to>
      <xdr:col>14</xdr:col>
      <xdr:colOff>38100</xdr:colOff>
      <xdr:row>26</xdr:row>
      <xdr:rowOff>47625</xdr:rowOff>
    </xdr:to>
    <xdr:graphicFrame macro="">
      <xdr:nvGraphicFramePr>
        <xdr:cNvPr id="2" name="Chart 1">
          <a:extLst>
            <a:ext uri="{FF2B5EF4-FFF2-40B4-BE49-F238E27FC236}">
              <a16:creationId xmlns:a16="http://schemas.microsoft.com/office/drawing/2014/main" id="{D319A9F4-6254-990C-5A71-A5EA13F7F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27.473572569441" createdVersion="8" refreshedVersion="8" minRefreshableVersion="3" recordCount="29" xr:uid="{7C5CF8C3-AD4C-4E02-B827-A972D76248CE}">
  <cacheSource type="worksheet">
    <worksheetSource ref="B5:P34" sheet="Inventory list"/>
  </cacheSource>
  <cacheFields count="15">
    <cacheField name="Order" numFmtId="164">
      <sharedItems/>
    </cacheField>
    <cacheField name="Product Model" numFmtId="0">
      <sharedItems count="17">
        <s v="MZ-FG-R300"/>
        <s v="MZ-FG-R200"/>
        <s v="MZ-FG-R100"/>
        <s v="MZ-FG-M550"/>
        <s v="MZ-FG-M525"/>
        <s v="MZ-FG-M500"/>
        <s v="MZ-FG-C990"/>
        <s v="MZ-FG-C950"/>
        <s v="MZ-FG-C900"/>
        <s v="MZ-TG-Y240"/>
        <s v="MZ-TG-Y200"/>
        <s v="MZ-TG-Y120"/>
        <s v="TR-TG-Y300"/>
        <s v="MZ-FG-26EMN"/>
        <s v="MZ-FG-26ECR"/>
        <s v="MZ-FG-EB01"/>
        <s v="MZ-FG-26XR1"/>
      </sharedItems>
    </cacheField>
    <cacheField name="Plant" numFmtId="0">
      <sharedItems/>
    </cacheField>
    <cacheField name="Storage Location" numFmtId="0">
      <sharedItems/>
    </cacheField>
    <cacheField name="Unrestricted-Use Stock" numFmtId="4">
      <sharedItems containsSemiMixedTypes="0" containsString="0" containsNumber="1" containsInteger="1" minValue="0" maxValue="32370"/>
    </cacheField>
    <cacheField name="Blocked Stock" numFmtId="4">
      <sharedItems containsSemiMixedTypes="0" containsString="0" containsNumber="1" containsInteger="1" minValue="0" maxValue="40"/>
    </cacheField>
    <cacheField name="QI Stock" numFmtId="4">
      <sharedItems containsSemiMixedTypes="0" containsString="0" containsNumber="1" containsInteger="1" minValue="0" maxValue="11210"/>
    </cacheField>
    <cacheField name="Restricted-Use Stock" numFmtId="4">
      <sharedItems containsSemiMixedTypes="0" containsString="0" containsNumber="1" containsInteger="1" minValue="0" maxValue="0"/>
    </cacheField>
    <cacheField name="Returns" numFmtId="4">
      <sharedItems containsSemiMixedTypes="0" containsString="0" containsNumber="1" containsInteger="1" minValue="0" maxValue="0"/>
    </cacheField>
    <cacheField name="Stock in Transit" numFmtId="4">
      <sharedItems containsSemiMixedTypes="0" containsString="0" containsNumber="1" containsInteger="1" minValue="0" maxValue="0"/>
    </cacheField>
    <cacheField name="Tied Empties Stock" numFmtId="4">
      <sharedItems containsSemiMixedTypes="0" containsString="0" containsNumber="1" containsInteger="1" minValue="0" maxValue="0"/>
    </cacheField>
    <cacheField name="Transfer Stock (Plant)" numFmtId="4">
      <sharedItems containsSemiMixedTypes="0" containsString="0" containsNumber="1" containsInteger="1" minValue="0" maxValue="0"/>
    </cacheField>
    <cacheField name="Tansfer Stock(Location)" numFmtId="4">
      <sharedItems containsSemiMixedTypes="0" containsString="0" containsNumber="1" containsInteger="1" minValue="0" maxValue="0"/>
    </cacheField>
    <cacheField name="Valued GR Stock" numFmtId="4">
      <sharedItems containsSemiMixedTypes="0" containsString="0" containsNumber="1" containsInteger="1" minValue="0" maxValue="0"/>
    </cacheField>
    <cacheField name="Range of Coverage in Days (30 Day Consumption)" numFmtId="4">
      <sharedItems containsSemiMixedTypes="0" containsString="0" containsNumber="1" minValue="0" maxValue="66.1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27.518802314815" createdVersion="8" refreshedVersion="8" minRefreshableVersion="3" recordCount="37" xr:uid="{B40321E5-633E-4688-8A68-933C101EB8CE}">
  <cacheSource type="worksheet">
    <worksheetSource name="InventoryList"/>
  </cacheSource>
  <cacheFields count="15">
    <cacheField name="Order" numFmtId="164">
      <sharedItems containsBlank="1"/>
    </cacheField>
    <cacheField name="Product Model" numFmtId="0">
      <sharedItems containsBlank="1"/>
    </cacheField>
    <cacheField name="Plant" numFmtId="0">
      <sharedItems containsBlank="1"/>
    </cacheField>
    <cacheField name="Storage Location" numFmtId="0">
      <sharedItems containsBlank="1" count="11">
        <s v="Std. storage 1 171A"/>
        <s v="Raw Materials 171C"/>
        <s v="KANBAN 171E"/>
        <s v="Day Tank 171T"/>
        <s v="Warehouse 175W"/>
        <s v="Main Tank 171Q"/>
        <s v="Returns 171R"/>
        <m/>
        <s v="Availible Unrestricted total"/>
        <s v="Pending Stock total"/>
        <s v="Average Coverage of Days"/>
      </sharedItems>
    </cacheField>
    <cacheField name="Unrestricted-Use Stock" numFmtId="4">
      <sharedItems containsString="0" containsBlank="1" containsNumber="1" minValue="0" maxValue="88083"/>
    </cacheField>
    <cacheField name="Blocked Stock" numFmtId="4">
      <sharedItems containsString="0" containsBlank="1" containsNumber="1" containsInteger="1" minValue="0" maxValue="46"/>
    </cacheField>
    <cacheField name="QI Stock" numFmtId="4">
      <sharedItems containsString="0" containsBlank="1" containsNumber="1" containsInteger="1" minValue="0" maxValue="11438"/>
    </cacheField>
    <cacheField name="Restricted-Use Stock" numFmtId="4">
      <sharedItems containsString="0" containsBlank="1" containsNumber="1" containsInteger="1" minValue="0" maxValue="0"/>
    </cacheField>
    <cacheField name="Returns" numFmtId="4">
      <sharedItems containsString="0" containsBlank="1" containsNumber="1" containsInteger="1" minValue="0" maxValue="0"/>
    </cacheField>
    <cacheField name="Stock in Transit" numFmtId="4">
      <sharedItems containsString="0" containsBlank="1" containsNumber="1" containsInteger="1" minValue="0" maxValue="0"/>
    </cacheField>
    <cacheField name="Tied Empties Stock" numFmtId="4">
      <sharedItems containsString="0" containsBlank="1" containsNumber="1" containsInteger="1" minValue="0" maxValue="0"/>
    </cacheField>
    <cacheField name="Transfer Stock (Plant)" numFmtId="4">
      <sharedItems containsString="0" containsBlank="1" containsNumber="1" containsInteger="1" minValue="0" maxValue="0"/>
    </cacheField>
    <cacheField name="Tansfer Stock(Location)" numFmtId="4">
      <sharedItems containsString="0" containsBlank="1" containsNumber="1" containsInteger="1" minValue="0" maxValue="0"/>
    </cacheField>
    <cacheField name="Valued GR Stock" numFmtId="4">
      <sharedItems containsString="0" containsBlank="1" containsNumber="1" containsInteger="1" minValue="0" maxValue="0"/>
    </cacheField>
    <cacheField name="Range of Coverage in Days (30 Day Consumption)" numFmtId="4">
      <sharedItems containsString="0" containsBlank="1" containsNumber="1" minValue="0" maxValue="66.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s v="No"/>
    <x v="0"/>
    <s v="Plant 1 US  1710"/>
    <s v="Std. storage 1 171A"/>
    <n v="3877"/>
    <n v="0"/>
    <n v="0"/>
    <n v="0"/>
    <n v="0"/>
    <n v="0"/>
    <n v="0"/>
    <n v="0"/>
    <n v="0"/>
    <n v="0"/>
    <n v="19.04"/>
  </r>
  <r>
    <s v="No"/>
    <x v="1"/>
    <s v="Plant 1 US  1710"/>
    <s v="Std. storage 1 171A"/>
    <n v="6000"/>
    <n v="0"/>
    <n v="0"/>
    <n v="0"/>
    <n v="0"/>
    <n v="0"/>
    <n v="0"/>
    <n v="0"/>
    <n v="0"/>
    <n v="0"/>
    <n v="0"/>
  </r>
  <r>
    <s v="No"/>
    <x v="2"/>
    <s v="Plant 1 US  1710"/>
    <s v="Std. storage 1 171A"/>
    <n v="0"/>
    <n v="0"/>
    <n v="0"/>
    <n v="0"/>
    <n v="0"/>
    <n v="0"/>
    <n v="0"/>
    <n v="0"/>
    <n v="0"/>
    <n v="0"/>
    <n v="0"/>
  </r>
  <r>
    <s v="No"/>
    <x v="3"/>
    <s v="Plant 1 US  1710"/>
    <s v="Std. storage 1 171A"/>
    <n v="10000"/>
    <n v="0"/>
    <n v="0"/>
    <n v="0"/>
    <n v="0"/>
    <n v="0"/>
    <n v="0"/>
    <n v="0"/>
    <n v="0"/>
    <n v="0"/>
    <n v="0.35"/>
  </r>
  <r>
    <s v="No"/>
    <x v="4"/>
    <s v="Plant 1 US  1710"/>
    <s v="Std. storage 1 171A"/>
    <n v="4345"/>
    <n v="0"/>
    <n v="0"/>
    <n v="0"/>
    <n v="0"/>
    <n v="0"/>
    <n v="0"/>
    <n v="0"/>
    <n v="0"/>
    <n v="0"/>
    <n v="13.61"/>
  </r>
  <r>
    <s v="No"/>
    <x v="4"/>
    <s v="Plant 1 US  1710"/>
    <s v="Raw Materials 171C"/>
    <n v="200"/>
    <n v="0"/>
    <n v="0"/>
    <n v="0"/>
    <n v="0"/>
    <n v="0"/>
    <n v="0"/>
    <n v="0"/>
    <n v="0"/>
    <n v="0"/>
    <n v="13.61"/>
  </r>
  <r>
    <s v="No"/>
    <x v="4"/>
    <s v="Plant 1 US  1710"/>
    <s v="KANBAN 171E"/>
    <n v="0"/>
    <n v="0"/>
    <n v="1"/>
    <n v="0"/>
    <n v="0"/>
    <n v="0"/>
    <n v="0"/>
    <n v="0"/>
    <n v="0"/>
    <n v="0"/>
    <n v="13.61"/>
  </r>
  <r>
    <s v="No"/>
    <x v="4"/>
    <s v="Plant 1 US  1710"/>
    <s v="Day Tank 171T"/>
    <n v="500"/>
    <n v="0"/>
    <n v="226"/>
    <n v="0"/>
    <n v="0"/>
    <n v="0"/>
    <n v="0"/>
    <n v="0"/>
    <n v="0"/>
    <n v="0"/>
    <n v="13.61"/>
  </r>
  <r>
    <s v="No"/>
    <x v="4"/>
    <s v="Plant 1 US  1710"/>
    <s v="Warehouse 175W"/>
    <n v="99"/>
    <n v="0"/>
    <n v="0"/>
    <n v="0"/>
    <n v="0"/>
    <n v="0"/>
    <n v="0"/>
    <n v="0"/>
    <n v="0"/>
    <n v="0"/>
    <n v="13.61"/>
  </r>
  <r>
    <s v="No"/>
    <x v="5"/>
    <s v="Plant 1 US  1710"/>
    <s v="Std. storage 1 171A"/>
    <n v="40"/>
    <n v="0"/>
    <n v="0"/>
    <n v="0"/>
    <n v="0"/>
    <n v="0"/>
    <n v="0"/>
    <n v="0"/>
    <n v="0"/>
    <n v="0"/>
    <n v="0.05"/>
  </r>
  <r>
    <s v="No"/>
    <x v="6"/>
    <s v="Plant 1 US  1710"/>
    <s v="Std. storage 1 171A"/>
    <n v="32370"/>
    <n v="0"/>
    <n v="0"/>
    <n v="0"/>
    <n v="0"/>
    <n v="0"/>
    <n v="0"/>
    <n v="0"/>
    <n v="0"/>
    <n v="0"/>
    <n v="49.8"/>
  </r>
  <r>
    <s v="No"/>
    <x v="7"/>
    <s v="Plant 1 US  1710"/>
    <s v="Std. storage 1 171A"/>
    <n v="19"/>
    <n v="0"/>
    <n v="0"/>
    <n v="0"/>
    <n v="0"/>
    <n v="0"/>
    <n v="0"/>
    <n v="0"/>
    <n v="0"/>
    <n v="0"/>
    <n v="0.08"/>
  </r>
  <r>
    <s v="No"/>
    <x v="7"/>
    <s v="Plant 1 US  1710"/>
    <s v="Main Tank 171Q"/>
    <n v="5"/>
    <n v="0"/>
    <n v="0"/>
    <n v="0"/>
    <n v="0"/>
    <n v="0"/>
    <n v="0"/>
    <n v="0"/>
    <n v="0"/>
    <n v="0"/>
    <n v="0.08"/>
  </r>
  <r>
    <s v="No"/>
    <x v="8"/>
    <s v="Plant 1 US  1710"/>
    <s v="Std. storage 1 171A"/>
    <n v="10426"/>
    <n v="5"/>
    <n v="11210"/>
    <n v="0"/>
    <n v="0"/>
    <n v="0"/>
    <n v="0"/>
    <n v="0"/>
    <n v="0"/>
    <n v="0"/>
    <n v="23.62"/>
  </r>
  <r>
    <s v="No"/>
    <x v="9"/>
    <s v="Plant 1 US  1710"/>
    <s v="Std. storage 1 171A"/>
    <n v="3724"/>
    <n v="0"/>
    <n v="0"/>
    <n v="0"/>
    <n v="0"/>
    <n v="0"/>
    <n v="0"/>
    <n v="0"/>
    <n v="0"/>
    <n v="0"/>
    <n v="3.87"/>
  </r>
  <r>
    <s v="No"/>
    <x v="10"/>
    <s v="Plant 1 US  1710"/>
    <s v="Std. storage 1 171A"/>
    <n v="5476"/>
    <n v="0"/>
    <n v="0"/>
    <n v="0"/>
    <n v="0"/>
    <n v="0"/>
    <n v="0"/>
    <n v="0"/>
    <n v="0"/>
    <n v="0"/>
    <n v="5.35"/>
  </r>
  <r>
    <s v="No"/>
    <x v="11"/>
    <s v="Plant 1 US  1710"/>
    <s v="Std. storage 1 171A"/>
    <n v="3068"/>
    <n v="0"/>
    <n v="0"/>
    <n v="0"/>
    <n v="0"/>
    <n v="0"/>
    <n v="0"/>
    <n v="0"/>
    <n v="0"/>
    <n v="0"/>
    <n v="2.04"/>
  </r>
  <r>
    <s v="No"/>
    <x v="11"/>
    <s v="Plant 1 US  1710"/>
    <s v="Warehouse 175W"/>
    <n v="14"/>
    <n v="0"/>
    <n v="1"/>
    <n v="0"/>
    <n v="0"/>
    <n v="0"/>
    <n v="0"/>
    <n v="0"/>
    <n v="0"/>
    <n v="0"/>
    <n v="2.04"/>
  </r>
  <r>
    <s v="No"/>
    <x v="12"/>
    <s v="Plant 1 US  1710"/>
    <s v="Std. storage 1 171A"/>
    <n v="695"/>
    <n v="0"/>
    <n v="0"/>
    <n v="0"/>
    <n v="0"/>
    <n v="0"/>
    <n v="0"/>
    <n v="0"/>
    <n v="0"/>
    <n v="0"/>
    <n v="0"/>
  </r>
  <r>
    <s v="No"/>
    <x v="12"/>
    <s v="Plant 1 US  1710"/>
    <s v="Day Tank 171T"/>
    <n v="48"/>
    <n v="0"/>
    <n v="0"/>
    <n v="0"/>
    <n v="0"/>
    <n v="0"/>
    <n v="0"/>
    <n v="0"/>
    <n v="0"/>
    <n v="0"/>
    <n v="0"/>
  </r>
  <r>
    <s v="No"/>
    <x v="12"/>
    <s v="Plant 1 US  1710"/>
    <s v="Warehouse 175W"/>
    <n v="133"/>
    <n v="0"/>
    <n v="0"/>
    <n v="0"/>
    <n v="0"/>
    <n v="0"/>
    <n v="0"/>
    <n v="0"/>
    <n v="0"/>
    <n v="0"/>
    <n v="0"/>
  </r>
  <r>
    <s v="Yes"/>
    <x v="13"/>
    <s v="Plant 1 US  1710"/>
    <s v="Std. storage 1 171A"/>
    <n v="0"/>
    <n v="0"/>
    <n v="0"/>
    <n v="0"/>
    <n v="0"/>
    <n v="0"/>
    <n v="0"/>
    <n v="0"/>
    <n v="0"/>
    <n v="0"/>
    <n v="3.57"/>
  </r>
  <r>
    <s v="No"/>
    <x v="13"/>
    <s v="Plant 1 US  1710"/>
    <s v="KANBAN 171E"/>
    <n v="100"/>
    <n v="0"/>
    <n v="0"/>
    <n v="0"/>
    <n v="0"/>
    <n v="0"/>
    <n v="0"/>
    <n v="0"/>
    <n v="0"/>
    <n v="0"/>
    <n v="3.57"/>
  </r>
  <r>
    <s v="No"/>
    <x v="14"/>
    <s v="Plant 1 US  1710"/>
    <s v="Std. storage 1 171A"/>
    <n v="1205"/>
    <n v="40"/>
    <n v="0"/>
    <n v="0"/>
    <n v="0"/>
    <n v="0"/>
    <n v="0"/>
    <n v="0"/>
    <n v="0"/>
    <n v="0"/>
    <n v="12.72"/>
  </r>
  <r>
    <s v="No"/>
    <x v="15"/>
    <s v="Plant 1 US  1710"/>
    <s v="Std. storage 1 171A"/>
    <n v="1884"/>
    <n v="0"/>
    <n v="0"/>
    <n v="0"/>
    <n v="0"/>
    <n v="0"/>
    <n v="0"/>
    <n v="0"/>
    <n v="0"/>
    <n v="0"/>
    <n v="66.19"/>
  </r>
  <r>
    <s v="No"/>
    <x v="15"/>
    <s v="Plant 1 US  1710"/>
    <s v="KANBAN 171E"/>
    <n v="9"/>
    <n v="0"/>
    <n v="0"/>
    <n v="0"/>
    <n v="0"/>
    <n v="0"/>
    <n v="0"/>
    <n v="0"/>
    <n v="0"/>
    <n v="0"/>
    <n v="66.19"/>
  </r>
  <r>
    <s v="No"/>
    <x v="15"/>
    <s v="Plant 1 US  1710"/>
    <s v="Day Tank 171T"/>
    <n v="0"/>
    <n v="0"/>
    <n v="0"/>
    <n v="0"/>
    <n v="0"/>
    <n v="0"/>
    <n v="0"/>
    <n v="0"/>
    <n v="0"/>
    <n v="0"/>
    <n v="66.19"/>
  </r>
  <r>
    <s v="No"/>
    <x v="16"/>
    <s v="Plant 1 US  1710"/>
    <s v="Std. storage 1 171A"/>
    <n v="3795"/>
    <n v="1"/>
    <n v="0"/>
    <n v="0"/>
    <n v="0"/>
    <n v="0"/>
    <n v="0"/>
    <n v="0"/>
    <n v="0"/>
    <n v="0"/>
    <n v="30.44"/>
  </r>
  <r>
    <s v="No"/>
    <x v="16"/>
    <s v="Plant 1 US  1710"/>
    <s v="Returns 171R"/>
    <n v="51"/>
    <n v="0"/>
    <n v="0"/>
    <n v="0"/>
    <n v="0"/>
    <n v="0"/>
    <n v="0"/>
    <n v="0"/>
    <n v="0"/>
    <n v="0"/>
    <n v="30.4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s v="No"/>
    <s v="MZ-FG-R300"/>
    <s v="Plant 1 US  1710"/>
    <x v="0"/>
    <n v="3877"/>
    <n v="0"/>
    <n v="0"/>
    <n v="0"/>
    <n v="0"/>
    <n v="0"/>
    <n v="0"/>
    <n v="0"/>
    <n v="0"/>
    <n v="0"/>
    <n v="19.04"/>
  </r>
  <r>
    <s v="No"/>
    <s v="MZ-FG-R200"/>
    <s v="Plant 1 US  1710"/>
    <x v="0"/>
    <n v="6000"/>
    <n v="0"/>
    <n v="0"/>
    <n v="0"/>
    <n v="0"/>
    <n v="0"/>
    <n v="0"/>
    <n v="0"/>
    <n v="0"/>
    <n v="0"/>
    <n v="0"/>
  </r>
  <r>
    <s v="No"/>
    <s v="MZ-FG-R100"/>
    <s v="Plant 1 US  1710"/>
    <x v="0"/>
    <n v="0"/>
    <n v="0"/>
    <n v="0"/>
    <n v="0"/>
    <n v="0"/>
    <n v="0"/>
    <n v="0"/>
    <n v="0"/>
    <n v="0"/>
    <n v="0"/>
    <n v="0"/>
  </r>
  <r>
    <s v="No"/>
    <s v="MZ-FG-M550"/>
    <s v="Plant 1 US  1710"/>
    <x v="0"/>
    <n v="10000"/>
    <n v="0"/>
    <n v="0"/>
    <n v="0"/>
    <n v="0"/>
    <n v="0"/>
    <n v="0"/>
    <n v="0"/>
    <n v="0"/>
    <n v="0"/>
    <n v="0.35"/>
  </r>
  <r>
    <s v="No"/>
    <s v="MZ-FG-M525"/>
    <s v="Plant 1 US  1710"/>
    <x v="0"/>
    <n v="4345"/>
    <n v="0"/>
    <n v="0"/>
    <n v="0"/>
    <n v="0"/>
    <n v="0"/>
    <n v="0"/>
    <n v="0"/>
    <n v="0"/>
    <n v="0"/>
    <n v="13.61"/>
  </r>
  <r>
    <s v="No"/>
    <s v="MZ-FG-M525"/>
    <s v="Plant 1 US  1710"/>
    <x v="1"/>
    <n v="200"/>
    <n v="0"/>
    <n v="0"/>
    <n v="0"/>
    <n v="0"/>
    <n v="0"/>
    <n v="0"/>
    <n v="0"/>
    <n v="0"/>
    <n v="0"/>
    <n v="13.61"/>
  </r>
  <r>
    <s v="No"/>
    <s v="MZ-FG-M525"/>
    <s v="Plant 1 US  1710"/>
    <x v="2"/>
    <n v="0"/>
    <n v="0"/>
    <n v="1"/>
    <n v="0"/>
    <n v="0"/>
    <n v="0"/>
    <n v="0"/>
    <n v="0"/>
    <n v="0"/>
    <n v="0"/>
    <n v="13.61"/>
  </r>
  <r>
    <s v="No"/>
    <s v="MZ-FG-M525"/>
    <s v="Plant 1 US  1710"/>
    <x v="3"/>
    <n v="500"/>
    <n v="0"/>
    <n v="226"/>
    <n v="0"/>
    <n v="0"/>
    <n v="0"/>
    <n v="0"/>
    <n v="0"/>
    <n v="0"/>
    <n v="0"/>
    <n v="13.61"/>
  </r>
  <r>
    <s v="No"/>
    <s v="MZ-FG-M525"/>
    <s v="Plant 1 US  1710"/>
    <x v="4"/>
    <n v="99"/>
    <n v="0"/>
    <n v="0"/>
    <n v="0"/>
    <n v="0"/>
    <n v="0"/>
    <n v="0"/>
    <n v="0"/>
    <n v="0"/>
    <n v="0"/>
    <n v="13.61"/>
  </r>
  <r>
    <s v="No"/>
    <s v="MZ-FG-M500"/>
    <s v="Plant 1 US  1710"/>
    <x v="0"/>
    <n v="40"/>
    <n v="0"/>
    <n v="0"/>
    <n v="0"/>
    <n v="0"/>
    <n v="0"/>
    <n v="0"/>
    <n v="0"/>
    <n v="0"/>
    <n v="0"/>
    <n v="0.05"/>
  </r>
  <r>
    <s v="No"/>
    <s v="MZ-FG-C990"/>
    <s v="Plant 1 US  1710"/>
    <x v="0"/>
    <n v="32370"/>
    <n v="0"/>
    <n v="0"/>
    <n v="0"/>
    <n v="0"/>
    <n v="0"/>
    <n v="0"/>
    <n v="0"/>
    <n v="0"/>
    <n v="0"/>
    <n v="49.8"/>
  </r>
  <r>
    <s v="No"/>
    <s v="MZ-FG-C950"/>
    <s v="Plant 1 US  1710"/>
    <x v="0"/>
    <n v="19"/>
    <n v="0"/>
    <n v="0"/>
    <n v="0"/>
    <n v="0"/>
    <n v="0"/>
    <n v="0"/>
    <n v="0"/>
    <n v="0"/>
    <n v="0"/>
    <n v="0.08"/>
  </r>
  <r>
    <s v="No"/>
    <s v="MZ-FG-C950"/>
    <s v="Plant 1 US  1710"/>
    <x v="5"/>
    <n v="5"/>
    <n v="0"/>
    <n v="0"/>
    <n v="0"/>
    <n v="0"/>
    <n v="0"/>
    <n v="0"/>
    <n v="0"/>
    <n v="0"/>
    <n v="0"/>
    <n v="0.08"/>
  </r>
  <r>
    <s v="No"/>
    <s v="MZ-FG-C900"/>
    <s v="Plant 1 US  1710"/>
    <x v="0"/>
    <n v="10426"/>
    <n v="5"/>
    <n v="11210"/>
    <n v="0"/>
    <n v="0"/>
    <n v="0"/>
    <n v="0"/>
    <n v="0"/>
    <n v="0"/>
    <n v="0"/>
    <n v="23.62"/>
  </r>
  <r>
    <s v="No"/>
    <s v="MZ-TG-Y240"/>
    <s v="Plant 1 US  1710"/>
    <x v="0"/>
    <n v="3724"/>
    <n v="0"/>
    <n v="0"/>
    <n v="0"/>
    <n v="0"/>
    <n v="0"/>
    <n v="0"/>
    <n v="0"/>
    <n v="0"/>
    <n v="0"/>
    <n v="3.87"/>
  </r>
  <r>
    <s v="No"/>
    <s v="MZ-TG-Y200"/>
    <s v="Plant 1 US  1710"/>
    <x v="0"/>
    <n v="5476"/>
    <n v="0"/>
    <n v="0"/>
    <n v="0"/>
    <n v="0"/>
    <n v="0"/>
    <n v="0"/>
    <n v="0"/>
    <n v="0"/>
    <n v="0"/>
    <n v="5.35"/>
  </r>
  <r>
    <s v="No"/>
    <s v="MZ-TG-Y120"/>
    <s v="Plant 1 US  1710"/>
    <x v="0"/>
    <n v="3068"/>
    <n v="0"/>
    <n v="0"/>
    <n v="0"/>
    <n v="0"/>
    <n v="0"/>
    <n v="0"/>
    <n v="0"/>
    <n v="0"/>
    <n v="0"/>
    <n v="2.04"/>
  </r>
  <r>
    <s v="No"/>
    <s v="MZ-TG-Y120"/>
    <s v="Plant 1 US  1710"/>
    <x v="4"/>
    <n v="14"/>
    <n v="0"/>
    <n v="1"/>
    <n v="0"/>
    <n v="0"/>
    <n v="0"/>
    <n v="0"/>
    <n v="0"/>
    <n v="0"/>
    <n v="0"/>
    <n v="2.04"/>
  </r>
  <r>
    <s v="No"/>
    <s v="TR-TG-Y300"/>
    <s v="Plant 1 US  1710"/>
    <x v="0"/>
    <n v="695"/>
    <n v="0"/>
    <n v="0"/>
    <n v="0"/>
    <n v="0"/>
    <n v="0"/>
    <n v="0"/>
    <n v="0"/>
    <n v="0"/>
    <n v="0"/>
    <n v="0"/>
  </r>
  <r>
    <s v="No"/>
    <s v="TR-TG-Y300"/>
    <s v="Plant 1 US  1710"/>
    <x v="3"/>
    <n v="48"/>
    <n v="0"/>
    <n v="0"/>
    <n v="0"/>
    <n v="0"/>
    <n v="0"/>
    <n v="0"/>
    <n v="0"/>
    <n v="0"/>
    <n v="0"/>
    <n v="0"/>
  </r>
  <r>
    <s v="No"/>
    <s v="TR-TG-Y300"/>
    <s v="Plant 1 US  1710"/>
    <x v="4"/>
    <n v="133"/>
    <n v="0"/>
    <n v="0"/>
    <n v="0"/>
    <n v="0"/>
    <n v="0"/>
    <n v="0"/>
    <n v="0"/>
    <n v="0"/>
    <n v="0"/>
    <n v="0"/>
  </r>
  <r>
    <s v="Yes"/>
    <s v="MZ-FG-26EMN"/>
    <s v="Plant 1 US  1710"/>
    <x v="0"/>
    <n v="0"/>
    <n v="0"/>
    <n v="0"/>
    <n v="0"/>
    <n v="0"/>
    <n v="0"/>
    <n v="0"/>
    <n v="0"/>
    <n v="0"/>
    <n v="0"/>
    <n v="3.57"/>
  </r>
  <r>
    <s v="No"/>
    <s v="MZ-FG-26EMN"/>
    <s v="Plant 1 US  1710"/>
    <x v="2"/>
    <n v="100"/>
    <n v="0"/>
    <n v="0"/>
    <n v="0"/>
    <n v="0"/>
    <n v="0"/>
    <n v="0"/>
    <n v="0"/>
    <n v="0"/>
    <n v="0"/>
    <n v="3.57"/>
  </r>
  <r>
    <s v="No"/>
    <s v="MZ-FG-26ECR"/>
    <s v="Plant 1 US  1710"/>
    <x v="0"/>
    <n v="1205"/>
    <n v="40"/>
    <n v="0"/>
    <n v="0"/>
    <n v="0"/>
    <n v="0"/>
    <n v="0"/>
    <n v="0"/>
    <n v="0"/>
    <n v="0"/>
    <n v="12.72"/>
  </r>
  <r>
    <s v="No"/>
    <s v="MZ-FG-EB01"/>
    <s v="Plant 1 US  1710"/>
    <x v="0"/>
    <n v="1884"/>
    <n v="0"/>
    <n v="0"/>
    <n v="0"/>
    <n v="0"/>
    <n v="0"/>
    <n v="0"/>
    <n v="0"/>
    <n v="0"/>
    <n v="0"/>
    <n v="66.19"/>
  </r>
  <r>
    <s v="No"/>
    <s v="MZ-FG-EB01"/>
    <s v="Plant 1 US  1710"/>
    <x v="2"/>
    <n v="9"/>
    <n v="0"/>
    <n v="0"/>
    <n v="0"/>
    <n v="0"/>
    <n v="0"/>
    <n v="0"/>
    <n v="0"/>
    <n v="0"/>
    <n v="0"/>
    <n v="66.19"/>
  </r>
  <r>
    <s v="No"/>
    <s v="MZ-FG-EB01"/>
    <s v="Plant 1 US  1710"/>
    <x v="3"/>
    <n v="0"/>
    <n v="0"/>
    <n v="0"/>
    <n v="0"/>
    <n v="0"/>
    <n v="0"/>
    <n v="0"/>
    <n v="0"/>
    <n v="0"/>
    <n v="0"/>
    <n v="66.19"/>
  </r>
  <r>
    <s v="No"/>
    <s v="MZ-FG-26XR1"/>
    <s v="Plant 1 US  1710"/>
    <x v="0"/>
    <n v="3795"/>
    <n v="1"/>
    <n v="0"/>
    <n v="0"/>
    <n v="0"/>
    <n v="0"/>
    <n v="0"/>
    <n v="0"/>
    <n v="0"/>
    <n v="0"/>
    <n v="30.44"/>
  </r>
  <r>
    <s v="No"/>
    <s v="MZ-FG-26XR1"/>
    <s v="Plant 1 US  1710"/>
    <x v="6"/>
    <n v="51"/>
    <n v="0"/>
    <n v="0"/>
    <n v="0"/>
    <n v="0"/>
    <n v="0"/>
    <n v="0"/>
    <n v="0"/>
    <n v="0"/>
    <n v="0"/>
    <n v="30.44"/>
  </r>
  <r>
    <m/>
    <m/>
    <m/>
    <x v="7"/>
    <m/>
    <m/>
    <m/>
    <m/>
    <m/>
    <m/>
    <m/>
    <m/>
    <m/>
    <m/>
    <m/>
  </r>
  <r>
    <m/>
    <s v="Daily Inventory Totals"/>
    <s v="(Overall Stock)"/>
    <x v="7"/>
    <n v="88083"/>
    <n v="46"/>
    <n v="11438"/>
    <m/>
    <n v="0"/>
    <m/>
    <m/>
    <m/>
    <m/>
    <m/>
    <m/>
  </r>
  <r>
    <m/>
    <m/>
    <m/>
    <x v="8"/>
    <n v="76599"/>
    <m/>
    <m/>
    <m/>
    <m/>
    <m/>
    <m/>
    <m/>
    <m/>
    <m/>
    <m/>
  </r>
  <r>
    <m/>
    <m/>
    <m/>
    <x v="9"/>
    <n v="11484"/>
    <m/>
    <m/>
    <m/>
    <m/>
    <m/>
    <m/>
    <m/>
    <m/>
    <m/>
    <m/>
  </r>
  <r>
    <m/>
    <m/>
    <m/>
    <x v="10"/>
    <n v="15.64413793103448"/>
    <m/>
    <m/>
    <m/>
    <m/>
    <m/>
    <m/>
    <m/>
    <m/>
    <m/>
    <m/>
  </r>
  <r>
    <m/>
    <m/>
    <m/>
    <x v="7"/>
    <m/>
    <m/>
    <m/>
    <m/>
    <m/>
    <m/>
    <m/>
    <m/>
    <m/>
    <m/>
    <m/>
  </r>
  <r>
    <m/>
    <m/>
    <m/>
    <x v="7"/>
    <m/>
    <m/>
    <m/>
    <m/>
    <m/>
    <m/>
    <m/>
    <m/>
    <m/>
    <m/>
    <m/>
  </r>
  <r>
    <m/>
    <m/>
    <m/>
    <x v="7"/>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2F1310-AA09-41EF-BBA3-07542C22BFEB}" name="PivotTable4" cacheId="2243" applyNumberFormats="0" applyBorderFormats="0" applyFontFormats="0" applyPatternFormats="0" applyAlignmentFormats="0" applyWidthHeightFormats="1" dataCaption="Values" grandTotalCaption="Inventory Total (finished product)" updatedVersion="8" minRefreshableVersion="3" useAutoFormatting="1" itemPrintTitles="1" createdVersion="8" indent="0" compact="0" compactData="0" multipleFieldFilters="0" chartFormat="10">
  <location ref="A25:B33" firstHeaderRow="1" firstDataRow="1" firstDataCol="1"/>
  <pivotFields count="15">
    <pivotField compact="0" outline="0" showAll="0"/>
    <pivotField compact="0" outline="0" showAll="0"/>
    <pivotField compact="0" outline="0" showAll="0"/>
    <pivotField axis="axisRow" compact="0" outline="0" showAll="0">
      <items count="12">
        <item h="1" x="8"/>
        <item h="1" x="10"/>
        <item x="3"/>
        <item x="2"/>
        <item x="5"/>
        <item h="1" x="9"/>
        <item x="1"/>
        <item x="6"/>
        <item x="0"/>
        <item x="4"/>
        <item h="1" x="7"/>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8">
    <i>
      <x v="2"/>
    </i>
    <i>
      <x v="3"/>
    </i>
    <i>
      <x v="4"/>
    </i>
    <i>
      <x v="6"/>
    </i>
    <i>
      <x v="7"/>
    </i>
    <i>
      <x v="8"/>
    </i>
    <i>
      <x v="9"/>
    </i>
    <i t="grand">
      <x/>
    </i>
  </rowItems>
  <colItems count="1">
    <i/>
  </colItems>
  <dataFields count="1">
    <dataField name="Sum of Unrestricted-Use Stock" fld="4" baseField="0" baseItem="0"/>
  </dataFields>
  <formats count="2">
    <format dxfId="41">
      <pivotArea grandRow="1" outline="0" collapsedLevelsAreSubtotals="1" fieldPosition="0"/>
    </format>
    <format dxfId="42">
      <pivotArea dataOnly="0" labelOnly="1" grandRow="1" outline="0" fieldPosition="0"/>
    </format>
  </formats>
  <conditionalFormats count="3">
    <conditionalFormat priority="1">
      <pivotAreas count="1">
        <pivotArea type="data" outline="0" collapsedLevelsAreSubtotals="1" fieldPosition="0">
          <references count="2">
            <reference field="4294967294" count="1" selected="0">
              <x v="0"/>
            </reference>
            <reference field="3" count="7" selected="0">
              <x v="2"/>
              <x v="3"/>
              <x v="4"/>
              <x v="6"/>
              <x v="7"/>
              <x v="8"/>
              <x v="9"/>
            </reference>
          </references>
        </pivotArea>
      </pivotAreas>
    </conditionalFormat>
    <conditionalFormat priority="2">
      <pivotAreas count="1">
        <pivotArea type="data" outline="0" collapsedLevelsAreSubtotals="1" fieldPosition="0">
          <references count="2">
            <reference field="4294967294" count="1" selected="0">
              <x v="0"/>
            </reference>
            <reference field="3" count="7" selected="0">
              <x v="2"/>
              <x v="3"/>
              <x v="4"/>
              <x v="6"/>
              <x v="7"/>
              <x v="8"/>
              <x v="9"/>
            </reference>
          </references>
        </pivotArea>
      </pivotAreas>
    </conditionalFormat>
    <conditionalFormat priority="3">
      <pivotAreas count="1">
        <pivotArea type="data" outline="0" collapsedLevelsAreSubtotals="1" fieldPosition="0">
          <references count="2">
            <reference field="4294967294" count="1" selected="0">
              <x v="0"/>
            </reference>
            <reference field="3" count="7" selected="0">
              <x v="2"/>
              <x v="3"/>
              <x v="4"/>
              <x v="6"/>
              <x v="7"/>
              <x v="8"/>
              <x v="9"/>
            </reference>
          </references>
        </pivotArea>
      </pivotAreas>
    </conditionalFormat>
  </conditionalFormats>
  <chartFormats count="7">
    <chartFormat chart="0"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B06B10-8809-4469-84CF-1CF500FEA805}" name="PivotTable2" cacheId="2242" applyNumberFormats="0" applyBorderFormats="0" applyFontFormats="0" applyPatternFormats="0" applyAlignmentFormats="0" applyWidthHeightFormats="1" dataCaption="Values" grandTotalCaption="Total Average range of Coverage" updatedVersion="8" minRefreshableVersion="3" useAutoFormatting="1" itemPrintTitles="1" createdVersion="8" indent="0" compact="0" compactData="0" multipleFieldFilters="0">
  <location ref="A3:B21" firstHeaderRow="1" firstDataRow="1" firstDataCol="1"/>
  <pivotFields count="15">
    <pivotField compact="0" outline="0" showAll="0"/>
    <pivotField axis="axisRow" compact="0" outline="0" showAll="0" sortType="ascending">
      <items count="18">
        <item x="14"/>
        <item x="13"/>
        <item x="16"/>
        <item x="8"/>
        <item x="7"/>
        <item x="6"/>
        <item x="15"/>
        <item x="5"/>
        <item x="4"/>
        <item x="3"/>
        <item x="2"/>
        <item x="1"/>
        <item x="0"/>
        <item x="11"/>
        <item x="10"/>
        <item x="9"/>
        <item x="12"/>
        <item t="default"/>
      </items>
    </pivotField>
    <pivotField compact="0" outline="0" showAll="0"/>
    <pivotField compact="0" outline="0" showAll="0"/>
    <pivotField compact="0" numFmtId="4" outline="0" showAll="0"/>
    <pivotField compact="0" numFmtId="4" outline="0" showAll="0"/>
    <pivotField compact="0" numFmtId="4" outline="0" showAll="0"/>
    <pivotField compact="0" numFmtId="4" outline="0" showAll="0"/>
    <pivotField compact="0" numFmtId="4" outline="0" showAll="0"/>
    <pivotField compact="0" numFmtId="4" outline="0" showAll="0"/>
    <pivotField compact="0" numFmtId="4" outline="0" showAll="0"/>
    <pivotField compact="0" numFmtId="4" outline="0" showAll="0"/>
    <pivotField compact="0" numFmtId="4" outline="0" showAll="0"/>
    <pivotField compact="0" numFmtId="4" outline="0" showAll="0"/>
    <pivotField dataField="1" compact="0" numFmtId="4" outline="0"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Average of Range of Coverage in Days (30 Day Consumption)" fld="14" subtotal="average" baseField="0" baseItem="0" numFmtId="4"/>
  </dataFields>
  <formats count="9">
    <format dxfId="32">
      <pivotArea grandRow="1" outline="0" collapsedLevelsAreSubtotals="1" fieldPosition="0"/>
    </format>
    <format dxfId="33">
      <pivotArea dataOnly="0" labelOnly="1" grandRow="1" outline="0" fieldPosition="0"/>
    </format>
    <format dxfId="34">
      <pivotArea dataOnly="0" labelOnly="1" outline="0" fieldPosition="0">
        <references count="1">
          <reference field="1" count="3">
            <x v="9"/>
            <x v="10"/>
            <x v="11"/>
          </reference>
        </references>
      </pivotArea>
    </format>
    <format dxfId="35">
      <pivotArea dataOnly="0" labelOnly="1" outline="0" fieldPosition="0">
        <references count="1">
          <reference field="1" count="1">
            <x v="13"/>
          </reference>
        </references>
      </pivotArea>
    </format>
    <format dxfId="36">
      <pivotArea dataOnly="0" labelOnly="1" outline="0" fieldPosition="0">
        <references count="1">
          <reference field="1" count="1">
            <x v="16"/>
          </reference>
        </references>
      </pivotArea>
    </format>
    <format dxfId="37">
      <pivotArea dataOnly="0" labelOnly="1" outline="0" fieldPosition="0">
        <references count="1">
          <reference field="1" count="1">
            <x v="4"/>
          </reference>
        </references>
      </pivotArea>
    </format>
    <format dxfId="38">
      <pivotArea dataOnly="0" labelOnly="1" outline="0" fieldPosition="0">
        <references count="1">
          <reference field="1" count="1">
            <x v="7"/>
          </reference>
        </references>
      </pivotArea>
    </format>
    <format dxfId="39">
      <pivotArea dataOnly="0" labelOnly="1" outline="0" fieldPosition="0">
        <references count="1">
          <reference field="1" count="1">
            <x v="15"/>
          </reference>
        </references>
      </pivotArea>
    </format>
    <format dxfId="40">
      <pivotArea dataOnly="0" labelOnly="1" outline="0" fieldPosition="0">
        <references count="1">
          <reference field="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5:P42" totalsRowShown="0" headerRowDxfId="16" dataDxfId="15">
  <autoFilter ref="B5:P42"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0" xr3:uid="{00000000-0010-0000-0000-00000A000000}" name="Order" dataDxfId="14">
      <calculatedColumnFormula>IF(AND(F6&lt;=0, E6="Std. storage 1 171A"), "Yes", "No")</calculatedColumnFormula>
    </tableColumn>
    <tableColumn id="1" xr3:uid="{00000000-0010-0000-0000-000001000000}" name="Product Model" dataDxfId="13"/>
    <tableColumn id="2" xr3:uid="{00000000-0010-0000-0000-000002000000}" name="Plant" dataDxfId="12"/>
    <tableColumn id="3" xr3:uid="{00000000-0010-0000-0000-000003000000}" name="Storage Location" dataDxfId="11"/>
    <tableColumn id="4" xr3:uid="{00000000-0010-0000-0000-000004000000}" name="Unrestricted-Use Stock" dataDxfId="10"/>
    <tableColumn id="5" xr3:uid="{00000000-0010-0000-0000-000005000000}" name="Blocked Stock" dataDxfId="9"/>
    <tableColumn id="11" xr3:uid="{00000000-0010-0000-0000-00000B000000}" name="QI Stock" dataDxfId="8">
      <calculatedColumnFormula>InventoryList[[#This Row],[Unrestricted-Use Stock]]*InventoryList[[#This Row],[Blocked Stock]]</calculatedColumnFormula>
    </tableColumn>
    <tableColumn id="6" xr3:uid="{00000000-0010-0000-0000-000006000000}" name="Restricted-Use Stock" dataDxfId="7"/>
    <tableColumn id="14" xr3:uid="{A526FDDB-D88A-4B95-A5A9-42A9160FD5AB}" name="Returns" dataDxfId="6" dataCellStyle="Table details right"/>
    <tableColumn id="7" xr3:uid="{00000000-0010-0000-0000-000007000000}" name="Stock in Transit" dataDxfId="5"/>
    <tableColumn id="8" xr3:uid="{00000000-0010-0000-0000-000008000000}" name="Tied Empties Stock" dataDxfId="4"/>
    <tableColumn id="13" xr3:uid="{5E958F9A-198D-4CA5-A529-6FC14CCA1056}" name="Transfer Stock (Plant)" dataDxfId="3" dataCellStyle="Table details right"/>
    <tableColumn id="12" xr3:uid="{45DA54AF-F0BD-409A-973C-8ED48DE16856}" name="Tansfer Stock(Location)" dataDxfId="2" dataCellStyle="Table details right"/>
    <tableColumn id="9" xr3:uid="{00000000-0010-0000-0000-000009000000}" name="Valued GR Stock" dataDxfId="1"/>
    <tableColumn id="15" xr3:uid="{3B42931D-C0B8-4D1F-AF12-49FC161C9BAB}" name="Range of Coverage in Days (30 Day Consumption)" dataDxfId="0"/>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TM02802349">
      <a:dk1>
        <a:srgbClr val="000000"/>
      </a:dk1>
      <a:lt1>
        <a:srgbClr val="FFFFFF"/>
      </a:lt1>
      <a:dk2>
        <a:srgbClr val="0E2841"/>
      </a:dk2>
      <a:lt2>
        <a:srgbClr val="E8E8E8"/>
      </a:lt2>
      <a:accent1>
        <a:srgbClr val="C8CCF3"/>
      </a:accent1>
      <a:accent2>
        <a:srgbClr val="5436A7"/>
      </a:accent2>
      <a:accent3>
        <a:srgbClr val="55581D"/>
      </a:accent3>
      <a:accent4>
        <a:srgbClr val="F3B7CF"/>
      </a:accent4>
      <a:accent5>
        <a:srgbClr val="D22404"/>
      </a:accent5>
      <a:accent6>
        <a:srgbClr val="F3F0EE"/>
      </a:accent6>
      <a:hlink>
        <a:srgbClr val="467886"/>
      </a:hlink>
      <a:folHlink>
        <a:srgbClr val="96607D"/>
      </a:folHlink>
    </a:clrScheme>
    <a:fontScheme name="Custom 41">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A1:P43"/>
  <sheetViews>
    <sheetView showGridLines="0" tabSelected="1" topLeftCell="A2" zoomScaleNormal="100" workbookViewId="0">
      <pane xSplit="3" ySplit="4" topLeftCell="E6" activePane="bottomRight" state="frozen"/>
      <selection pane="bottomRight" activeCell="E6" sqref="E6"/>
      <selection pane="bottomLeft"/>
      <selection pane="topRight"/>
    </sheetView>
  </sheetViews>
  <sheetFormatPr defaultColWidth="8.75" defaultRowHeight="30" customHeight="1"/>
  <cols>
    <col min="1" max="1" width="2.625" style="1" customWidth="1"/>
    <col min="2" max="2" width="9" style="2" customWidth="1"/>
    <col min="3" max="4" width="17.25" style="1" customWidth="1"/>
    <col min="5" max="5" width="30.625" style="3" customWidth="1"/>
    <col min="6" max="6" width="23.625" style="14" customWidth="1"/>
    <col min="7" max="7" width="19.75" style="14" customWidth="1"/>
    <col min="8" max="8" width="18.75" style="14" customWidth="1"/>
    <col min="9" max="9" width="20.875" style="14" customWidth="1"/>
    <col min="10" max="10" width="17.125" style="14" customWidth="1"/>
    <col min="11" max="11" width="18.75" style="15" customWidth="1"/>
    <col min="12" max="14" width="21.125" style="15" customWidth="1"/>
    <col min="15" max="15" width="16.875" style="16" customWidth="1"/>
    <col min="16" max="16" width="44.5" style="16" customWidth="1"/>
    <col min="17" max="17" width="7.875" style="1" customWidth="1"/>
    <col min="18" max="16384" width="8.75" style="1"/>
  </cols>
  <sheetData>
    <row r="1" spans="2:16" ht="20.100000000000001" customHeight="1"/>
    <row r="2" spans="2:16" s="4" customFormat="1" ht="90" customHeight="1">
      <c r="B2" s="5"/>
      <c r="C2" s="59" t="s">
        <v>0</v>
      </c>
      <c r="D2" s="59"/>
      <c r="E2" s="59"/>
      <c r="F2" s="17"/>
      <c r="G2" s="17"/>
      <c r="H2" s="17"/>
      <c r="I2" s="17"/>
      <c r="J2" s="17"/>
      <c r="K2" s="17"/>
      <c r="L2" s="17"/>
      <c r="M2" s="17"/>
      <c r="N2" s="17"/>
      <c r="O2" s="17"/>
      <c r="P2" s="17"/>
    </row>
    <row r="3" spans="2:16" ht="30" customHeight="1">
      <c r="B3" s="6"/>
      <c r="C3" s="60" t="s">
        <v>1</v>
      </c>
      <c r="D3" s="60"/>
      <c r="E3" s="7"/>
      <c r="F3" s="18"/>
      <c r="G3" s="18"/>
      <c r="H3" s="18"/>
      <c r="I3" s="19"/>
      <c r="J3" s="19"/>
      <c r="K3" s="19"/>
      <c r="L3" s="19"/>
      <c r="M3" s="19"/>
      <c r="N3" s="19"/>
      <c r="O3" s="19"/>
      <c r="P3" s="19"/>
    </row>
    <row r="4" spans="2:16" ht="30" customHeight="1">
      <c r="B4" s="6"/>
      <c r="C4" s="8"/>
      <c r="D4" s="8"/>
      <c r="E4" s="9"/>
      <c r="F4" s="18"/>
      <c r="G4" s="18"/>
      <c r="H4" s="18"/>
      <c r="I4" s="19"/>
      <c r="J4" s="19"/>
      <c r="K4" s="19"/>
      <c r="L4" s="19"/>
      <c r="M4" s="19"/>
      <c r="N4" s="19"/>
      <c r="O4" s="19"/>
      <c r="P4" s="19"/>
    </row>
    <row r="5" spans="2:16" s="10" customFormat="1" ht="30" customHeight="1">
      <c r="B5" s="11" t="s">
        <v>2</v>
      </c>
      <c r="C5" s="11" t="s">
        <v>3</v>
      </c>
      <c r="D5" s="11" t="s">
        <v>4</v>
      </c>
      <c r="E5" s="11" t="s">
        <v>5</v>
      </c>
      <c r="F5" s="24" t="s">
        <v>6</v>
      </c>
      <c r="G5" s="25" t="s">
        <v>7</v>
      </c>
      <c r="H5" s="20" t="s">
        <v>8</v>
      </c>
      <c r="I5" s="20" t="s">
        <v>9</v>
      </c>
      <c r="J5" s="26" t="s">
        <v>10</v>
      </c>
      <c r="K5" s="20" t="s">
        <v>11</v>
      </c>
      <c r="L5" s="20" t="s">
        <v>12</v>
      </c>
      <c r="M5" s="20" t="s">
        <v>13</v>
      </c>
      <c r="N5" s="20" t="s">
        <v>14</v>
      </c>
      <c r="O5" s="20" t="s">
        <v>15</v>
      </c>
      <c r="P5" s="48" t="s">
        <v>16</v>
      </c>
    </row>
    <row r="6" spans="2:16" ht="30" customHeight="1">
      <c r="B6" s="12" t="str">
        <f>IF(AND(F6&lt;=0, E6="Std. storage 1 171A",P6&gt;0), "Yes", "No")</f>
        <v>No</v>
      </c>
      <c r="C6" s="13" t="s">
        <v>17</v>
      </c>
      <c r="D6" s="13" t="s">
        <v>18</v>
      </c>
      <c r="E6" s="13" t="s">
        <v>19</v>
      </c>
      <c r="F6" s="27">
        <v>3877</v>
      </c>
      <c r="G6" s="28">
        <v>0</v>
      </c>
      <c r="H6" s="27">
        <v>0</v>
      </c>
      <c r="I6" s="29">
        <v>0</v>
      </c>
      <c r="J6" s="30">
        <v>0</v>
      </c>
      <c r="K6" s="29">
        <v>0</v>
      </c>
      <c r="L6" s="29">
        <v>0</v>
      </c>
      <c r="M6" s="29">
        <v>0</v>
      </c>
      <c r="N6" s="29">
        <v>0</v>
      </c>
      <c r="O6" s="31">
        <v>0</v>
      </c>
      <c r="P6" s="31">
        <v>19.04</v>
      </c>
    </row>
    <row r="7" spans="2:16" ht="30" customHeight="1">
      <c r="B7" s="12" t="str">
        <f t="shared" ref="B7:B34" si="0">IF(AND(F7&lt;=0, E7="Std. storage 1 171A",P7&gt;0), "Yes", "No")</f>
        <v>No</v>
      </c>
      <c r="C7" s="13" t="s">
        <v>20</v>
      </c>
      <c r="D7" s="13" t="s">
        <v>18</v>
      </c>
      <c r="E7" s="13" t="s">
        <v>19</v>
      </c>
      <c r="F7" s="27">
        <v>6000</v>
      </c>
      <c r="G7" s="28">
        <v>0</v>
      </c>
      <c r="H7" s="27">
        <v>0</v>
      </c>
      <c r="I7" s="29">
        <v>0</v>
      </c>
      <c r="J7" s="30">
        <v>0</v>
      </c>
      <c r="K7" s="29">
        <v>0</v>
      </c>
      <c r="L7" s="29">
        <v>0</v>
      </c>
      <c r="M7" s="29">
        <v>0</v>
      </c>
      <c r="N7" s="29">
        <v>0</v>
      </c>
      <c r="O7" s="31">
        <v>0</v>
      </c>
      <c r="P7" s="31">
        <v>0</v>
      </c>
    </row>
    <row r="8" spans="2:16" ht="30" customHeight="1">
      <c r="B8" s="12" t="str">
        <f t="shared" si="0"/>
        <v>No</v>
      </c>
      <c r="C8" s="13" t="s">
        <v>21</v>
      </c>
      <c r="D8" s="13" t="s">
        <v>18</v>
      </c>
      <c r="E8" s="13" t="s">
        <v>19</v>
      </c>
      <c r="F8" s="27">
        <v>0</v>
      </c>
      <c r="G8" s="28">
        <v>0</v>
      </c>
      <c r="H8" s="27">
        <v>0</v>
      </c>
      <c r="I8" s="29">
        <v>0</v>
      </c>
      <c r="J8" s="30">
        <v>0</v>
      </c>
      <c r="K8" s="29">
        <v>0</v>
      </c>
      <c r="L8" s="29">
        <v>0</v>
      </c>
      <c r="M8" s="29">
        <v>0</v>
      </c>
      <c r="N8" s="29">
        <v>0</v>
      </c>
      <c r="O8" s="31">
        <v>0</v>
      </c>
      <c r="P8" s="31">
        <v>0</v>
      </c>
    </row>
    <row r="9" spans="2:16" ht="30" customHeight="1">
      <c r="B9" s="12" t="str">
        <f t="shared" si="0"/>
        <v>No</v>
      </c>
      <c r="C9" s="13" t="s">
        <v>22</v>
      </c>
      <c r="D9" s="13" t="s">
        <v>18</v>
      </c>
      <c r="E9" s="13" t="s">
        <v>19</v>
      </c>
      <c r="F9" s="27">
        <v>10000</v>
      </c>
      <c r="G9" s="28">
        <v>0</v>
      </c>
      <c r="H9" s="27">
        <v>0</v>
      </c>
      <c r="I9" s="29">
        <v>0</v>
      </c>
      <c r="J9" s="30">
        <v>0</v>
      </c>
      <c r="K9" s="29">
        <v>0</v>
      </c>
      <c r="L9" s="29">
        <v>0</v>
      </c>
      <c r="M9" s="29">
        <v>0</v>
      </c>
      <c r="N9" s="29">
        <v>0</v>
      </c>
      <c r="O9" s="31">
        <v>0</v>
      </c>
      <c r="P9" s="31">
        <v>0.35</v>
      </c>
    </row>
    <row r="10" spans="2:16" ht="30" customHeight="1">
      <c r="B10" s="12" t="str">
        <f t="shared" si="0"/>
        <v>No</v>
      </c>
      <c r="C10" s="13" t="s">
        <v>23</v>
      </c>
      <c r="D10" s="13" t="s">
        <v>18</v>
      </c>
      <c r="E10" s="13" t="s">
        <v>19</v>
      </c>
      <c r="F10" s="27">
        <v>4345</v>
      </c>
      <c r="G10" s="28">
        <v>0</v>
      </c>
      <c r="H10" s="27">
        <v>0</v>
      </c>
      <c r="I10" s="29">
        <v>0</v>
      </c>
      <c r="J10" s="30">
        <v>0</v>
      </c>
      <c r="K10" s="29">
        <v>0</v>
      </c>
      <c r="L10" s="29">
        <v>0</v>
      </c>
      <c r="M10" s="29">
        <v>0</v>
      </c>
      <c r="N10" s="29">
        <v>0</v>
      </c>
      <c r="O10" s="31">
        <v>0</v>
      </c>
      <c r="P10" s="31">
        <v>13.61</v>
      </c>
    </row>
    <row r="11" spans="2:16" ht="30" customHeight="1">
      <c r="B11" s="12" t="str">
        <f t="shared" si="0"/>
        <v>No</v>
      </c>
      <c r="C11" s="13" t="s">
        <v>23</v>
      </c>
      <c r="D11" s="13" t="s">
        <v>18</v>
      </c>
      <c r="E11" s="13" t="s">
        <v>24</v>
      </c>
      <c r="F11" s="27">
        <v>200</v>
      </c>
      <c r="G11" s="28">
        <v>0</v>
      </c>
      <c r="H11" s="27">
        <v>0</v>
      </c>
      <c r="I11" s="29">
        <v>0</v>
      </c>
      <c r="J11" s="30">
        <v>0</v>
      </c>
      <c r="K11" s="29">
        <v>0</v>
      </c>
      <c r="L11" s="29">
        <v>0</v>
      </c>
      <c r="M11" s="29">
        <v>0</v>
      </c>
      <c r="N11" s="29">
        <v>0</v>
      </c>
      <c r="O11" s="31">
        <v>0</v>
      </c>
      <c r="P11" s="31">
        <v>13.61</v>
      </c>
    </row>
    <row r="12" spans="2:16" ht="30" customHeight="1">
      <c r="B12" s="12" t="str">
        <f t="shared" si="0"/>
        <v>No</v>
      </c>
      <c r="C12" s="13" t="s">
        <v>23</v>
      </c>
      <c r="D12" s="13" t="s">
        <v>18</v>
      </c>
      <c r="E12" s="13" t="s">
        <v>25</v>
      </c>
      <c r="F12" s="27">
        <v>0</v>
      </c>
      <c r="G12" s="28">
        <v>0</v>
      </c>
      <c r="H12" s="27">
        <v>1</v>
      </c>
      <c r="I12" s="29">
        <v>0</v>
      </c>
      <c r="J12" s="30">
        <v>0</v>
      </c>
      <c r="K12" s="29">
        <v>0</v>
      </c>
      <c r="L12" s="29">
        <v>0</v>
      </c>
      <c r="M12" s="29">
        <v>0</v>
      </c>
      <c r="N12" s="29">
        <v>0</v>
      </c>
      <c r="O12" s="31">
        <v>0</v>
      </c>
      <c r="P12" s="31">
        <v>13.61</v>
      </c>
    </row>
    <row r="13" spans="2:16" ht="30" customHeight="1">
      <c r="B13" s="12" t="str">
        <f t="shared" si="0"/>
        <v>No</v>
      </c>
      <c r="C13" s="13" t="s">
        <v>23</v>
      </c>
      <c r="D13" s="13" t="s">
        <v>18</v>
      </c>
      <c r="E13" s="13" t="s">
        <v>26</v>
      </c>
      <c r="F13" s="27">
        <v>500</v>
      </c>
      <c r="G13" s="28">
        <v>0</v>
      </c>
      <c r="H13" s="27">
        <v>226</v>
      </c>
      <c r="I13" s="29">
        <v>0</v>
      </c>
      <c r="J13" s="30">
        <v>0</v>
      </c>
      <c r="K13" s="29">
        <v>0</v>
      </c>
      <c r="L13" s="29">
        <v>0</v>
      </c>
      <c r="M13" s="29">
        <v>0</v>
      </c>
      <c r="N13" s="29">
        <v>0</v>
      </c>
      <c r="O13" s="31">
        <v>0</v>
      </c>
      <c r="P13" s="31">
        <v>13.61</v>
      </c>
    </row>
    <row r="14" spans="2:16" ht="30" customHeight="1">
      <c r="B14" s="12" t="str">
        <f t="shared" si="0"/>
        <v>No</v>
      </c>
      <c r="C14" s="13" t="s">
        <v>23</v>
      </c>
      <c r="D14" s="13" t="s">
        <v>18</v>
      </c>
      <c r="E14" s="13" t="s">
        <v>27</v>
      </c>
      <c r="F14" s="27">
        <v>99</v>
      </c>
      <c r="G14" s="28">
        <v>0</v>
      </c>
      <c r="H14" s="27">
        <v>0</v>
      </c>
      <c r="I14" s="29">
        <v>0</v>
      </c>
      <c r="J14" s="30">
        <v>0</v>
      </c>
      <c r="K14" s="29">
        <v>0</v>
      </c>
      <c r="L14" s="29">
        <v>0</v>
      </c>
      <c r="M14" s="29">
        <v>0</v>
      </c>
      <c r="N14" s="29">
        <v>0</v>
      </c>
      <c r="O14" s="31">
        <v>0</v>
      </c>
      <c r="P14" s="31">
        <v>13.61</v>
      </c>
    </row>
    <row r="15" spans="2:16" ht="30" customHeight="1">
      <c r="B15" s="12" t="str">
        <f t="shared" si="0"/>
        <v>No</v>
      </c>
      <c r="C15" s="13" t="s">
        <v>28</v>
      </c>
      <c r="D15" s="13" t="s">
        <v>18</v>
      </c>
      <c r="E15" s="13" t="s">
        <v>19</v>
      </c>
      <c r="F15" s="27">
        <v>40</v>
      </c>
      <c r="G15" s="28">
        <v>0</v>
      </c>
      <c r="H15" s="27">
        <v>0</v>
      </c>
      <c r="I15" s="29">
        <v>0</v>
      </c>
      <c r="J15" s="30">
        <v>0</v>
      </c>
      <c r="K15" s="29">
        <v>0</v>
      </c>
      <c r="L15" s="29">
        <v>0</v>
      </c>
      <c r="M15" s="29">
        <v>0</v>
      </c>
      <c r="N15" s="29">
        <v>0</v>
      </c>
      <c r="O15" s="31">
        <v>0</v>
      </c>
      <c r="P15" s="31">
        <v>0.05</v>
      </c>
    </row>
    <row r="16" spans="2:16" ht="30" customHeight="1">
      <c r="B16" s="12" t="str">
        <f t="shared" si="0"/>
        <v>No</v>
      </c>
      <c r="C16" s="13" t="s">
        <v>29</v>
      </c>
      <c r="D16" s="13" t="s">
        <v>18</v>
      </c>
      <c r="E16" s="13" t="s">
        <v>19</v>
      </c>
      <c r="F16" s="27">
        <v>32370</v>
      </c>
      <c r="G16" s="28">
        <v>0</v>
      </c>
      <c r="H16" s="27">
        <v>0</v>
      </c>
      <c r="I16" s="29">
        <v>0</v>
      </c>
      <c r="J16" s="30">
        <v>0</v>
      </c>
      <c r="K16" s="29">
        <v>0</v>
      </c>
      <c r="L16" s="29">
        <v>0</v>
      </c>
      <c r="M16" s="29">
        <v>0</v>
      </c>
      <c r="N16" s="29">
        <v>0</v>
      </c>
      <c r="O16" s="31">
        <v>0</v>
      </c>
      <c r="P16" s="31">
        <v>49.8</v>
      </c>
    </row>
    <row r="17" spans="2:16" ht="30" customHeight="1">
      <c r="B17" s="12" t="str">
        <f t="shared" si="0"/>
        <v>No</v>
      </c>
      <c r="C17" s="13" t="s">
        <v>30</v>
      </c>
      <c r="D17" s="13" t="s">
        <v>18</v>
      </c>
      <c r="E17" s="13" t="s">
        <v>19</v>
      </c>
      <c r="F17" s="27">
        <v>19</v>
      </c>
      <c r="G17" s="28">
        <v>0</v>
      </c>
      <c r="H17" s="27">
        <v>0</v>
      </c>
      <c r="I17" s="29">
        <v>0</v>
      </c>
      <c r="J17" s="30">
        <v>0</v>
      </c>
      <c r="K17" s="29">
        <v>0</v>
      </c>
      <c r="L17" s="29">
        <v>0</v>
      </c>
      <c r="M17" s="29">
        <v>0</v>
      </c>
      <c r="N17" s="29">
        <v>0</v>
      </c>
      <c r="O17" s="31">
        <v>0</v>
      </c>
      <c r="P17" s="31">
        <v>0.08</v>
      </c>
    </row>
    <row r="18" spans="2:16" ht="30" customHeight="1">
      <c r="B18" s="12" t="str">
        <f t="shared" si="0"/>
        <v>No</v>
      </c>
      <c r="C18" s="13" t="s">
        <v>30</v>
      </c>
      <c r="D18" s="13" t="s">
        <v>18</v>
      </c>
      <c r="E18" s="13" t="s">
        <v>31</v>
      </c>
      <c r="F18" s="27">
        <v>5</v>
      </c>
      <c r="G18" s="28">
        <v>0</v>
      </c>
      <c r="H18" s="27">
        <v>0</v>
      </c>
      <c r="I18" s="29">
        <v>0</v>
      </c>
      <c r="J18" s="30">
        <v>0</v>
      </c>
      <c r="K18" s="29">
        <v>0</v>
      </c>
      <c r="L18" s="29">
        <v>0</v>
      </c>
      <c r="M18" s="29">
        <v>0</v>
      </c>
      <c r="N18" s="29">
        <v>0</v>
      </c>
      <c r="O18" s="31">
        <v>0</v>
      </c>
      <c r="P18" s="31">
        <v>0.08</v>
      </c>
    </row>
    <row r="19" spans="2:16" ht="30" customHeight="1">
      <c r="B19" s="12" t="str">
        <f t="shared" si="0"/>
        <v>No</v>
      </c>
      <c r="C19" s="13" t="s">
        <v>32</v>
      </c>
      <c r="D19" s="13" t="s">
        <v>18</v>
      </c>
      <c r="E19" s="13" t="s">
        <v>19</v>
      </c>
      <c r="F19" s="27">
        <v>10426</v>
      </c>
      <c r="G19" s="28">
        <v>5</v>
      </c>
      <c r="H19" s="27">
        <v>11210</v>
      </c>
      <c r="I19" s="29">
        <v>0</v>
      </c>
      <c r="J19" s="30">
        <v>0</v>
      </c>
      <c r="K19" s="29">
        <v>0</v>
      </c>
      <c r="L19" s="29">
        <v>0</v>
      </c>
      <c r="M19" s="29">
        <v>0</v>
      </c>
      <c r="N19" s="29">
        <v>0</v>
      </c>
      <c r="O19" s="31">
        <v>0</v>
      </c>
      <c r="P19" s="31">
        <v>23.62</v>
      </c>
    </row>
    <row r="20" spans="2:16" ht="30" customHeight="1">
      <c r="B20" s="12" t="str">
        <f t="shared" si="0"/>
        <v>No</v>
      </c>
      <c r="C20" s="13" t="s">
        <v>33</v>
      </c>
      <c r="D20" s="13" t="s">
        <v>18</v>
      </c>
      <c r="E20" s="13" t="s">
        <v>19</v>
      </c>
      <c r="F20" s="27">
        <v>3724</v>
      </c>
      <c r="G20" s="28">
        <v>0</v>
      </c>
      <c r="H20" s="27">
        <v>0</v>
      </c>
      <c r="I20" s="29">
        <v>0</v>
      </c>
      <c r="J20" s="30">
        <v>0</v>
      </c>
      <c r="K20" s="29">
        <v>0</v>
      </c>
      <c r="L20" s="29">
        <v>0</v>
      </c>
      <c r="M20" s="29">
        <v>0</v>
      </c>
      <c r="N20" s="29">
        <v>0</v>
      </c>
      <c r="O20" s="31">
        <v>0</v>
      </c>
      <c r="P20" s="31">
        <v>3.87</v>
      </c>
    </row>
    <row r="21" spans="2:16" ht="30" customHeight="1">
      <c r="B21" s="12" t="str">
        <f t="shared" si="0"/>
        <v>No</v>
      </c>
      <c r="C21" s="13" t="s">
        <v>34</v>
      </c>
      <c r="D21" s="13" t="s">
        <v>18</v>
      </c>
      <c r="E21" s="13" t="s">
        <v>19</v>
      </c>
      <c r="F21" s="27">
        <v>5476</v>
      </c>
      <c r="G21" s="28">
        <v>0</v>
      </c>
      <c r="H21" s="27">
        <v>0</v>
      </c>
      <c r="I21" s="29">
        <v>0</v>
      </c>
      <c r="J21" s="30">
        <v>0</v>
      </c>
      <c r="K21" s="29">
        <v>0</v>
      </c>
      <c r="L21" s="29">
        <v>0</v>
      </c>
      <c r="M21" s="29">
        <v>0</v>
      </c>
      <c r="N21" s="29">
        <v>0</v>
      </c>
      <c r="O21" s="31">
        <v>0</v>
      </c>
      <c r="P21" s="31">
        <v>5.35</v>
      </c>
    </row>
    <row r="22" spans="2:16" ht="30" customHeight="1">
      <c r="B22" s="12" t="str">
        <f t="shared" si="0"/>
        <v>No</v>
      </c>
      <c r="C22" s="13" t="s">
        <v>35</v>
      </c>
      <c r="D22" s="13" t="s">
        <v>18</v>
      </c>
      <c r="E22" s="13" t="s">
        <v>19</v>
      </c>
      <c r="F22" s="27">
        <v>3068</v>
      </c>
      <c r="G22" s="28">
        <v>0</v>
      </c>
      <c r="H22" s="27">
        <v>0</v>
      </c>
      <c r="I22" s="29">
        <v>0</v>
      </c>
      <c r="J22" s="30">
        <v>0</v>
      </c>
      <c r="K22" s="29">
        <v>0</v>
      </c>
      <c r="L22" s="29">
        <v>0</v>
      </c>
      <c r="M22" s="29">
        <v>0</v>
      </c>
      <c r="N22" s="29">
        <v>0</v>
      </c>
      <c r="O22" s="31">
        <v>0</v>
      </c>
      <c r="P22" s="31">
        <v>2.04</v>
      </c>
    </row>
    <row r="23" spans="2:16" ht="30" customHeight="1">
      <c r="B23" s="12" t="str">
        <f t="shared" si="0"/>
        <v>No</v>
      </c>
      <c r="C23" s="13" t="s">
        <v>35</v>
      </c>
      <c r="D23" s="13" t="s">
        <v>18</v>
      </c>
      <c r="E23" s="13" t="s">
        <v>27</v>
      </c>
      <c r="F23" s="27">
        <v>14</v>
      </c>
      <c r="G23" s="28">
        <v>0</v>
      </c>
      <c r="H23" s="27">
        <v>1</v>
      </c>
      <c r="I23" s="29">
        <v>0</v>
      </c>
      <c r="J23" s="30">
        <v>0</v>
      </c>
      <c r="K23" s="29">
        <v>0</v>
      </c>
      <c r="L23" s="29">
        <v>0</v>
      </c>
      <c r="M23" s="29">
        <v>0</v>
      </c>
      <c r="N23" s="29">
        <v>0</v>
      </c>
      <c r="O23" s="31">
        <v>0</v>
      </c>
      <c r="P23" s="31">
        <v>2.04</v>
      </c>
    </row>
    <row r="24" spans="2:16" ht="30" customHeight="1">
      <c r="B24" s="12" t="str">
        <f t="shared" si="0"/>
        <v>No</v>
      </c>
      <c r="C24" s="13" t="s">
        <v>36</v>
      </c>
      <c r="D24" s="13" t="s">
        <v>18</v>
      </c>
      <c r="E24" s="13" t="s">
        <v>19</v>
      </c>
      <c r="F24" s="27">
        <v>695</v>
      </c>
      <c r="G24" s="28">
        <v>0</v>
      </c>
      <c r="H24" s="27">
        <v>0</v>
      </c>
      <c r="I24" s="29">
        <v>0</v>
      </c>
      <c r="J24" s="30">
        <v>0</v>
      </c>
      <c r="K24" s="29">
        <v>0</v>
      </c>
      <c r="L24" s="29">
        <v>0</v>
      </c>
      <c r="M24" s="29">
        <v>0</v>
      </c>
      <c r="N24" s="29">
        <v>0</v>
      </c>
      <c r="O24" s="31">
        <v>0</v>
      </c>
      <c r="P24" s="16">
        <v>0</v>
      </c>
    </row>
    <row r="25" spans="2:16" ht="30" customHeight="1">
      <c r="B25" s="12" t="str">
        <f t="shared" si="0"/>
        <v>No</v>
      </c>
      <c r="C25" s="13" t="s">
        <v>36</v>
      </c>
      <c r="D25" s="13" t="s">
        <v>18</v>
      </c>
      <c r="E25" s="13" t="s">
        <v>26</v>
      </c>
      <c r="F25" s="27">
        <v>48</v>
      </c>
      <c r="G25" s="28">
        <v>0</v>
      </c>
      <c r="H25" s="27">
        <v>0</v>
      </c>
      <c r="I25" s="29">
        <v>0</v>
      </c>
      <c r="J25" s="30">
        <v>0</v>
      </c>
      <c r="K25" s="29">
        <v>0</v>
      </c>
      <c r="L25" s="29">
        <v>0</v>
      </c>
      <c r="M25" s="29">
        <v>0</v>
      </c>
      <c r="N25" s="29">
        <v>0</v>
      </c>
      <c r="O25" s="31">
        <v>0</v>
      </c>
      <c r="P25" s="16">
        <v>0</v>
      </c>
    </row>
    <row r="26" spans="2:16" ht="30" customHeight="1">
      <c r="B26" s="12" t="str">
        <f t="shared" si="0"/>
        <v>No</v>
      </c>
      <c r="C26" s="13" t="s">
        <v>36</v>
      </c>
      <c r="D26" s="13" t="s">
        <v>18</v>
      </c>
      <c r="E26" s="13" t="s">
        <v>27</v>
      </c>
      <c r="F26" s="27">
        <v>133</v>
      </c>
      <c r="G26" s="28">
        <v>0</v>
      </c>
      <c r="H26" s="27">
        <v>0</v>
      </c>
      <c r="I26" s="29">
        <v>0</v>
      </c>
      <c r="J26" s="30">
        <v>0</v>
      </c>
      <c r="K26" s="29">
        <v>0</v>
      </c>
      <c r="L26" s="29">
        <v>0</v>
      </c>
      <c r="M26" s="29">
        <v>0</v>
      </c>
      <c r="N26" s="29">
        <v>0</v>
      </c>
      <c r="O26" s="31">
        <v>0</v>
      </c>
      <c r="P26" s="16">
        <v>0</v>
      </c>
    </row>
    <row r="27" spans="2:16" ht="30" customHeight="1">
      <c r="B27" s="12" t="str">
        <f t="shared" si="0"/>
        <v>Yes</v>
      </c>
      <c r="C27" s="13" t="s">
        <v>37</v>
      </c>
      <c r="D27" s="13" t="s">
        <v>18</v>
      </c>
      <c r="E27" s="13" t="s">
        <v>19</v>
      </c>
      <c r="F27" s="27">
        <v>0</v>
      </c>
      <c r="G27" s="28">
        <v>0</v>
      </c>
      <c r="H27" s="27">
        <v>0</v>
      </c>
      <c r="I27" s="29">
        <v>0</v>
      </c>
      <c r="J27" s="30">
        <v>0</v>
      </c>
      <c r="K27" s="29">
        <v>0</v>
      </c>
      <c r="L27" s="29">
        <v>0</v>
      </c>
      <c r="M27" s="29">
        <v>0</v>
      </c>
      <c r="N27" s="29">
        <v>0</v>
      </c>
      <c r="O27" s="31">
        <v>0</v>
      </c>
      <c r="P27" s="31">
        <v>3.57</v>
      </c>
    </row>
    <row r="28" spans="2:16" ht="30" customHeight="1">
      <c r="B28" s="12" t="str">
        <f t="shared" si="0"/>
        <v>No</v>
      </c>
      <c r="C28" s="13" t="s">
        <v>37</v>
      </c>
      <c r="D28" s="13" t="s">
        <v>18</v>
      </c>
      <c r="E28" s="13" t="s">
        <v>25</v>
      </c>
      <c r="F28" s="27">
        <v>100</v>
      </c>
      <c r="G28" s="28">
        <v>0</v>
      </c>
      <c r="H28" s="27">
        <v>0</v>
      </c>
      <c r="I28" s="29">
        <v>0</v>
      </c>
      <c r="J28" s="30">
        <v>0</v>
      </c>
      <c r="K28" s="29">
        <v>0</v>
      </c>
      <c r="L28" s="29">
        <v>0</v>
      </c>
      <c r="M28" s="29">
        <v>0</v>
      </c>
      <c r="N28" s="29">
        <v>0</v>
      </c>
      <c r="O28" s="31">
        <v>0</v>
      </c>
      <c r="P28" s="31">
        <v>3.57</v>
      </c>
    </row>
    <row r="29" spans="2:16" ht="30" customHeight="1">
      <c r="B29" s="12" t="str">
        <f t="shared" si="0"/>
        <v>No</v>
      </c>
      <c r="C29" s="13" t="s">
        <v>38</v>
      </c>
      <c r="D29" s="13" t="s">
        <v>18</v>
      </c>
      <c r="E29" s="13" t="s">
        <v>19</v>
      </c>
      <c r="F29" s="27">
        <v>1205</v>
      </c>
      <c r="G29" s="28">
        <v>40</v>
      </c>
      <c r="H29" s="27">
        <v>0</v>
      </c>
      <c r="I29" s="29">
        <v>0</v>
      </c>
      <c r="J29" s="30">
        <v>0</v>
      </c>
      <c r="K29" s="29">
        <v>0</v>
      </c>
      <c r="L29" s="29">
        <v>0</v>
      </c>
      <c r="M29" s="29">
        <v>0</v>
      </c>
      <c r="N29" s="29">
        <v>0</v>
      </c>
      <c r="O29" s="31">
        <v>0</v>
      </c>
      <c r="P29" s="31">
        <v>12.72</v>
      </c>
    </row>
    <row r="30" spans="2:16" ht="30" customHeight="1">
      <c r="B30" s="12" t="str">
        <f t="shared" si="0"/>
        <v>No</v>
      </c>
      <c r="C30" s="13" t="s">
        <v>39</v>
      </c>
      <c r="D30" s="13" t="s">
        <v>18</v>
      </c>
      <c r="E30" s="13" t="s">
        <v>19</v>
      </c>
      <c r="F30" s="27">
        <v>1884</v>
      </c>
      <c r="G30" s="28">
        <v>0</v>
      </c>
      <c r="H30" s="27">
        <v>0</v>
      </c>
      <c r="I30" s="29">
        <v>0</v>
      </c>
      <c r="J30" s="30">
        <v>0</v>
      </c>
      <c r="K30" s="29">
        <v>0</v>
      </c>
      <c r="L30" s="29">
        <v>0</v>
      </c>
      <c r="M30" s="29">
        <v>0</v>
      </c>
      <c r="N30" s="29">
        <v>0</v>
      </c>
      <c r="O30" s="31">
        <v>0</v>
      </c>
      <c r="P30" s="31">
        <v>66.19</v>
      </c>
    </row>
    <row r="31" spans="2:16" ht="30" customHeight="1">
      <c r="B31" s="12" t="str">
        <f t="shared" si="0"/>
        <v>No</v>
      </c>
      <c r="C31" s="13" t="s">
        <v>39</v>
      </c>
      <c r="D31" s="13" t="s">
        <v>18</v>
      </c>
      <c r="E31" s="13" t="s">
        <v>25</v>
      </c>
      <c r="F31" s="27">
        <v>9</v>
      </c>
      <c r="G31" s="28">
        <v>0</v>
      </c>
      <c r="H31" s="27">
        <v>0</v>
      </c>
      <c r="I31" s="29">
        <v>0</v>
      </c>
      <c r="J31" s="30">
        <v>0</v>
      </c>
      <c r="K31" s="29">
        <v>0</v>
      </c>
      <c r="L31" s="29">
        <v>0</v>
      </c>
      <c r="M31" s="29">
        <v>0</v>
      </c>
      <c r="N31" s="29">
        <v>0</v>
      </c>
      <c r="O31" s="31">
        <v>0</v>
      </c>
      <c r="P31" s="31">
        <v>66.19</v>
      </c>
    </row>
    <row r="32" spans="2:16" ht="30" customHeight="1">
      <c r="B32" s="12" t="str">
        <f t="shared" si="0"/>
        <v>No</v>
      </c>
      <c r="C32" s="13" t="s">
        <v>39</v>
      </c>
      <c r="D32" s="13" t="s">
        <v>18</v>
      </c>
      <c r="E32" s="13" t="s">
        <v>26</v>
      </c>
      <c r="F32" s="27">
        <v>0</v>
      </c>
      <c r="G32" s="28">
        <v>0</v>
      </c>
      <c r="H32" s="27">
        <v>0</v>
      </c>
      <c r="I32" s="29">
        <v>0</v>
      </c>
      <c r="J32" s="30">
        <v>0</v>
      </c>
      <c r="K32" s="29">
        <v>0</v>
      </c>
      <c r="L32" s="29">
        <v>0</v>
      </c>
      <c r="M32" s="29">
        <v>0</v>
      </c>
      <c r="N32" s="29">
        <v>0</v>
      </c>
      <c r="O32" s="31">
        <v>0</v>
      </c>
      <c r="P32" s="31">
        <v>66.19</v>
      </c>
    </row>
    <row r="33" spans="1:16" ht="30" customHeight="1">
      <c r="B33" s="12" t="str">
        <f t="shared" si="0"/>
        <v>No</v>
      </c>
      <c r="C33" s="13" t="s">
        <v>40</v>
      </c>
      <c r="D33" s="13" t="s">
        <v>18</v>
      </c>
      <c r="E33" s="13" t="s">
        <v>19</v>
      </c>
      <c r="F33" s="27">
        <v>3795</v>
      </c>
      <c r="G33" s="28">
        <v>1</v>
      </c>
      <c r="H33" s="27">
        <v>0</v>
      </c>
      <c r="I33" s="29">
        <v>0</v>
      </c>
      <c r="J33" s="30">
        <v>0</v>
      </c>
      <c r="K33" s="29">
        <v>0</v>
      </c>
      <c r="L33" s="29">
        <v>0</v>
      </c>
      <c r="M33" s="29">
        <v>0</v>
      </c>
      <c r="N33" s="29">
        <v>0</v>
      </c>
      <c r="O33" s="31">
        <v>0</v>
      </c>
      <c r="P33" s="31">
        <v>30.44</v>
      </c>
    </row>
    <row r="34" spans="1:16" ht="30" customHeight="1">
      <c r="B34" s="12" t="str">
        <f t="shared" si="0"/>
        <v>No</v>
      </c>
      <c r="C34" s="13" t="s">
        <v>40</v>
      </c>
      <c r="D34" s="13" t="s">
        <v>18</v>
      </c>
      <c r="E34" s="13" t="s">
        <v>41</v>
      </c>
      <c r="F34" s="27">
        <v>51</v>
      </c>
      <c r="G34" s="28">
        <v>0</v>
      </c>
      <c r="H34" s="27">
        <v>0</v>
      </c>
      <c r="I34" s="29">
        <v>0</v>
      </c>
      <c r="J34" s="30">
        <v>0</v>
      </c>
      <c r="K34" s="29">
        <v>0</v>
      </c>
      <c r="L34" s="29">
        <v>0</v>
      </c>
      <c r="M34" s="29">
        <v>0</v>
      </c>
      <c r="N34" s="29">
        <v>0</v>
      </c>
      <c r="O34" s="31">
        <v>0</v>
      </c>
      <c r="P34" s="31">
        <v>30.44</v>
      </c>
    </row>
    <row r="35" spans="1:16" ht="30" customHeight="1">
      <c r="B35" s="12"/>
      <c r="C35" s="13"/>
      <c r="D35" s="13"/>
      <c r="E35" s="13"/>
      <c r="F35" s="21"/>
      <c r="G35" s="41"/>
      <c r="H35" s="21"/>
      <c r="I35" s="22"/>
      <c r="J35" s="22"/>
      <c r="K35" s="22"/>
      <c r="L35" s="22"/>
      <c r="M35" s="22"/>
      <c r="N35" s="22"/>
      <c r="O35" s="23"/>
      <c r="P35" s="23"/>
    </row>
    <row r="36" spans="1:16" ht="30" customHeight="1">
      <c r="A36" s="35"/>
      <c r="B36" s="36"/>
      <c r="C36" s="37" t="s">
        <v>42</v>
      </c>
      <c r="D36" s="38" t="s">
        <v>43</v>
      </c>
      <c r="E36" s="32"/>
      <c r="F36" s="42">
        <f>SUM(F6:F35)</f>
        <v>88083</v>
      </c>
      <c r="G36" s="43">
        <f>SUM(G6:G35)</f>
        <v>46</v>
      </c>
      <c r="H36" s="44">
        <f>SUM(H6:H35)</f>
        <v>11438</v>
      </c>
      <c r="I36" s="33"/>
      <c r="J36" s="45">
        <f>SUM(J6:J35)</f>
        <v>0</v>
      </c>
      <c r="K36" s="40"/>
      <c r="L36" s="33"/>
      <c r="M36" s="33"/>
      <c r="N36" s="33"/>
      <c r="O36" s="34"/>
      <c r="P36" s="34"/>
    </row>
    <row r="37" spans="1:16" ht="30" customHeight="1">
      <c r="B37" s="12"/>
      <c r="C37" s="13"/>
      <c r="D37" s="13"/>
      <c r="E37" s="13" t="s">
        <v>44</v>
      </c>
      <c r="F37" s="46">
        <f>SUM(F36-G36-H36-J36)</f>
        <v>76599</v>
      </c>
      <c r="G37" s="39"/>
      <c r="H37" s="21"/>
      <c r="I37" s="22"/>
      <c r="J37" s="22"/>
      <c r="K37" s="22"/>
      <c r="L37" s="22"/>
      <c r="M37" s="22"/>
      <c r="N37" s="22"/>
      <c r="O37" s="23"/>
      <c r="P37" s="23"/>
    </row>
    <row r="38" spans="1:16" ht="30" customHeight="1">
      <c r="B38" s="12"/>
      <c r="C38" s="13"/>
      <c r="D38" s="13"/>
      <c r="E38" s="13" t="s">
        <v>45</v>
      </c>
      <c r="F38" s="47">
        <f>SUM(G36+H36+J36)</f>
        <v>11484</v>
      </c>
      <c r="G38" s="22"/>
      <c r="H38" s="21"/>
      <c r="I38" s="22"/>
      <c r="J38" s="22"/>
      <c r="K38" s="22"/>
      <c r="L38" s="22"/>
      <c r="M38" s="22"/>
      <c r="N38" s="22"/>
      <c r="O38" s="23"/>
      <c r="P38" s="23"/>
    </row>
    <row r="39" spans="1:16" ht="30" customHeight="1">
      <c r="B39" s="12"/>
      <c r="C39" s="13"/>
      <c r="D39" s="13"/>
      <c r="E39" s="13" t="s">
        <v>46</v>
      </c>
      <c r="F39" s="49">
        <f>AVERAGE(P6:P34)</f>
        <v>15.64413793103448</v>
      </c>
      <c r="G39" s="22"/>
      <c r="H39" s="21"/>
      <c r="I39" s="22"/>
      <c r="J39" s="22"/>
      <c r="K39" s="22"/>
      <c r="L39" s="22"/>
      <c r="M39" s="22"/>
      <c r="N39" s="22"/>
      <c r="O39" s="23"/>
      <c r="P39" s="23"/>
    </row>
    <row r="40" spans="1:16" ht="30" customHeight="1">
      <c r="B40" s="12"/>
      <c r="C40" s="13"/>
      <c r="D40" s="13"/>
      <c r="E40" s="13"/>
      <c r="F40" s="21"/>
      <c r="G40" s="22"/>
      <c r="H40" s="21"/>
      <c r="I40" s="22"/>
      <c r="J40" s="22"/>
      <c r="K40" s="22"/>
      <c r="L40" s="22"/>
      <c r="M40" s="22"/>
      <c r="N40" s="22"/>
      <c r="O40" s="23"/>
      <c r="P40" s="23"/>
    </row>
    <row r="41" spans="1:16" ht="30" customHeight="1">
      <c r="B41" s="12"/>
      <c r="C41" s="13"/>
      <c r="D41" s="13"/>
      <c r="E41" s="13"/>
      <c r="F41" s="21"/>
      <c r="G41" s="22"/>
      <c r="H41" s="21"/>
      <c r="I41" s="22"/>
      <c r="J41" s="22"/>
      <c r="K41" s="22"/>
      <c r="L41" s="22"/>
      <c r="M41" s="22"/>
      <c r="N41" s="22"/>
      <c r="O41" s="23"/>
      <c r="P41" s="23"/>
    </row>
    <row r="42" spans="1:16" ht="30" customHeight="1">
      <c r="B42" s="12"/>
      <c r="C42" s="13"/>
      <c r="D42" s="13"/>
      <c r="E42" s="13"/>
      <c r="F42" s="21"/>
      <c r="G42" s="22"/>
      <c r="H42" s="21"/>
      <c r="I42" s="22"/>
      <c r="J42" s="22"/>
      <c r="K42" s="22"/>
      <c r="L42" s="22"/>
      <c r="M42" s="22"/>
      <c r="N42" s="22"/>
      <c r="O42" s="23"/>
      <c r="P42" s="23"/>
    </row>
    <row r="43" spans="1:16" ht="30" customHeight="1">
      <c r="C43" s="13"/>
      <c r="D43" s="13"/>
      <c r="E43" s="13"/>
      <c r="F43" s="21"/>
      <c r="G43" s="22"/>
      <c r="H43" s="21"/>
      <c r="I43" s="22"/>
      <c r="J43" s="22"/>
      <c r="K43" s="22"/>
      <c r="L43" s="22"/>
      <c r="M43" s="22"/>
      <c r="N43" s="22"/>
      <c r="O43" s="23"/>
      <c r="P43" s="23"/>
    </row>
  </sheetData>
  <mergeCells count="2">
    <mergeCell ref="C2:E2"/>
    <mergeCell ref="C3:D3"/>
  </mergeCells>
  <conditionalFormatting sqref="C35:P42 C6:C34 E6:P23 E24:O26 E27:P34">
    <cfRule type="expression" dxfId="31" priority="25">
      <formula>$B6=1</formula>
    </cfRule>
    <cfRule type="expression" dxfId="30" priority="51">
      <formula>$O6="yes"</formula>
    </cfRule>
  </conditionalFormatting>
  <conditionalFormatting sqref="C43:P43">
    <cfRule type="expression" dxfId="29" priority="5">
      <formula>$B43=1</formula>
    </cfRule>
    <cfRule type="expression" dxfId="28" priority="6">
      <formula>$O43="yes"</formula>
    </cfRule>
  </conditionalFormatting>
  <conditionalFormatting sqref="D6:D14 D16:D18 D20:D23 D30:D32">
    <cfRule type="expression" dxfId="27" priority="86">
      <formula>$B5=1</formula>
    </cfRule>
    <cfRule type="expression" dxfId="26" priority="87">
      <formula>$O5="yes"</formula>
    </cfRule>
  </conditionalFormatting>
  <conditionalFormatting sqref="D15">
    <cfRule type="expression" dxfId="25" priority="90">
      <formula>$B10=1</formula>
    </cfRule>
    <cfRule type="expression" dxfId="24" priority="91">
      <formula>$O10="yes"</formula>
    </cfRule>
  </conditionalFormatting>
  <conditionalFormatting sqref="D19 D24:D26 D29">
    <cfRule type="expression" dxfId="23" priority="103">
      <formula>$B17=1</formula>
    </cfRule>
    <cfRule type="expression" dxfId="22" priority="104">
      <formula>$O17="yes"</formula>
    </cfRule>
  </conditionalFormatting>
  <conditionalFormatting sqref="D27:D28">
    <cfRule type="expression" dxfId="21" priority="107">
      <formula>$B24=1</formula>
    </cfRule>
    <cfRule type="expression" dxfId="20" priority="108">
      <formula>$O24="yes"</formula>
    </cfRule>
  </conditionalFormatting>
  <conditionalFormatting sqref="D33:D34">
    <cfRule type="expression" dxfId="19" priority="109">
      <formula>$B29=1</formula>
    </cfRule>
    <cfRule type="expression" dxfId="18" priority="110">
      <formula>$O29="yes"</formula>
    </cfRule>
  </conditionalFormatting>
  <conditionalFormatting sqref="B6:B34">
    <cfRule type="iconSet" priority="4">
      <iconSet iconSet="3Symbols">
        <cfvo type="percent" val="0"/>
        <cfvo type="percent" val="33"/>
        <cfvo type="percent" val="67"/>
      </iconSet>
    </cfRule>
  </conditionalFormatting>
  <conditionalFormatting sqref="B6:B34">
    <cfRule type="iconSet" priority="3">
      <iconSet iconSet="3Symbols2">
        <cfvo type="percent" val="0"/>
        <cfvo type="percent" val="33"/>
        <cfvo type="percent" val="67"/>
      </iconSet>
    </cfRule>
  </conditionalFormatting>
  <conditionalFormatting sqref="B6:B34">
    <cfRule type="iconSet" priority="2">
      <iconSet iconSet="3Symbols">
        <cfvo type="percent" val="0"/>
        <cfvo type="percent" val="33"/>
        <cfvo type="percent" val="67"/>
      </iconSet>
    </cfRule>
  </conditionalFormatting>
  <conditionalFormatting sqref="B6:B34">
    <cfRule type="containsText" dxfId="17" priority="1" operator="containsText" text="Yes">
      <formula>NOT(ISERROR(SEARCH("Yes",B6)))</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E3" xr:uid="{00000000-0002-0000-0000-000000000000}">
      <formula1>"Yes, No"</formula1>
    </dataValidation>
    <dataValidation allowBlank="1" showInputMessage="1" showErrorMessage="1" prompt="A flag icon in this column indicates items in the inventory list that are ready to be reordered. Flag icons only appear when a Yes is selected in E3 and the item meets the reorder criteria" sqref="B5" xr:uid="{00000000-0002-0000-0000-000003000000}"/>
    <dataValidation allowBlank="1" showInputMessage="1" showErrorMessage="1" prompt="Enter the item inventory ID in this column" sqref="C5" xr:uid="{00000000-0002-0000-0000-000004000000}"/>
    <dataValidation allowBlank="1" showInputMessage="1" showErrorMessage="1" prompt="Enter the name of the item in this column" sqref="D5" xr:uid="{00000000-0002-0000-0000-000005000000}"/>
    <dataValidation allowBlank="1" showInputMessage="1" showErrorMessage="1" prompt="Enter a description of the item in this column" sqref="E5" xr:uid="{00000000-0002-0000-0000-000006000000}"/>
    <dataValidation allowBlank="1" showInputMessage="1" showErrorMessage="1" prompt="Enter the unit price of each item in this column" sqref="F5" xr:uid="{00000000-0002-0000-0000-000007000000}"/>
    <dataValidation allowBlank="1" showInputMessage="1" showErrorMessage="1" prompt="Enter the quantity in stock for each item in this column" sqref="G5" xr:uid="{00000000-0002-0000-0000-000008000000}"/>
    <dataValidation allowBlank="1" showInputMessage="1" showErrorMessage="1" prompt="The inventory value for each item is automatically calculated in this column" sqref="H5" xr:uid="{00000000-0002-0000-0000-000009000000}"/>
    <dataValidation allowBlank="1" showInputMessage="1" showErrorMessage="1" prompt="Enter the reorder level for each item in this column" sqref="I5:J5" xr:uid="{00000000-0002-0000-0000-00000A000000}"/>
    <dataValidation allowBlank="1" showInputMessage="1" showErrorMessage="1" prompt="Enter the number of days it takes to reorder each item in this column" sqref="K5" xr:uid="{00000000-0002-0000-0000-00000B000000}"/>
    <dataValidation allowBlank="1" showInputMessage="1" showErrorMessage="1" prompt="Enter the quantity in reorder for each item in this column" sqref="L5:N5" xr:uid="{00000000-0002-0000-0000-00000C000000}"/>
    <dataValidation allowBlank="1" showInputMessage="1" showErrorMessage="1" prompt="Enter yes if the item has been discontinued. When a yes is entered, the corresponding row is highlighted a light grey and the font style changed to strikethrough" sqref="O5:P5" xr:uid="{00000000-0002-0000-0000-00000D000000}"/>
    <dataValidation allowBlank="1" showInputMessage="1" showErrorMessage="1" prompt="This worksheet tracks inventory for items listed in the inventory list table and contains the ability to highlight and flag those items that are ready to be reordered. Discontinued items have light brown fill and a Yes in the Discontinued column" sqref="A1" xr:uid="{61B31B52-784C-43B9-8254-5BE5C68B470D}"/>
    <dataValidation errorStyle="information" allowBlank="1" showInputMessage="1" error="Only an input of Yes will highlight items to reorder" prompt="Selecting Yes from the dropdown in cell E3 will highlight rows and place a flag icon in Column B of the inventory list table to indicate items that are ready to be reordered" sqref="C3" xr:uid="{C8E531FF-3C36-461E-9CCD-164C5E7DBA2D}"/>
  </dataValidations>
  <printOptions horizontalCentered="1"/>
  <pageMargins left="0.25" right="0.25" top="0.75" bottom="0.75" header="0.05" footer="0.3"/>
  <pageSetup scale="53" fitToHeight="0" orientation="portrait" r:id="rId1"/>
  <headerFooter differentFirst="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00"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B6:B42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6CBC-74B0-473A-BB20-D73214DC1B21}">
  <dimension ref="A1:P33"/>
  <sheetViews>
    <sheetView workbookViewId="0">
      <selection activeCell="A35" sqref="A35"/>
    </sheetView>
  </sheetViews>
  <sheetFormatPr defaultRowHeight="16.5"/>
  <cols>
    <col min="1" max="1" width="30.5" bestFit="1" customWidth="1"/>
    <col min="2" max="2" width="27.75" bestFit="1" customWidth="1"/>
  </cols>
  <sheetData>
    <row r="1" spans="1:16">
      <c r="A1" s="61" t="s">
        <v>47</v>
      </c>
      <c r="B1" s="61"/>
      <c r="C1" s="61"/>
      <c r="D1" s="61"/>
      <c r="E1" s="61"/>
      <c r="F1" s="61"/>
      <c r="G1" s="61"/>
      <c r="H1" s="61"/>
      <c r="I1" s="61"/>
      <c r="J1" s="61"/>
      <c r="K1" s="61"/>
      <c r="L1" s="61"/>
      <c r="M1" s="61"/>
      <c r="N1" s="61"/>
      <c r="O1" s="61"/>
      <c r="P1" s="61"/>
    </row>
    <row r="2" spans="1:16">
      <c r="A2" s="62"/>
      <c r="B2" s="62"/>
      <c r="C2" s="62"/>
      <c r="D2" s="62"/>
      <c r="E2" s="62"/>
      <c r="F2" s="62"/>
      <c r="G2" s="62"/>
      <c r="H2" s="62"/>
      <c r="I2" s="62"/>
      <c r="J2" s="62"/>
      <c r="K2" s="62"/>
      <c r="L2" s="62"/>
      <c r="M2" s="62"/>
      <c r="N2" s="62"/>
      <c r="O2" s="62"/>
      <c r="P2" s="62"/>
    </row>
    <row r="3" spans="1:16">
      <c r="A3" s="50" t="s">
        <v>3</v>
      </c>
      <c r="B3" t="s">
        <v>48</v>
      </c>
    </row>
    <row r="4" spans="1:16">
      <c r="A4" t="s">
        <v>38</v>
      </c>
      <c r="B4" s="51">
        <v>12.72</v>
      </c>
    </row>
    <row r="5" spans="1:16">
      <c r="A5" s="55" t="s">
        <v>37</v>
      </c>
      <c r="B5" s="51">
        <v>3.57</v>
      </c>
    </row>
    <row r="6" spans="1:16">
      <c r="A6" t="s">
        <v>40</v>
      </c>
      <c r="B6" s="51">
        <v>30.44</v>
      </c>
    </row>
    <row r="7" spans="1:16">
      <c r="A7" t="s">
        <v>32</v>
      </c>
      <c r="B7" s="51">
        <v>23.62</v>
      </c>
    </row>
    <row r="8" spans="1:16">
      <c r="A8" s="54" t="s">
        <v>30</v>
      </c>
      <c r="B8" s="51">
        <v>0.08</v>
      </c>
    </row>
    <row r="9" spans="1:16">
      <c r="A9" t="s">
        <v>29</v>
      </c>
      <c r="B9" s="51">
        <v>49.8</v>
      </c>
    </row>
    <row r="10" spans="1:16">
      <c r="A10" t="s">
        <v>39</v>
      </c>
      <c r="B10" s="51">
        <v>66.19</v>
      </c>
    </row>
    <row r="11" spans="1:16">
      <c r="A11" s="54" t="s">
        <v>28</v>
      </c>
      <c r="B11" s="51">
        <v>0.05</v>
      </c>
    </row>
    <row r="12" spans="1:16">
      <c r="A12" t="s">
        <v>23</v>
      </c>
      <c r="B12" s="51">
        <v>13.61</v>
      </c>
    </row>
    <row r="13" spans="1:16">
      <c r="A13" s="54" t="s">
        <v>22</v>
      </c>
      <c r="B13" s="51">
        <v>0.35</v>
      </c>
    </row>
    <row r="14" spans="1:16">
      <c r="A14" s="54" t="s">
        <v>21</v>
      </c>
      <c r="B14" s="51">
        <v>0</v>
      </c>
    </row>
    <row r="15" spans="1:16">
      <c r="A15" s="54" t="s">
        <v>20</v>
      </c>
      <c r="B15" s="51">
        <v>0</v>
      </c>
    </row>
    <row r="16" spans="1:16">
      <c r="A16" t="s">
        <v>17</v>
      </c>
      <c r="B16" s="51">
        <v>19.04</v>
      </c>
    </row>
    <row r="17" spans="1:2">
      <c r="A17" s="54" t="s">
        <v>35</v>
      </c>
      <c r="B17" s="51">
        <v>2.04</v>
      </c>
    </row>
    <row r="18" spans="1:2">
      <c r="A18" t="s">
        <v>34</v>
      </c>
      <c r="B18" s="51">
        <v>5.35</v>
      </c>
    </row>
    <row r="19" spans="1:2">
      <c r="A19" s="54" t="s">
        <v>33</v>
      </c>
      <c r="B19" s="51">
        <v>3.87</v>
      </c>
    </row>
    <row r="20" spans="1:2">
      <c r="A20" s="54" t="s">
        <v>36</v>
      </c>
      <c r="B20" s="51">
        <v>0</v>
      </c>
    </row>
    <row r="21" spans="1:2">
      <c r="A21" s="52" t="s">
        <v>49</v>
      </c>
      <c r="B21" s="53">
        <v>15.644137931034489</v>
      </c>
    </row>
    <row r="22" spans="1:2">
      <c r="A22" s="57"/>
      <c r="B22" s="57"/>
    </row>
    <row r="23" spans="1:2">
      <c r="A23" s="57"/>
      <c r="B23" s="57"/>
    </row>
    <row r="24" spans="1:2">
      <c r="A24" s="57"/>
      <c r="B24" s="57"/>
    </row>
    <row r="25" spans="1:2">
      <c r="A25" s="50" t="s">
        <v>5</v>
      </c>
      <c r="B25" t="s">
        <v>50</v>
      </c>
    </row>
    <row r="26" spans="1:2">
      <c r="A26" t="s">
        <v>26</v>
      </c>
      <c r="B26" s="56">
        <v>548</v>
      </c>
    </row>
    <row r="27" spans="1:2">
      <c r="A27" t="s">
        <v>25</v>
      </c>
      <c r="B27" s="56">
        <v>109</v>
      </c>
    </row>
    <row r="28" spans="1:2">
      <c r="A28" t="s">
        <v>31</v>
      </c>
      <c r="B28" s="56">
        <v>5</v>
      </c>
    </row>
    <row r="29" spans="1:2">
      <c r="A29" t="s">
        <v>24</v>
      </c>
      <c r="B29" s="56">
        <v>200</v>
      </c>
    </row>
    <row r="30" spans="1:2">
      <c r="A30" t="s">
        <v>41</v>
      </c>
      <c r="B30" s="56">
        <v>51</v>
      </c>
    </row>
    <row r="31" spans="1:2">
      <c r="A31" t="s">
        <v>19</v>
      </c>
      <c r="B31" s="56">
        <v>86924</v>
      </c>
    </row>
    <row r="32" spans="1:2">
      <c r="A32" t="s">
        <v>27</v>
      </c>
      <c r="B32" s="56">
        <v>246</v>
      </c>
    </row>
    <row r="33" spans="1:2">
      <c r="A33" s="52" t="s">
        <v>51</v>
      </c>
      <c r="B33" s="58">
        <v>88083</v>
      </c>
    </row>
  </sheetData>
  <mergeCells count="1">
    <mergeCell ref="A1:P2"/>
  </mergeCells>
  <conditionalFormatting sqref="A4:B20">
    <cfRule type="colorScale" priority="7">
      <colorScale>
        <cfvo type="min"/>
        <cfvo type="percentile" val="50"/>
        <cfvo type="max"/>
        <color rgb="FFF8696B"/>
        <color rgb="FFFFEB84"/>
        <color rgb="FF63BE7B"/>
      </colorScale>
    </cfRule>
  </conditionalFormatting>
  <conditionalFormatting pivot="1" sqref="B26:B32">
    <cfRule type="iconSet" priority="3">
      <iconSet iconSet="5Rating">
        <cfvo type="percent" val="0"/>
        <cfvo type="percent" val="20"/>
        <cfvo type="percent" val="40"/>
        <cfvo type="percent" val="60"/>
        <cfvo type="percent" val="80"/>
      </iconSet>
    </cfRule>
  </conditionalFormatting>
  <conditionalFormatting pivot="1" sqref="B26:B32">
    <cfRule type="iconSet" priority="2">
      <iconSet iconSet="5Quarters">
        <cfvo type="percent" val="0"/>
        <cfvo type="percent" val="20"/>
        <cfvo type="percent" val="40"/>
        <cfvo type="percent" val="60"/>
        <cfvo type="percent" val="80"/>
      </iconSet>
    </cfRule>
  </conditionalFormatting>
  <conditionalFormatting pivot="1" sqref="B26:B32">
    <cfRule type="iconSet" priority="1">
      <iconSet iconSet="5Rating">
        <cfvo type="percent" val="0"/>
        <cfvo type="percent" val="20"/>
        <cfvo type="percent" val="40"/>
        <cfvo type="percent" val="60"/>
        <cfvo type="percent" val="80"/>
      </iconSet>
    </cfRule>
  </conditionalFormatting>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8B6233-D648-4BFB-B766-96BACA8EB1AA}"/>
</file>

<file path=customXml/itemProps2.xml><?xml version="1.0" encoding="utf-8"?>
<ds:datastoreItem xmlns:ds="http://schemas.openxmlformats.org/officeDocument/2006/customXml" ds:itemID="{24526D72-D4E7-46D8-A414-A78981229D3F}"/>
</file>

<file path=customXml/itemProps3.xml><?xml version="1.0" encoding="utf-8"?>
<ds:datastoreItem xmlns:ds="http://schemas.openxmlformats.org/officeDocument/2006/customXml" ds:itemID="{AB283E77-2264-47B9-94AE-7B3A03782CFA}"/>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TM02802349</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2025-09-17T22:46:03Z</dcterms:created>
  <dcterms:modified xsi:type="dcterms:W3CDTF">2025-09-27T20:34:08Z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