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acion Gestion\SPSS\Prepago\"/>
    </mc:Choice>
  </mc:AlternateContent>
  <bookViews>
    <workbookView xWindow="0" yWindow="0" windowWidth="16560" windowHeight="7155" firstSheet="2" activeTab="3"/>
  </bookViews>
  <sheets>
    <sheet name="Hoja3" sheetId="7" state="hidden" r:id="rId1"/>
    <sheet name="Hoja6" sheetId="10" state="hidden" r:id="rId2"/>
    <sheet name="Detalle" sheetId="1" r:id="rId3"/>
    <sheet name="MapeoEjecución Act." sheetId="11" r:id="rId4"/>
    <sheet name="Maestra Estados" sheetId="17" state="hidden" r:id="rId5"/>
    <sheet name="Cat. Variables" sheetId="14" state="hidden" r:id="rId6"/>
    <sheet name="V. Priorizadas" sheetId="13" state="hidden" r:id="rId7"/>
    <sheet name="Variable_script" sheetId="12" state="hidden" r:id="rId8"/>
    <sheet name="Hoja7" sheetId="15" r:id="rId9"/>
    <sheet name="Hoja2" sheetId="20" r:id="rId10"/>
    <sheet name="Resumen (2)" sheetId="6" r:id="rId11"/>
    <sheet name="Resumen" sheetId="4" state="hidden" r:id="rId12"/>
  </sheets>
  <definedNames>
    <definedName name="_xlnm._FilterDatabase" localSheetId="2" hidden="1">Detalle!$A$1:$H$220</definedName>
    <definedName name="_xlnm._FilterDatabase" localSheetId="3" hidden="1">'MapeoEjecución Act.'!$A$1:$J$211</definedName>
  </definedNames>
  <calcPr calcId="152511"/>
  <pivotCaches>
    <pivotCache cacheId="1" r:id="rId13"/>
    <pivotCache cacheId="2" r:id="rId14"/>
    <pivotCache cacheId="230" r:id="rId15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2" i="15" l="1"/>
  <c r="L151" i="15"/>
  <c r="L150" i="15"/>
  <c r="L149" i="15"/>
  <c r="L148" i="15"/>
  <c r="L147" i="15"/>
  <c r="L146" i="15"/>
  <c r="L145" i="15"/>
  <c r="L144" i="15"/>
  <c r="L143" i="15"/>
  <c r="L142" i="15"/>
  <c r="L141" i="15"/>
  <c r="L140" i="15"/>
  <c r="L139" i="15"/>
  <c r="L138" i="15"/>
  <c r="L137" i="15"/>
  <c r="L136" i="15"/>
  <c r="L135" i="15"/>
  <c r="L134" i="15"/>
  <c r="L133" i="15"/>
  <c r="L132" i="15"/>
  <c r="L131" i="15"/>
  <c r="L130" i="15"/>
  <c r="L129" i="15"/>
  <c r="L128" i="15"/>
  <c r="L127" i="15"/>
  <c r="L126" i="15"/>
  <c r="L125" i="15"/>
  <c r="L124" i="15"/>
  <c r="L123" i="15"/>
  <c r="L122" i="15"/>
  <c r="L121" i="15"/>
  <c r="L120" i="15"/>
  <c r="L119" i="15"/>
  <c r="L118" i="15"/>
  <c r="L117" i="15"/>
  <c r="L116" i="15"/>
  <c r="L115" i="15"/>
  <c r="L114" i="15"/>
  <c r="L113" i="15"/>
  <c r="L112" i="15"/>
  <c r="L111" i="15"/>
  <c r="L110" i="15"/>
  <c r="L109" i="15"/>
  <c r="L108" i="15"/>
  <c r="L107" i="15"/>
  <c r="L106" i="15"/>
  <c r="L105" i="15"/>
  <c r="L104" i="15"/>
  <c r="L103" i="15"/>
  <c r="L102" i="15"/>
  <c r="L100" i="15"/>
  <c r="L99" i="15"/>
  <c r="L98" i="15"/>
  <c r="L97" i="15"/>
  <c r="L96" i="15"/>
  <c r="L95" i="15"/>
  <c r="L94" i="15"/>
  <c r="L93" i="15"/>
  <c r="L92" i="15"/>
  <c r="L91" i="15"/>
  <c r="L90" i="15"/>
  <c r="L89" i="15"/>
  <c r="L88" i="15"/>
  <c r="L87" i="15"/>
  <c r="L86" i="15"/>
  <c r="L85" i="15"/>
  <c r="L84" i="15"/>
  <c r="L83" i="15"/>
  <c r="L82" i="15"/>
  <c r="L81" i="15"/>
  <c r="L80" i="15"/>
  <c r="L79" i="15"/>
  <c r="L78" i="15"/>
  <c r="L77" i="15"/>
  <c r="L76" i="15"/>
  <c r="L75" i="15"/>
  <c r="L74" i="15"/>
  <c r="L73" i="15"/>
  <c r="L72" i="15"/>
  <c r="L71" i="15"/>
  <c r="L70" i="15"/>
  <c r="L69" i="15"/>
  <c r="L68" i="15"/>
  <c r="L67" i="15"/>
  <c r="L66" i="15"/>
  <c r="L65" i="15"/>
  <c r="L64" i="15"/>
  <c r="L63" i="15"/>
  <c r="L62" i="15"/>
  <c r="L61" i="15"/>
  <c r="L60" i="15"/>
  <c r="L59" i="15"/>
  <c r="L58" i="15"/>
  <c r="L57" i="15"/>
  <c r="L56" i="15"/>
  <c r="L55" i="15"/>
  <c r="L54" i="15"/>
  <c r="L53" i="15"/>
  <c r="L52" i="15"/>
  <c r="L51" i="15"/>
  <c r="L50" i="15"/>
  <c r="L49" i="15"/>
  <c r="L48" i="15"/>
  <c r="L47" i="15"/>
  <c r="L46" i="15"/>
  <c r="L45" i="15"/>
  <c r="L44" i="15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53" i="15"/>
  <c r="E28" i="11"/>
  <c r="L131" i="11"/>
  <c r="L130" i="11"/>
  <c r="L129" i="11"/>
  <c r="L128" i="11"/>
  <c r="L127" i="11"/>
  <c r="L126" i="11"/>
  <c r="L125" i="11"/>
  <c r="L124" i="11"/>
  <c r="L123" i="11"/>
  <c r="L122" i="11"/>
  <c r="L121" i="11"/>
  <c r="L120" i="11"/>
  <c r="L119" i="11"/>
  <c r="L118" i="11"/>
  <c r="L117" i="11"/>
  <c r="L116" i="11"/>
  <c r="L115" i="11"/>
  <c r="L114" i="11"/>
  <c r="L113" i="11"/>
  <c r="L112" i="11"/>
  <c r="L109" i="11"/>
  <c r="L108" i="11"/>
  <c r="L107" i="11"/>
  <c r="L106" i="11"/>
  <c r="L105" i="11"/>
  <c r="L168" i="11" l="1"/>
  <c r="L167" i="11"/>
  <c r="L166" i="11"/>
  <c r="L165" i="11"/>
  <c r="L164" i="11"/>
  <c r="L163" i="11"/>
  <c r="L162" i="11"/>
  <c r="L161" i="11"/>
  <c r="L160" i="11"/>
  <c r="L159" i="11"/>
  <c r="L158" i="11"/>
  <c r="L157" i="11" l="1"/>
  <c r="L156" i="11"/>
  <c r="L155" i="11"/>
  <c r="L145" i="11"/>
  <c r="L144" i="11"/>
  <c r="L143" i="11"/>
  <c r="L137" i="11"/>
  <c r="L136" i="11"/>
  <c r="A136" i="11"/>
  <c r="I4" i="15"/>
  <c r="J4" i="15" s="1"/>
  <c r="G98" i="11" l="1"/>
  <c r="L9" i="11" l="1"/>
  <c r="L8" i="11"/>
  <c r="L7" i="11"/>
  <c r="L6" i="11"/>
  <c r="L5" i="11"/>
  <c r="L87" i="11"/>
  <c r="L86" i="11"/>
  <c r="L85" i="11"/>
  <c r="L84" i="11"/>
  <c r="L83" i="11"/>
  <c r="L82" i="11"/>
  <c r="L81" i="11"/>
  <c r="L80" i="11"/>
  <c r="L79" i="11"/>
  <c r="L78" i="11"/>
  <c r="L77" i="11"/>
  <c r="L76" i="11"/>
  <c r="L208" i="11"/>
  <c r="L207" i="11"/>
  <c r="L206" i="11"/>
  <c r="L205" i="11"/>
  <c r="N200" i="11" l="1"/>
  <c r="N199" i="11"/>
  <c r="N197" i="11"/>
  <c r="N196" i="11"/>
  <c r="N195" i="11"/>
  <c r="N194" i="11"/>
  <c r="N193" i="11"/>
  <c r="N192" i="11"/>
  <c r="N191" i="11"/>
  <c r="N190" i="11"/>
  <c r="N189" i="11"/>
  <c r="N188" i="11"/>
  <c r="N187" i="11"/>
  <c r="N186" i="11"/>
  <c r="N185" i="11"/>
  <c r="N184" i="11"/>
  <c r="N183" i="11"/>
  <c r="N182" i="11"/>
  <c r="N181" i="11"/>
  <c r="N180" i="11"/>
  <c r="N172" i="11"/>
  <c r="N171" i="11"/>
  <c r="N170" i="11"/>
  <c r="N169" i="11"/>
  <c r="N168" i="11"/>
  <c r="N167" i="11"/>
  <c r="N166" i="11"/>
  <c r="N165" i="11"/>
  <c r="N139" i="11"/>
  <c r="N138" i="11"/>
  <c r="N179" i="11"/>
  <c r="L200" i="11" l="1"/>
  <c r="L199" i="11"/>
  <c r="L197" i="11"/>
  <c r="L196" i="11"/>
  <c r="L195" i="11"/>
  <c r="L194" i="11"/>
  <c r="L193" i="11"/>
  <c r="L192" i="11"/>
  <c r="L191" i="11"/>
  <c r="L190" i="11"/>
  <c r="L189" i="11"/>
  <c r="L188" i="11"/>
  <c r="L187" i="11"/>
  <c r="L186" i="11"/>
  <c r="L185" i="11"/>
  <c r="L184" i="11"/>
  <c r="L183" i="11"/>
  <c r="L182" i="11"/>
  <c r="L181" i="11"/>
  <c r="L180" i="11"/>
  <c r="L179" i="11"/>
  <c r="L139" i="11"/>
  <c r="L138" i="11"/>
  <c r="G2" i="11"/>
  <c r="G94" i="11"/>
  <c r="G93" i="11"/>
  <c r="G208" i="11"/>
  <c r="G207" i="11"/>
  <c r="G206" i="11"/>
  <c r="G205" i="11"/>
  <c r="G45" i="11"/>
  <c r="G103" i="11"/>
  <c r="G28" i="11"/>
  <c r="G57" i="11"/>
  <c r="G56" i="11"/>
  <c r="G55" i="11"/>
  <c r="G63" i="11"/>
  <c r="G48" i="11"/>
  <c r="G47" i="11"/>
  <c r="G153" i="11"/>
  <c r="G200" i="11"/>
  <c r="G152" i="11"/>
  <c r="G198" i="11"/>
  <c r="G151" i="11"/>
  <c r="G197" i="11"/>
  <c r="G150" i="11"/>
  <c r="G196" i="11"/>
  <c r="G149" i="11"/>
  <c r="G195" i="11"/>
  <c r="G194" i="11"/>
  <c r="G193" i="11"/>
  <c r="G148" i="11"/>
  <c r="G192" i="11"/>
  <c r="G191" i="11"/>
  <c r="G190" i="11"/>
  <c r="G189" i="11"/>
  <c r="G147" i="11"/>
  <c r="G146" i="11"/>
  <c r="G188" i="11"/>
  <c r="G187" i="11"/>
  <c r="G184" i="11"/>
  <c r="G183" i="11"/>
  <c r="G182" i="11"/>
  <c r="G141" i="11"/>
  <c r="G181" i="11"/>
  <c r="G180" i="11"/>
  <c r="G179" i="11"/>
  <c r="G178" i="11"/>
  <c r="G138" i="11"/>
  <c r="G154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09" i="11"/>
  <c r="G108" i="11"/>
  <c r="G107" i="11"/>
  <c r="G106" i="11"/>
  <c r="G105" i="11"/>
  <c r="G49" i="11"/>
  <c r="G35" i="11"/>
  <c r="G15" i="11"/>
  <c r="G38" i="11"/>
  <c r="G133" i="11"/>
  <c r="G68" i="11"/>
  <c r="G100" i="11"/>
  <c r="G64" i="11"/>
  <c r="G96" i="11"/>
  <c r="G211" i="11"/>
  <c r="G210" i="11"/>
  <c r="G209" i="11"/>
  <c r="G204" i="11"/>
  <c r="G203" i="11"/>
  <c r="G202" i="11"/>
  <c r="G201" i="11"/>
  <c r="G135" i="11"/>
  <c r="G42" i="11"/>
  <c r="G34" i="11"/>
  <c r="G52" i="11"/>
  <c r="G31" i="11"/>
  <c r="G142" i="11"/>
  <c r="G140" i="11"/>
  <c r="G139" i="11"/>
  <c r="G67" i="11"/>
  <c r="G104" i="11"/>
  <c r="G102" i="11"/>
  <c r="G59" i="11"/>
  <c r="G58" i="11"/>
  <c r="G11" i="11"/>
  <c r="G75" i="11"/>
  <c r="G74" i="11"/>
  <c r="G51" i="11"/>
  <c r="G44" i="11"/>
  <c r="G14" i="11"/>
  <c r="G33" i="11"/>
  <c r="G32" i="11"/>
  <c r="G53" i="11"/>
  <c r="G61" i="11"/>
  <c r="G60" i="11"/>
  <c r="G41" i="11"/>
  <c r="G9" i="11"/>
  <c r="G8" i="11"/>
  <c r="G7" i="11"/>
  <c r="G6" i="11"/>
  <c r="G5" i="11"/>
  <c r="G43" i="11"/>
  <c r="G54" i="11"/>
  <c r="G199" i="11"/>
  <c r="G99" i="11"/>
  <c r="G30" i="11"/>
  <c r="G72" i="11"/>
  <c r="G71" i="11"/>
  <c r="G27" i="11"/>
  <c r="G26" i="11"/>
  <c r="G18" i="11"/>
  <c r="G10" i="11"/>
  <c r="G134" i="11"/>
  <c r="G132" i="11"/>
  <c r="G46" i="11"/>
  <c r="G29" i="11"/>
  <c r="G66" i="11"/>
  <c r="G88" i="11"/>
  <c r="G24" i="11"/>
  <c r="G70" i="11"/>
  <c r="G25" i="11"/>
  <c r="G111" i="11"/>
  <c r="G110" i="11"/>
  <c r="G23" i="11"/>
  <c r="G37" i="11"/>
  <c r="G36" i="11"/>
  <c r="G95" i="11"/>
  <c r="G92" i="11"/>
  <c r="G91" i="11"/>
  <c r="G65" i="11"/>
  <c r="G62" i="11"/>
  <c r="G73" i="11"/>
  <c r="G97" i="11"/>
  <c r="G22" i="11"/>
  <c r="G21" i="11"/>
  <c r="G20" i="11"/>
  <c r="G19" i="11"/>
  <c r="G69" i="11"/>
  <c r="G50" i="11"/>
  <c r="G39" i="11"/>
  <c r="G40" i="11"/>
  <c r="G17" i="11"/>
  <c r="G16" i="11"/>
  <c r="G13" i="11"/>
  <c r="G12" i="11"/>
  <c r="G172" i="11"/>
  <c r="G171" i="11"/>
  <c r="G170" i="11"/>
  <c r="G169" i="11"/>
  <c r="G89" i="11"/>
  <c r="G137" i="11"/>
  <c r="G136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101" i="11"/>
  <c r="G186" i="11"/>
  <c r="G185" i="11"/>
  <c r="G177" i="11"/>
  <c r="G176" i="11"/>
  <c r="G175" i="11"/>
  <c r="G174" i="11"/>
  <c r="G173" i="11"/>
  <c r="G168" i="1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45" i="11"/>
  <c r="G144" i="11"/>
  <c r="G143" i="11"/>
  <c r="G4" i="11"/>
  <c r="G3" i="11"/>
  <c r="A2" i="11"/>
  <c r="A94" i="11"/>
  <c r="A93" i="11"/>
  <c r="A208" i="11"/>
  <c r="A207" i="11"/>
  <c r="A206" i="11"/>
  <c r="A205" i="11"/>
  <c r="A45" i="11"/>
  <c r="A103" i="11"/>
  <c r="A28" i="11"/>
  <c r="A57" i="11"/>
  <c r="A56" i="11"/>
  <c r="A55" i="11"/>
  <c r="A63" i="11"/>
  <c r="A48" i="11"/>
  <c r="A47" i="11"/>
  <c r="A153" i="11"/>
  <c r="A200" i="11"/>
  <c r="A152" i="11"/>
  <c r="A198" i="11"/>
  <c r="A151" i="11"/>
  <c r="A197" i="11"/>
  <c r="A150" i="11"/>
  <c r="A196" i="11"/>
  <c r="A149" i="11"/>
  <c r="A195" i="11"/>
  <c r="A194" i="11"/>
  <c r="A193" i="11"/>
  <c r="A148" i="11"/>
  <c r="A192" i="11"/>
  <c r="A191" i="11"/>
  <c r="A190" i="11"/>
  <c r="A189" i="11"/>
  <c r="A147" i="11"/>
  <c r="A146" i="11"/>
  <c r="A188" i="11"/>
  <c r="A187" i="11"/>
  <c r="A184" i="11"/>
  <c r="A183" i="11"/>
  <c r="A182" i="11"/>
  <c r="A141" i="11"/>
  <c r="A181" i="11"/>
  <c r="A180" i="11"/>
  <c r="A179" i="11"/>
  <c r="A178" i="11"/>
  <c r="A138" i="11"/>
  <c r="A154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09" i="11"/>
  <c r="A108" i="11"/>
  <c r="A107" i="11"/>
  <c r="A106" i="11"/>
  <c r="A105" i="11"/>
  <c r="A49" i="11"/>
  <c r="A35" i="11"/>
  <c r="A15" i="11"/>
  <c r="A38" i="11"/>
  <c r="A133" i="11"/>
  <c r="A68" i="11"/>
  <c r="A100" i="11"/>
  <c r="A64" i="11"/>
  <c r="A96" i="11"/>
  <c r="A211" i="11"/>
  <c r="A210" i="11"/>
  <c r="A209" i="11"/>
  <c r="A204" i="11"/>
  <c r="A203" i="11"/>
  <c r="A202" i="11"/>
  <c r="A201" i="11"/>
  <c r="A135" i="11"/>
  <c r="A42" i="11"/>
  <c r="A34" i="11"/>
  <c r="A52" i="11"/>
  <c r="A31" i="11"/>
  <c r="A142" i="11"/>
  <c r="A140" i="11"/>
  <c r="A139" i="11"/>
  <c r="A67" i="11"/>
  <c r="A104" i="11"/>
  <c r="A102" i="11"/>
  <c r="A59" i="11"/>
  <c r="A58" i="11"/>
  <c r="A11" i="11"/>
  <c r="A75" i="11"/>
  <c r="A74" i="11"/>
  <c r="A51" i="11"/>
  <c r="A44" i="11"/>
  <c r="A14" i="11"/>
  <c r="A33" i="11"/>
  <c r="A32" i="11"/>
  <c r="A53" i="11"/>
  <c r="A61" i="11"/>
  <c r="A60" i="11"/>
  <c r="A41" i="11"/>
  <c r="A9" i="11"/>
  <c r="A8" i="11"/>
  <c r="A7" i="11"/>
  <c r="A6" i="11"/>
  <c r="A5" i="11"/>
  <c r="A43" i="11"/>
  <c r="A54" i="11"/>
  <c r="A199" i="11"/>
  <c r="A99" i="11"/>
  <c r="A30" i="11"/>
  <c r="A72" i="11"/>
  <c r="A71" i="11"/>
  <c r="A27" i="11"/>
  <c r="A26" i="11"/>
  <c r="A18" i="11"/>
  <c r="A10" i="11"/>
  <c r="A134" i="11"/>
  <c r="A132" i="11"/>
  <c r="A46" i="11"/>
  <c r="A29" i="11"/>
  <c r="A66" i="11"/>
  <c r="A88" i="11"/>
  <c r="A24" i="11"/>
  <c r="A70" i="11"/>
  <c r="A25" i="11"/>
  <c r="A111" i="11"/>
  <c r="A110" i="11"/>
  <c r="A23" i="11"/>
  <c r="A37" i="11"/>
  <c r="A36" i="11"/>
  <c r="A95" i="11"/>
  <c r="A92" i="11"/>
  <c r="A91" i="11"/>
  <c r="A65" i="11"/>
  <c r="A90" i="11"/>
  <c r="A62" i="11"/>
  <c r="A73" i="11"/>
  <c r="A98" i="11"/>
  <c r="A97" i="11"/>
  <c r="A22" i="11"/>
  <c r="A21" i="11"/>
  <c r="A20" i="11"/>
  <c r="A19" i="11"/>
  <c r="A69" i="11"/>
  <c r="A50" i="11"/>
  <c r="A39" i="11"/>
  <c r="A40" i="11"/>
  <c r="A17" i="11"/>
  <c r="A16" i="11"/>
  <c r="A13" i="11"/>
  <c r="A12" i="11"/>
  <c r="A172" i="11"/>
  <c r="A171" i="11"/>
  <c r="A170" i="11"/>
  <c r="A169" i="11"/>
  <c r="A89" i="11"/>
  <c r="A137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101" i="11"/>
  <c r="A186" i="11"/>
  <c r="A185" i="11"/>
  <c r="A177" i="11"/>
  <c r="A176" i="11"/>
  <c r="A175" i="11"/>
  <c r="A174" i="11"/>
  <c r="A173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45" i="11"/>
  <c r="A144" i="11"/>
  <c r="A143" i="11"/>
  <c r="A4" i="11"/>
  <c r="A3" i="11"/>
  <c r="F2" i="11"/>
  <c r="F94" i="11"/>
  <c r="F93" i="11"/>
  <c r="F208" i="11"/>
  <c r="F207" i="11"/>
  <c r="F206" i="11"/>
  <c r="F205" i="11"/>
  <c r="F45" i="11"/>
  <c r="F103" i="11"/>
  <c r="F28" i="11"/>
  <c r="F57" i="11"/>
  <c r="F56" i="11"/>
  <c r="F55" i="11"/>
  <c r="F63" i="11"/>
  <c r="F48" i="11"/>
  <c r="F47" i="11"/>
  <c r="F153" i="11"/>
  <c r="F200" i="11"/>
  <c r="F152" i="11"/>
  <c r="F198" i="11"/>
  <c r="F151" i="11"/>
  <c r="F197" i="11"/>
  <c r="F150" i="11"/>
  <c r="F196" i="11"/>
  <c r="F149" i="11"/>
  <c r="F195" i="11"/>
  <c r="F194" i="11"/>
  <c r="F193" i="11"/>
  <c r="F148" i="11"/>
  <c r="F192" i="11"/>
  <c r="F191" i="11"/>
  <c r="F190" i="11"/>
  <c r="F189" i="11"/>
  <c r="F147" i="11"/>
  <c r="F146" i="11"/>
  <c r="F188" i="11"/>
  <c r="F187" i="11"/>
  <c r="F184" i="11"/>
  <c r="F183" i="11"/>
  <c r="F182" i="11"/>
  <c r="F141" i="11"/>
  <c r="F181" i="11"/>
  <c r="F180" i="11"/>
  <c r="F179" i="11"/>
  <c r="F178" i="11"/>
  <c r="F138" i="11"/>
  <c r="F154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09" i="11"/>
  <c r="F108" i="11"/>
  <c r="F107" i="11"/>
  <c r="F106" i="11"/>
  <c r="F105" i="11"/>
  <c r="F49" i="11"/>
  <c r="F35" i="11"/>
  <c r="F15" i="11"/>
  <c r="F38" i="11"/>
  <c r="F133" i="11"/>
  <c r="F68" i="11"/>
  <c r="F100" i="11"/>
  <c r="F64" i="11"/>
  <c r="F96" i="11"/>
  <c r="F211" i="11"/>
  <c r="F210" i="11"/>
  <c r="F209" i="11"/>
  <c r="F204" i="11"/>
  <c r="F203" i="11"/>
  <c r="F202" i="11"/>
  <c r="F201" i="11"/>
  <c r="F135" i="11"/>
  <c r="F42" i="11"/>
  <c r="F34" i="11"/>
  <c r="F52" i="11"/>
  <c r="F31" i="11"/>
  <c r="F142" i="11"/>
  <c r="F140" i="11"/>
  <c r="F139" i="11"/>
  <c r="F67" i="11"/>
  <c r="F104" i="11"/>
  <c r="F102" i="11"/>
  <c r="F59" i="11"/>
  <c r="F58" i="11"/>
  <c r="F11" i="11"/>
  <c r="F75" i="11"/>
  <c r="F74" i="11"/>
  <c r="F51" i="11"/>
  <c r="F44" i="11"/>
  <c r="F14" i="11"/>
  <c r="F33" i="11"/>
  <c r="F32" i="11"/>
  <c r="F53" i="11"/>
  <c r="F61" i="11"/>
  <c r="F60" i="11"/>
  <c r="F41" i="11"/>
  <c r="F9" i="11"/>
  <c r="F8" i="11"/>
  <c r="F7" i="11"/>
  <c r="F6" i="11"/>
  <c r="F5" i="11"/>
  <c r="F43" i="11"/>
  <c r="F54" i="11"/>
  <c r="F199" i="11"/>
  <c r="F99" i="11"/>
  <c r="F30" i="11"/>
  <c r="F72" i="11"/>
  <c r="F71" i="11"/>
  <c r="F27" i="11"/>
  <c r="F26" i="11"/>
  <c r="F18" i="11"/>
  <c r="F10" i="11"/>
  <c r="F134" i="11"/>
  <c r="F132" i="11"/>
  <c r="F46" i="11"/>
  <c r="F29" i="11"/>
  <c r="F66" i="11"/>
  <c r="F88" i="11"/>
  <c r="F24" i="11"/>
  <c r="F70" i="11"/>
  <c r="F25" i="11"/>
  <c r="F111" i="11"/>
  <c r="F110" i="11"/>
  <c r="F23" i="11"/>
  <c r="F37" i="11"/>
  <c r="F36" i="11"/>
  <c r="F95" i="11"/>
  <c r="F92" i="11"/>
  <c r="F91" i="11"/>
  <c r="F65" i="11"/>
  <c r="F90" i="11"/>
  <c r="F62" i="11"/>
  <c r="F73" i="11"/>
  <c r="F98" i="11"/>
  <c r="F97" i="11"/>
  <c r="F22" i="11"/>
  <c r="F21" i="11"/>
  <c r="F20" i="11"/>
  <c r="F19" i="11"/>
  <c r="F69" i="11"/>
  <c r="F50" i="11"/>
  <c r="F39" i="11"/>
  <c r="F40" i="11"/>
  <c r="F17" i="11"/>
  <c r="F16" i="11"/>
  <c r="F13" i="11"/>
  <c r="F12" i="11"/>
  <c r="F172" i="11"/>
  <c r="F171" i="11"/>
  <c r="F170" i="11"/>
  <c r="F169" i="11"/>
  <c r="F89" i="11"/>
  <c r="F137" i="11"/>
  <c r="F136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101" i="11"/>
  <c r="F186" i="11"/>
  <c r="F185" i="11"/>
  <c r="F177" i="11"/>
  <c r="F176" i="11"/>
  <c r="F175" i="11"/>
  <c r="F174" i="11"/>
  <c r="F173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45" i="11"/>
  <c r="F144" i="11"/>
  <c r="F143" i="11"/>
  <c r="F4" i="11"/>
  <c r="F3" i="11"/>
  <c r="E2" i="11"/>
  <c r="E94" i="11"/>
  <c r="E93" i="11"/>
  <c r="E208" i="11"/>
  <c r="E207" i="11"/>
  <c r="E206" i="11"/>
  <c r="E205" i="11"/>
  <c r="E45" i="11"/>
  <c r="E103" i="11"/>
  <c r="E57" i="11"/>
  <c r="E56" i="11"/>
  <c r="E55" i="11"/>
  <c r="E63" i="11"/>
  <c r="E48" i="11"/>
  <c r="E47" i="11"/>
  <c r="E153" i="11"/>
  <c r="E200" i="11"/>
  <c r="E152" i="11"/>
  <c r="E198" i="11"/>
  <c r="E151" i="11"/>
  <c r="E197" i="11"/>
  <c r="E150" i="11"/>
  <c r="E196" i="11"/>
  <c r="E195" i="11"/>
  <c r="E194" i="11"/>
  <c r="E193" i="11"/>
  <c r="E192" i="11"/>
  <c r="E191" i="11"/>
  <c r="E190" i="11"/>
  <c r="E189" i="11"/>
  <c r="E147" i="11"/>
  <c r="E146" i="11"/>
  <c r="E188" i="11"/>
  <c r="E187" i="11"/>
  <c r="E184" i="11"/>
  <c r="E183" i="11"/>
  <c r="E182" i="11"/>
  <c r="E141" i="11"/>
  <c r="E181" i="11"/>
  <c r="E180" i="11"/>
  <c r="E179" i="11"/>
  <c r="E178" i="11"/>
  <c r="E138" i="11"/>
  <c r="E154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09" i="11"/>
  <c r="E108" i="11"/>
  <c r="E107" i="11"/>
  <c r="E106" i="11"/>
  <c r="E105" i="11"/>
  <c r="E49" i="11"/>
  <c r="E35" i="11"/>
  <c r="E15" i="11"/>
  <c r="E38" i="11"/>
  <c r="E133" i="11"/>
  <c r="E68" i="11"/>
  <c r="E100" i="11"/>
  <c r="E64" i="11"/>
  <c r="E96" i="11"/>
  <c r="E211" i="11"/>
  <c r="E210" i="11"/>
  <c r="E209" i="11"/>
  <c r="E204" i="11"/>
  <c r="E203" i="11"/>
  <c r="E202" i="11"/>
  <c r="E201" i="11"/>
  <c r="E135" i="11"/>
  <c r="E42" i="11"/>
  <c r="E34" i="11"/>
  <c r="E52" i="11"/>
  <c r="E31" i="11"/>
  <c r="E142" i="11"/>
  <c r="E140" i="11"/>
  <c r="E139" i="11"/>
  <c r="E67" i="11"/>
  <c r="E104" i="11"/>
  <c r="E102" i="11"/>
  <c r="E59" i="11"/>
  <c r="E58" i="11"/>
  <c r="E11" i="11"/>
  <c r="E75" i="11"/>
  <c r="E74" i="11"/>
  <c r="E51" i="11"/>
  <c r="E44" i="11"/>
  <c r="E14" i="11"/>
  <c r="E33" i="11"/>
  <c r="E32" i="11"/>
  <c r="E53" i="11"/>
  <c r="E61" i="11"/>
  <c r="E60" i="11"/>
  <c r="E41" i="11"/>
  <c r="E9" i="11"/>
  <c r="E8" i="11"/>
  <c r="E7" i="11"/>
  <c r="E6" i="11"/>
  <c r="E5" i="11"/>
  <c r="E43" i="11"/>
  <c r="E54" i="11"/>
  <c r="E199" i="11"/>
  <c r="E99" i="11"/>
  <c r="E30" i="11"/>
  <c r="E72" i="11"/>
  <c r="E71" i="11"/>
  <c r="E27" i="11"/>
  <c r="E26" i="11"/>
  <c r="E18" i="11"/>
  <c r="E10" i="11"/>
  <c r="E134" i="11"/>
  <c r="E132" i="11"/>
  <c r="E46" i="11"/>
  <c r="E29" i="11"/>
  <c r="E66" i="11"/>
  <c r="E88" i="11"/>
  <c r="E24" i="11"/>
  <c r="E70" i="11"/>
  <c r="E25" i="11"/>
  <c r="E111" i="11"/>
  <c r="E110" i="11"/>
  <c r="E23" i="11"/>
  <c r="E37" i="11"/>
  <c r="E36" i="11"/>
  <c r="E95" i="11"/>
  <c r="E92" i="11"/>
  <c r="E91" i="11"/>
  <c r="E65" i="11"/>
  <c r="E90" i="11"/>
  <c r="E62" i="11"/>
  <c r="E73" i="11"/>
  <c r="E98" i="11"/>
  <c r="E97" i="11"/>
  <c r="E22" i="11"/>
  <c r="E21" i="11"/>
  <c r="E20" i="11"/>
  <c r="E19" i="11"/>
  <c r="E69" i="11"/>
  <c r="E50" i="11"/>
  <c r="E39" i="11"/>
  <c r="E40" i="11"/>
  <c r="E17" i="11"/>
  <c r="E16" i="11"/>
  <c r="E13" i="11"/>
  <c r="E12" i="11"/>
  <c r="E172" i="11"/>
  <c r="E171" i="11"/>
  <c r="E170" i="11"/>
  <c r="E169" i="11"/>
  <c r="E89" i="11"/>
  <c r="E137" i="11"/>
  <c r="E136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101" i="11"/>
  <c r="E186" i="11"/>
  <c r="E185" i="11"/>
  <c r="E177" i="11"/>
  <c r="E176" i="11"/>
  <c r="E175" i="11"/>
  <c r="E174" i="11"/>
  <c r="E173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45" i="11"/>
  <c r="E144" i="11"/>
  <c r="E143" i="11"/>
  <c r="E4" i="11"/>
  <c r="E3" i="11"/>
  <c r="D3" i="11"/>
  <c r="C236" i="12"/>
  <c r="C229" i="12"/>
  <c r="D2" i="11"/>
  <c r="D94" i="11"/>
  <c r="D93" i="11"/>
  <c r="D208" i="11"/>
  <c r="D207" i="11"/>
  <c r="D206" i="11"/>
  <c r="D205" i="11"/>
  <c r="D45" i="11"/>
  <c r="D103" i="11"/>
  <c r="D28" i="11"/>
  <c r="D57" i="11"/>
  <c r="D56" i="11"/>
  <c r="D55" i="11"/>
  <c r="D63" i="11"/>
  <c r="D48" i="11"/>
  <c r="D47" i="11"/>
  <c r="D153" i="11"/>
  <c r="D200" i="11"/>
  <c r="D152" i="11"/>
  <c r="D198" i="11"/>
  <c r="D151" i="11"/>
  <c r="D197" i="11"/>
  <c r="D150" i="11"/>
  <c r="D196" i="11"/>
  <c r="D195" i="11"/>
  <c r="D194" i="11"/>
  <c r="D193" i="11"/>
  <c r="D192" i="11"/>
  <c r="D191" i="11"/>
  <c r="D190" i="11"/>
  <c r="D189" i="11"/>
  <c r="D147" i="11"/>
  <c r="D146" i="11"/>
  <c r="D188" i="11"/>
  <c r="D187" i="11"/>
  <c r="D184" i="11"/>
  <c r="D183" i="11"/>
  <c r="D182" i="11"/>
  <c r="D141" i="11"/>
  <c r="D181" i="11"/>
  <c r="D180" i="11"/>
  <c r="D179" i="11"/>
  <c r="D178" i="11"/>
  <c r="D138" i="11"/>
  <c r="D154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09" i="11"/>
  <c r="D108" i="11"/>
  <c r="D107" i="11"/>
  <c r="D106" i="11"/>
  <c r="D105" i="11"/>
  <c r="D49" i="11"/>
  <c r="D35" i="11"/>
  <c r="D15" i="11"/>
  <c r="D38" i="11"/>
  <c r="D133" i="11"/>
  <c r="D68" i="11"/>
  <c r="D100" i="11"/>
  <c r="D64" i="11"/>
  <c r="D96" i="11"/>
  <c r="D211" i="11"/>
  <c r="D210" i="11"/>
  <c r="D209" i="11"/>
  <c r="D204" i="11"/>
  <c r="D203" i="11"/>
  <c r="D202" i="11"/>
  <c r="D201" i="11"/>
  <c r="D135" i="11"/>
  <c r="D42" i="11"/>
  <c r="D34" i="11"/>
  <c r="D52" i="11"/>
  <c r="D31" i="11"/>
  <c r="D142" i="11"/>
  <c r="D140" i="11"/>
  <c r="D139" i="11"/>
  <c r="D67" i="11"/>
  <c r="D104" i="11"/>
  <c r="D102" i="11"/>
  <c r="D59" i="11"/>
  <c r="D58" i="11"/>
  <c r="D11" i="11"/>
  <c r="D75" i="11"/>
  <c r="D74" i="11"/>
  <c r="D51" i="11"/>
  <c r="D44" i="11"/>
  <c r="D14" i="11"/>
  <c r="D33" i="11"/>
  <c r="D32" i="11"/>
  <c r="D53" i="11"/>
  <c r="D61" i="11"/>
  <c r="D60" i="11"/>
  <c r="D41" i="11"/>
  <c r="D9" i="11"/>
  <c r="D8" i="11"/>
  <c r="D7" i="11"/>
  <c r="D6" i="11"/>
  <c r="D5" i="11"/>
  <c r="D43" i="11"/>
  <c r="D54" i="11"/>
  <c r="D199" i="11"/>
  <c r="D99" i="11"/>
  <c r="D30" i="11"/>
  <c r="D72" i="11"/>
  <c r="D71" i="11"/>
  <c r="D27" i="11"/>
  <c r="D26" i="11"/>
  <c r="D18" i="11"/>
  <c r="D10" i="11"/>
  <c r="D134" i="11"/>
  <c r="D132" i="11"/>
  <c r="D46" i="11"/>
  <c r="D29" i="11"/>
  <c r="D66" i="11"/>
  <c r="D88" i="11"/>
  <c r="D24" i="11"/>
  <c r="D70" i="11"/>
  <c r="D25" i="11"/>
  <c r="D111" i="11"/>
  <c r="D110" i="11"/>
  <c r="D23" i="11"/>
  <c r="D37" i="11"/>
  <c r="D36" i="11"/>
  <c r="D95" i="11"/>
  <c r="D92" i="11"/>
  <c r="D91" i="11"/>
  <c r="D65" i="11"/>
  <c r="D90" i="11"/>
  <c r="D62" i="11"/>
  <c r="D73" i="11"/>
  <c r="D98" i="11"/>
  <c r="D97" i="11"/>
  <c r="D22" i="11"/>
  <c r="D21" i="11"/>
  <c r="D20" i="11"/>
  <c r="D19" i="11"/>
  <c r="D69" i="11"/>
  <c r="D50" i="11"/>
  <c r="D39" i="11"/>
  <c r="D40" i="11"/>
  <c r="D17" i="11"/>
  <c r="D16" i="11"/>
  <c r="D13" i="11"/>
  <c r="D12" i="11"/>
  <c r="D172" i="11"/>
  <c r="D171" i="11"/>
  <c r="D170" i="11"/>
  <c r="D169" i="11"/>
  <c r="D89" i="11"/>
  <c r="D137" i="11"/>
  <c r="D136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101" i="11"/>
  <c r="D186" i="11"/>
  <c r="D185" i="11"/>
  <c r="D177" i="11"/>
  <c r="D176" i="11"/>
  <c r="D175" i="11"/>
  <c r="D174" i="11"/>
  <c r="D173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45" i="11"/>
  <c r="D144" i="11"/>
  <c r="D143" i="11"/>
  <c r="D4" i="11"/>
  <c r="E16" i="6" l="1"/>
  <c r="E38" i="6" l="1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B11" i="4" l="1"/>
</calcChain>
</file>

<file path=xl/comments1.xml><?xml version="1.0" encoding="utf-8"?>
<comments xmlns="http://schemas.openxmlformats.org/spreadsheetml/2006/main">
  <authors>
    <author>Susan Milagros Delgado Ricci</author>
  </authors>
  <commentList>
    <comment ref="B86" authorId="0" shapeId="0">
      <text>
        <r>
          <rPr>
            <b/>
            <sz val="9"/>
            <color indexed="81"/>
            <rFont val="Tahoma"/>
            <family val="2"/>
          </rPr>
          <t>Susan Milagros Delgado Ricci:</t>
        </r>
        <r>
          <rPr>
            <sz val="9"/>
            <color indexed="81"/>
            <rFont val="Tahoma"/>
            <family val="2"/>
          </rPr>
          <t xml:space="preserve">
Depende de la Maestra prepago y T$_CATALOGO_CLASE_CODE</t>
        </r>
      </text>
    </comment>
    <comment ref="E216" authorId="0" shapeId="0">
      <text>
        <r>
          <rPr>
            <b/>
            <sz val="9"/>
            <color indexed="81"/>
            <rFont val="Tahoma"/>
            <charset val="1"/>
          </rPr>
          <t>Susan Milagros Delgado Ricci:</t>
        </r>
        <r>
          <rPr>
            <sz val="9"/>
            <color indexed="81"/>
            <rFont val="Tahoma"/>
            <charset val="1"/>
          </rPr>
          <t xml:space="preserve">
Nathaly Cortez
</t>
        </r>
      </text>
    </comment>
  </commentList>
</comments>
</file>

<file path=xl/comments2.xml><?xml version="1.0" encoding="utf-8"?>
<comments xmlns="http://schemas.openxmlformats.org/spreadsheetml/2006/main">
  <authors>
    <author>Susan Milagros Delgado Ricci</author>
  </authors>
  <commentList>
    <comment ref="E28" authorId="0" shapeId="0">
      <text>
        <r>
          <rPr>
            <b/>
            <sz val="9"/>
            <color indexed="81"/>
            <rFont val="Tahoma"/>
            <charset val="1"/>
          </rPr>
          <t>Susan Milagros Delgado Ricci:</t>
        </r>
        <r>
          <rPr>
            <sz val="9"/>
            <color indexed="81"/>
            <rFont val="Tahoma"/>
            <charset val="1"/>
          </rPr>
          <t xml:space="preserve">
En DWO
</t>
        </r>
      </text>
    </comment>
    <comment ref="H45" authorId="0" shapeId="0">
      <text>
        <r>
          <rPr>
            <b/>
            <sz val="9"/>
            <color indexed="81"/>
            <rFont val="Tahoma"/>
            <charset val="1"/>
          </rPr>
          <t>Susan Milagros Delgado Ricci:</t>
        </r>
        <r>
          <rPr>
            <sz val="9"/>
            <color indexed="81"/>
            <rFont val="Tahoma"/>
            <charset val="1"/>
          </rPr>
          <t xml:space="preserve">
Depende de Manuel Palacios</t>
        </r>
      </text>
    </comment>
    <comment ref="H136" authorId="0" shapeId="0">
      <text>
        <r>
          <rPr>
            <b/>
            <sz val="9"/>
            <color indexed="81"/>
            <rFont val="Tahoma"/>
            <charset val="1"/>
          </rPr>
          <t>Susan Milagros Delgado Ricci:</t>
        </r>
        <r>
          <rPr>
            <sz val="9"/>
            <color indexed="81"/>
            <rFont val="Tahoma"/>
            <charset val="1"/>
          </rPr>
          <t xml:space="preserve">
Pendiente solicitud de automat. carga</t>
        </r>
      </text>
    </comment>
  </commentList>
</comments>
</file>

<file path=xl/comments3.xml><?xml version="1.0" encoding="utf-8"?>
<comments xmlns="http://schemas.openxmlformats.org/spreadsheetml/2006/main">
  <authors>
    <author>Susan Milagros Delgado Ricci</author>
  </authors>
  <commentList>
    <comment ref="A86" authorId="0" shapeId="0">
      <text>
        <r>
          <rPr>
            <b/>
            <sz val="9"/>
            <color indexed="81"/>
            <rFont val="Tahoma"/>
            <family val="2"/>
          </rPr>
          <t>Susan Milagros Delgado Ricci:</t>
        </r>
        <r>
          <rPr>
            <sz val="9"/>
            <color indexed="81"/>
            <rFont val="Tahoma"/>
            <family val="2"/>
          </rPr>
          <t xml:space="preserve">
Depende de la Maestra prepago y T$_CATALOGO_CLASE_CODE</t>
        </r>
      </text>
    </comment>
  </commentList>
</comments>
</file>

<file path=xl/sharedStrings.xml><?xml version="1.0" encoding="utf-8"?>
<sst xmlns="http://schemas.openxmlformats.org/spreadsheetml/2006/main" count="4538" uniqueCount="855">
  <si>
    <t>CATEGORÍA DE VARIABLES</t>
  </si>
  <si>
    <t>CANTIDAD</t>
  </si>
  <si>
    <t>FUENTE</t>
  </si>
  <si>
    <t>FECHA DISPONIBLE EN FUENTE</t>
  </si>
  <si>
    <t>DURACIÓN DE CARGA (DÍAS)</t>
  </si>
  <si>
    <t>VAR</t>
  </si>
  <si>
    <t>VAR_011</t>
  </si>
  <si>
    <t>05 cada mes</t>
  </si>
  <si>
    <t>VAR_020</t>
  </si>
  <si>
    <t>VAR_027</t>
  </si>
  <si>
    <t>f_m_lineas_celda_cdr</t>
  </si>
  <si>
    <t>VAR_031</t>
  </si>
  <si>
    <t>02 cada mes</t>
  </si>
  <si>
    <t>a_d_rec_subscriber@dbl_dwhfc</t>
  </si>
  <si>
    <t>VAR_032</t>
  </si>
  <si>
    <t>WRK_PROID_RECARGA</t>
  </si>
  <si>
    <t>VAR_033</t>
  </si>
  <si>
    <t>VAR_034</t>
  </si>
  <si>
    <t>VAR_035</t>
  </si>
  <si>
    <t>VAR_037</t>
  </si>
  <si>
    <t>VAR_038</t>
  </si>
  <si>
    <t>VAR_039</t>
  </si>
  <si>
    <t>VAR_040</t>
  </si>
  <si>
    <t>VAR_043</t>
  </si>
  <si>
    <t>VAR_045</t>
  </si>
  <si>
    <t>VAR_047</t>
  </si>
  <si>
    <t>VAR_048</t>
  </si>
  <si>
    <t>VAR_049</t>
  </si>
  <si>
    <t>VAR_052</t>
  </si>
  <si>
    <t>VAR_053</t>
  </si>
  <si>
    <t>VAR_054</t>
  </si>
  <si>
    <t>VAR_055</t>
  </si>
  <si>
    <t>VAR_057</t>
  </si>
  <si>
    <t>VAR_058</t>
  </si>
  <si>
    <t>VAR_059</t>
  </si>
  <si>
    <t>VAR_061</t>
  </si>
  <si>
    <t>VAR_063</t>
  </si>
  <si>
    <t>VAR_065</t>
  </si>
  <si>
    <t>VAR_067</t>
  </si>
  <si>
    <t>VAR_069</t>
  </si>
  <si>
    <t>VAR_070</t>
  </si>
  <si>
    <t>VAR_071</t>
  </si>
  <si>
    <t>VAR_072</t>
  </si>
  <si>
    <t>VAR_073</t>
  </si>
  <si>
    <t>VAR_075</t>
  </si>
  <si>
    <t>VAR_076</t>
  </si>
  <si>
    <t>VAR_077</t>
  </si>
  <si>
    <t>VAR_078</t>
  </si>
  <si>
    <t>VAR_080</t>
  </si>
  <si>
    <t>VAR_081</t>
  </si>
  <si>
    <t>VAR_082</t>
  </si>
  <si>
    <t>VAR_083</t>
  </si>
  <si>
    <t>VAR_084</t>
  </si>
  <si>
    <t>VAR_085</t>
  </si>
  <si>
    <t>VAR_086</t>
  </si>
  <si>
    <t>VAR_079</t>
  </si>
  <si>
    <t>VAR_087</t>
  </si>
  <si>
    <t>VAR_088</t>
  </si>
  <si>
    <t>VAR_089</t>
  </si>
  <si>
    <t>VAR_147</t>
  </si>
  <si>
    <t>VAR_161</t>
  </si>
  <si>
    <t>VAR_182</t>
  </si>
  <si>
    <t>VAR_233</t>
  </si>
  <si>
    <t>VAR_234</t>
  </si>
  <si>
    <t>VAR_236</t>
  </si>
  <si>
    <t>VAR_238</t>
  </si>
  <si>
    <t>VAR_239</t>
  </si>
  <si>
    <t xml:space="preserve">VAR_237 </t>
  </si>
  <si>
    <t>A_D_CALL_SS7_SUBSCRIBER@DBL_DWHFC</t>
  </si>
  <si>
    <t>cup_acciones_prepago_h</t>
  </si>
  <si>
    <t>f_m_lineas_celda_cdr, sa_base_bajas_2g_voz, T$_CATALOGO_CLASE_CODE</t>
  </si>
  <si>
    <t>Rep_Prom_Pre_Recupero_2017</t>
  </si>
  <si>
    <t>f_m_abonados</t>
  </si>
  <si>
    <t>f_m_abonados, f_m_trafico_linea</t>
  </si>
  <si>
    <t>A_D_CALL_SS7_SUBSCRIBER</t>
  </si>
  <si>
    <t>t$_spss_ult_traf_sal@dbl_dwhfc, t$_maestro_prepago</t>
  </si>
  <si>
    <t>f_m_lineas_consol_trafico</t>
  </si>
  <si>
    <t>DESCRIPCIÓN</t>
  </si>
  <si>
    <t>Fecha de activación de la línea</t>
  </si>
  <si>
    <t>Motivo de activación de la línea</t>
  </si>
  <si>
    <t>Tiempo de permanencia con el último equipo de tráfico</t>
  </si>
  <si>
    <t>Monto mensual en soles de recargas físicas de la línea</t>
  </si>
  <si>
    <t>Número de recargas físicas al mes de la línea</t>
  </si>
  <si>
    <t>Monto mensual en soles de recargas virtuales de la línea</t>
  </si>
  <si>
    <t>Número de recargas virtuales al mes de la línea</t>
  </si>
  <si>
    <t>Tráfico saliente (voz) on-net: Cantidad de minutos mensuales en llamadas a celulares</t>
  </si>
  <si>
    <t>Tráfico saliente (voz) on-net: Consumo en soles al mes en llamadas a celulares</t>
  </si>
  <si>
    <t>Tráfico saliente (voz) on-net: Consumo en soles al mes en llamadas a teléfonos fijos</t>
  </si>
  <si>
    <t>Tráfico saliente (voz) on-net: Cantidad de llamadas (veces) mensuales a celulares</t>
  </si>
  <si>
    <t>Tráfico saliente (voz) on-net: Cantidad de llamadas (veces) mensuales a teléfonos fijos</t>
  </si>
  <si>
    <t>Tráfico saliente (voz) of-net: Consumo en soles al mes en llamadas a celulares (ENTEL)</t>
  </si>
  <si>
    <t>Tráfico saliente (voz) of-net: Cantidad de llamadas (veces) mensuales a celulares (ENTEL)</t>
  </si>
  <si>
    <t>Tráfico saliente (voz) of-net: Cantidad de minutos mensuales en llamadas a celulares (BITEL)</t>
  </si>
  <si>
    <t>Tráfico saliente (voz) of-net: Consumo en soles al mes en llamadas a celulares (BITEL)</t>
  </si>
  <si>
    <t>Tráfico saliente (voz) of-net: Cantidad de llamadas (veces) mensuales a celulares (BITEL)</t>
  </si>
  <si>
    <t>Tráfico saliente (voz) of-net: Consumo en soles al mes en llamadas a celulares (MOVISTAR)</t>
  </si>
  <si>
    <t>Tráfico saliente (voz) of-net: Consumo en soles al mes en llamadas a teléfonos fijos (MOVISTAR)</t>
  </si>
  <si>
    <t>Tráfico saliente (voz) of-net: Cantidad de llamadas (veces) mensuales a celulares (MOVISTAR)</t>
  </si>
  <si>
    <t>Tráfico saliente (voz) of-net: Cantidad de llamadas (veces) mensuales a teléfonos fijos (MOVISTAR)</t>
  </si>
  <si>
    <t>Tráfico saliente (voz) of-net: Consumo en soles al mes en llamadas a celulares (VIRGIN)</t>
  </si>
  <si>
    <t>Tráfico saliente (voz) of-net: Cantidad de llamadas (veces) mensuales a celulares (VIRGIN)</t>
  </si>
  <si>
    <t>Tráfico saliente (sms) on-net: Cantidad de sms enviados al mes a celulares</t>
  </si>
  <si>
    <t>Tráfico saliente (sms) of-net: Cantidad de sms enviados al mes a celulares (ENTEL)</t>
  </si>
  <si>
    <t>Tráfico saliente (sms) of-net: Cantidad de sms enviados al mes a celulares (BITEL)</t>
  </si>
  <si>
    <t>Tráfico saliente (sms) of-net: Cantidad de sms enviados al mes a celulares (MOVISTAR)</t>
  </si>
  <si>
    <t>Tráfico saliente (sms) of-net: Cantidad de sms enviados al mes a celulares (VIRGIN)</t>
  </si>
  <si>
    <t>Tráfico entrante (voz) on-net: Cantidad de minutos mensuales en llamadas a celulares</t>
  </si>
  <si>
    <t>Tráfico entrante (voz) on-net: Cantidad de minutos mensuales en llamadas a teléfonos fijos</t>
  </si>
  <si>
    <t>Tráfico entrante (voz) on-net: Cantidad de llamadas (veces) mensuales a celulares</t>
  </si>
  <si>
    <t>Tráfico entrante (voz) on-net: Cantidad de llamadas (veces) mensuales a teléfonos fijos</t>
  </si>
  <si>
    <t>Tráfico entrante (voz) of-net: Cantidad de minutos mensuales en llamadas a celulares (BITEL)</t>
  </si>
  <si>
    <t>Tráfico entrante (voz) of-net: Cantidad de minutos mensuales en llamadas a celulares (ENTEL)</t>
  </si>
  <si>
    <t>Tráfico entrante (voz) of-net: Cantidad de minutos mensuales en llamadas a teléfonos fijos (ENTEL)</t>
  </si>
  <si>
    <t>Tráfico entrante (voz) of-net: Cantidad de llamadas (veces) mensuales a celulares (ENTEL)</t>
  </si>
  <si>
    <t>Tráfico entrante (voz) of-net: Cantidad de llamadas (veces) mensuales a teléfonos fijos (ENTEL)</t>
  </si>
  <si>
    <t>Tráfico entrante (voz) of-net: Cantidad de minutos mensuales en llamadas a celulares (MOVISTAR)</t>
  </si>
  <si>
    <t>Tráfico entrante (voz) of-net: Cantidad de minutos mensuales en llamadas a teléfonos fijos (MOVISTAR)</t>
  </si>
  <si>
    <t>Tráfico entrante (voz) of-net: Cantidad de llamadas (veces) mensuales a celulares (MOVISTAR)</t>
  </si>
  <si>
    <t>Tráfico entrante (voz) of-net: Cantidad de llamadas (veces) mensuales a teléfonos fijos (MOVISTAR)</t>
  </si>
  <si>
    <t>Tráfico entrante (voz) of-net: Cantidad de minutos mensuales en llamadas a celulares (VIRGIN)</t>
  </si>
  <si>
    <t>Tráfico entrante (voz) of-net: Cantidad de llamadas (veces) mensuales a celulares (VIRGIN)</t>
  </si>
  <si>
    <t>Tráfico entrante (sms) on-net: Cantidad de sms enviados al mes a celulares</t>
  </si>
  <si>
    <t>Tráfico entrante (sms): Cantidad de sms enviados al mes a celulares de diferente proveedor (ENTEL)</t>
  </si>
  <si>
    <t>Tráfico entrante (sms): Cantidad de sms enviados al mes a celulares de diferente proveedor (BITEL)</t>
  </si>
  <si>
    <t>Tráfico entrante (sms): Cantidad de sms enviados al mes a celulares de diferente proveedor (MOVISTAR)</t>
  </si>
  <si>
    <t>Tráfico entrante (sms): Cantidad de sms enviados al mes a celulares de diferente proveedor (VIRGIN)</t>
  </si>
  <si>
    <t>Interacciones totales: Cantidad de interacciones totales al mes por tipo de interacción Variación</t>
  </si>
  <si>
    <t>Participación de la línea en campañas comerciales de Recupero de línea: SI / NO</t>
  </si>
  <si>
    <t>Estado de línea en base al tráfico: Activo entrante / Activa saliente / Inactivo</t>
  </si>
  <si>
    <t>Cantidad de días desde la última llamada (entrante o saliente)</t>
  </si>
  <si>
    <t>Cantidad de días desde el último mensaje (entrante o saliente)</t>
  </si>
  <si>
    <t>Cantidad de días con llamadas entrantes en el mes</t>
  </si>
  <si>
    <t>Cantidad de días con mensajes salientes en el mes</t>
  </si>
  <si>
    <t>Cantidad de días con mensajes entrantes en el mes</t>
  </si>
  <si>
    <t>Cantidad de días de último estado (en función al tráfico cruzado)</t>
  </si>
  <si>
    <t>DM.F_M_ABONADOS</t>
  </si>
  <si>
    <t>usr_admin.a_d_rec_subscriber@dbl_dwhfc,USR_ADMIN.WRK_PROID_RECARGA</t>
  </si>
  <si>
    <t>admin.a_D_call_ss7_subscriber</t>
  </si>
  <si>
    <t>DM.CDR_DWH</t>
  </si>
  <si>
    <t>RECARGAS</t>
  </si>
  <si>
    <t>ACTIVACIÓN DE LINEA</t>
  </si>
  <si>
    <t>No especificado</t>
  </si>
  <si>
    <t>CAMPAÑAS</t>
  </si>
  <si>
    <t>TRÁFICO VOZ</t>
  </si>
  <si>
    <t>TRÁFICO SMS</t>
  </si>
  <si>
    <t>INTERACCIONES</t>
  </si>
  <si>
    <t>TIEMPO PERMANENCIA</t>
  </si>
  <si>
    <t>ESTADO DE LINEA</t>
  </si>
  <si>
    <t>TRÁFICO CRUZADO</t>
  </si>
  <si>
    <t>usr_admin.a_d_rec_subscriber@dbl_dwhfc,USR_ADMIN.WRK_PROID_RECARGA, WRK_PROID_RECARGA</t>
  </si>
  <si>
    <t>DM.CDR_DWH,admin.a_D_call_ss7_subscriber</t>
  </si>
  <si>
    <t>DW_SUS_M_MIGRACIONPOSITIVA, t$_maestro_prepago</t>
  </si>
  <si>
    <t>2 DÍAS</t>
  </si>
  <si>
    <t>1 HORA</t>
  </si>
  <si>
    <t>6 HORAS</t>
  </si>
  <si>
    <t>2 HORAS</t>
  </si>
  <si>
    <t>4 DÍAS 1 HORA</t>
  </si>
  <si>
    <t>IMPORTANCIA CARGA</t>
  </si>
  <si>
    <t>PRIORIZADA</t>
  </si>
  <si>
    <t>VAR_001</t>
  </si>
  <si>
    <t>Identificación del cliente (DNI)</t>
  </si>
  <si>
    <t>VAR_002</t>
  </si>
  <si>
    <t>Número de celular del cliente</t>
  </si>
  <si>
    <t>VAR_003</t>
  </si>
  <si>
    <t>Fecha de nacimiento</t>
  </si>
  <si>
    <t>VAR_012</t>
  </si>
  <si>
    <t>Fecha de venta de la línea</t>
  </si>
  <si>
    <t>VAR_013</t>
  </si>
  <si>
    <t>Tipo de venta en la activación d ela línea: chip, pack</t>
  </si>
  <si>
    <t>VAR_014</t>
  </si>
  <si>
    <t>Tipo de chip: chip1, chip6, chip8, chip15</t>
  </si>
  <si>
    <t>VAR_016</t>
  </si>
  <si>
    <t>Tecnología del equipo de venta (2G, 3G, 4G)</t>
  </si>
  <si>
    <t>VAR_017</t>
  </si>
  <si>
    <t>IMEI del equipo de venta</t>
  </si>
  <si>
    <t>VAR_018</t>
  </si>
  <si>
    <t>Marca del equipo de venta</t>
  </si>
  <si>
    <t>VAR_019</t>
  </si>
  <si>
    <t>Modelo del equipo de venta</t>
  </si>
  <si>
    <t>VAR_021</t>
  </si>
  <si>
    <t>Línea hizo Winback</t>
  </si>
  <si>
    <t>VAR_022</t>
  </si>
  <si>
    <t>Canal donde se adquirió el móvil prepago (DAC, CAC, Cadenas, Call Center)</t>
  </si>
  <si>
    <t>VAR_023</t>
  </si>
  <si>
    <t>Tecnología del equipo de último tráfico (2G, 3G, 4G)</t>
  </si>
  <si>
    <t>VAR_024</t>
  </si>
  <si>
    <t>IMEI del equipo de último tráfico</t>
  </si>
  <si>
    <t>VAR_025</t>
  </si>
  <si>
    <t>Marca del último equipo de tráfico</t>
  </si>
  <si>
    <t>VAR_026</t>
  </si>
  <si>
    <t>Modelo del último equipo de tráfico</t>
  </si>
  <si>
    <t>VAR_028</t>
  </si>
  <si>
    <t>Localidad del cliente: departamento de venta</t>
  </si>
  <si>
    <t>VAR_029</t>
  </si>
  <si>
    <t>Localidad del cliente: Departamento de activación</t>
  </si>
  <si>
    <t>VAR_030</t>
  </si>
  <si>
    <t>Localidad del cliente: Departamento de último tráfico</t>
  </si>
  <si>
    <t>VAR_036</t>
  </si>
  <si>
    <t>Tráfico saliente (voz) on-net: Cantidad de minutos mensuales en llamadas a teléfonos fijos</t>
  </si>
  <si>
    <t>VAR_041</t>
  </si>
  <si>
    <t>Tráfico saliente (voz) of-net: Cantidad de minutos mensuales en llamadas a celulares (ENTEL)</t>
  </si>
  <si>
    <t>VAR_050</t>
  </si>
  <si>
    <t>Tráfico saliente (voz) of-net: Cantidad de minutos mensuales en llamadas a celulares (MOVISTAR)</t>
  </si>
  <si>
    <t>VAR_051</t>
  </si>
  <si>
    <t>Tráfico saliente (voz) of-net: Cantidad de minutos mensuales en llamadas a teléfonos fijos (MOVISTAR)</t>
  </si>
  <si>
    <t>VAR_056</t>
  </si>
  <si>
    <t>Tráfico saliente (voz) of-net: Cantidad de minutos mensuales en llamadas a celulares (VIRGIN)</t>
  </si>
  <si>
    <t>VAR_060</t>
  </si>
  <si>
    <t>Tráfico saliente (sms) on-net: Consumo en soles de sms enviados al mes a celulares</t>
  </si>
  <si>
    <t>VAR_062</t>
  </si>
  <si>
    <t>Tráfico saliente (sms) of-net: Consumo en soles de sms enviados al mes a celulares (ENTEL)</t>
  </si>
  <si>
    <t>VAR_064</t>
  </si>
  <si>
    <t>Tráfico saliente (sms) of-net: Consumo en soles de sms enviados al mes a celulares (BITEL)</t>
  </si>
  <si>
    <t>VAR_066</t>
  </si>
  <si>
    <t>Tráfico saliente (sms) of-net: Consumo en soles de sms enviados al mes a celulares (MOVISTAR)</t>
  </si>
  <si>
    <t>VAR_068</t>
  </si>
  <si>
    <t>Tráfico saliente (sms) of-net: Consumo en soles de sms enviados al mes a celulares (VIRGIN)</t>
  </si>
  <si>
    <t>VAR_074</t>
  </si>
  <si>
    <t>Tráfico entrante (voz) of-net: Cantidad de llamadas (veces) mensuales a celulares (BITEL)</t>
  </si>
  <si>
    <t>VAR_090</t>
  </si>
  <si>
    <t>Tráfico de datos (mb): Cantidad total de megabytes consumidas al mes</t>
  </si>
  <si>
    <t>VAR_091</t>
  </si>
  <si>
    <t>Tráfico de datos (mb): Cantidad de megabytes consumidas al mes en Whatssap</t>
  </si>
  <si>
    <t>VAR_092</t>
  </si>
  <si>
    <t>Tráfico de datos (mb): Cantidad de megabytes consumidas al mes en Facebook</t>
  </si>
  <si>
    <t>VAR_102</t>
  </si>
  <si>
    <t>Tráfico de datos (mb): Volumen total de megabytes consumidos en el mes con tecnología 2G</t>
  </si>
  <si>
    <t>VAR_103</t>
  </si>
  <si>
    <t>Tráfico de datos (mb): Volumen total de megabytes consumidos en el mes con tecnología 3G</t>
  </si>
  <si>
    <t>VAR_104</t>
  </si>
  <si>
    <t>Tráfico de datos (mb): Volumen total de megabytes consumidos en el mes con tecnología 4G</t>
  </si>
  <si>
    <t>VAR_105</t>
  </si>
  <si>
    <t>Tráfico de datos (mb): Volumen de megabytes consumidos en WhatsApp con tecnología 2G</t>
  </si>
  <si>
    <t>VAR_106</t>
  </si>
  <si>
    <t>Tráfico de datos (mb): Volumen de megabytes consumidos en WhatsApp con tecnología 3G</t>
  </si>
  <si>
    <t>VAR_107</t>
  </si>
  <si>
    <t>Tráfico de datos (mb): Volumen de megabytes consumidos en WhatsApp con tecnología 4G</t>
  </si>
  <si>
    <t>VAR_108</t>
  </si>
  <si>
    <t>Tráfico de datos (mb): Volumen de megabytes consumidos en Facebook con tecnología 2G</t>
  </si>
  <si>
    <t>VAR_109</t>
  </si>
  <si>
    <t>Tráfico de datos (mb): Volumen de megabytes consumidos en Facebook con tecnología 3G</t>
  </si>
  <si>
    <t>VAR_110</t>
  </si>
  <si>
    <t>Tráfico de datos (mb): Volumen de megabytes consumidos en Facebook con tecnología 4G</t>
  </si>
  <si>
    <t>VAR_120</t>
  </si>
  <si>
    <t>Rol de comunidad Charlotte: Seguidor, Líder, Marginal 1° grado, Marginal 2° grado y outlier</t>
  </si>
  <si>
    <t>VAR_121</t>
  </si>
  <si>
    <t>Comunidad Charlotte a la que pertenece la línea</t>
  </si>
  <si>
    <t>VAR_122</t>
  </si>
  <si>
    <t>Cantidad de líneas dentro de la comunidad</t>
  </si>
  <si>
    <t>VAR_123</t>
  </si>
  <si>
    <t>Cantidad de líneas CLARO dentro de la comunidad</t>
  </si>
  <si>
    <t>VAR_124</t>
  </si>
  <si>
    <t>Cantidad de líneas de otros operadores (No Claro) dentro de la comunidad</t>
  </si>
  <si>
    <t>VAR_128</t>
  </si>
  <si>
    <t>Flag si operador del Lider es Claro.</t>
  </si>
  <si>
    <t>VAR_129</t>
  </si>
  <si>
    <t>Productos adicionales por cliente: Total de líneas prepago activas por cliente</t>
  </si>
  <si>
    <t>VAR_130</t>
  </si>
  <si>
    <t>Productos adicionales del cliente: cantidad de celulares prepago adquiridas al mes</t>
  </si>
  <si>
    <t>VAR_132</t>
  </si>
  <si>
    <t>Productos adicionales por cliente: Total de líneas postpago activas por cliente</t>
  </si>
  <si>
    <t>VAR_133</t>
  </si>
  <si>
    <t>Productos adicionales del cliente: cantidad de celulares postpago adquiridas al mes</t>
  </si>
  <si>
    <t>VAR_135</t>
  </si>
  <si>
    <t>Productos adicionales por cliente: Total de líneas corporativas activas por cliente</t>
  </si>
  <si>
    <t>VAR_136</t>
  </si>
  <si>
    <t>Productos adicionales del cliente: cantidad de celulares corporativos adquiridos al mes</t>
  </si>
  <si>
    <t>VAR_138</t>
  </si>
  <si>
    <t>Productos adicionales por cliente: Total de productos HFC activos por cliente</t>
  </si>
  <si>
    <t>VAR_139</t>
  </si>
  <si>
    <t>Productos adicionales por cliente: Total de productos TFI activos por cliente</t>
  </si>
  <si>
    <t>VAR_140</t>
  </si>
  <si>
    <t>Productos adicionales por cliente: Total de productos DTH activos por cliente</t>
  </si>
  <si>
    <t>VAR_141</t>
  </si>
  <si>
    <t>Interacciones: Cantidad de veces al mes por tipo de interacción Reclamo que realizó la línea</t>
  </si>
  <si>
    <t>VAR_142</t>
  </si>
  <si>
    <t>Interacciones: Cantidad de veces al mes por tipo de interacción Consulta que realizó la línea</t>
  </si>
  <si>
    <t>VAR_143</t>
  </si>
  <si>
    <t>Interacciones: Cantidad de veces al mes por tipo de interacción Variación que realizó la línea</t>
  </si>
  <si>
    <t>VAR_144</t>
  </si>
  <si>
    <t>Interacciones: Cantidad de veces al mes por tipo de interacción SAR que realizó la línea</t>
  </si>
  <si>
    <t>VAR_145</t>
  </si>
  <si>
    <t>Interacciones totales: Cantidad de interacciones totales al mes por tipo de interacción Reclamo</t>
  </si>
  <si>
    <t>VAR_146</t>
  </si>
  <si>
    <t>Interacciones totales: Cantidad de interacciones totales al mes por tipo de interacción Consulta</t>
  </si>
  <si>
    <t>VAR_148</t>
  </si>
  <si>
    <t>Interacciones totales: Cantidad de interacciones totales al mes por tipo de interacción SAR</t>
  </si>
  <si>
    <t>VAR_149</t>
  </si>
  <si>
    <t>Promociones prepago: Cantidad de veces al mes que adquirió la línea por cada Promoción</t>
  </si>
  <si>
    <t>VAR_150</t>
  </si>
  <si>
    <t>Promociones prepago totales: Cantidad de promociones totales al mes que adquirió la línea</t>
  </si>
  <si>
    <t>VAR_152</t>
  </si>
  <si>
    <t>Cantidad de tipos de bonos adquiridos al mes</t>
  </si>
  <si>
    <t>VAR_153</t>
  </si>
  <si>
    <t>Tipo de plan de la línea (Juerga, TUN, Especial) en la activación</t>
  </si>
  <si>
    <t>VAR_154</t>
  </si>
  <si>
    <t>Tipo de plan de la línea (Juerga, TUN, Especial) en actualidad</t>
  </si>
  <si>
    <t>VAR_155</t>
  </si>
  <si>
    <t>Participación de la línea en campañas comerciales de Renovación de equipo: SI / NO</t>
  </si>
  <si>
    <t>VAR_156</t>
  </si>
  <si>
    <t>Resultado de participación de la línea en campañas comerciales de Renovación de equipo</t>
  </si>
  <si>
    <t>VAR_157</t>
  </si>
  <si>
    <t>Participación de la línea en campañas comerciales de Migración especial: SI / NO</t>
  </si>
  <si>
    <t>VAR_159</t>
  </si>
  <si>
    <t>Participación de la línea en campañas comerciales de Incentivo de recarga: SI / NO</t>
  </si>
  <si>
    <t>VAR_160</t>
  </si>
  <si>
    <t>Resultado de participación de la línea en campañas comerciales de Incentivo de recarga</t>
  </si>
  <si>
    <t>VAR_162</t>
  </si>
  <si>
    <t>Resultado de participación de la línea en campañas comerciales de Recupero de línea</t>
  </si>
  <si>
    <t>VAR_163</t>
  </si>
  <si>
    <t>Cantidad de renovaciones de equipo al mes que ha tenido la línea</t>
  </si>
  <si>
    <t>VAR_164</t>
  </si>
  <si>
    <t>IMEI de equipo(s) renovado(s) en el mes</t>
  </si>
  <si>
    <t>VAR_165</t>
  </si>
  <si>
    <t>Modelo de equipo(s) renovado(s) en el mes</t>
  </si>
  <si>
    <t>VAR_166</t>
  </si>
  <si>
    <t>Marca de equipo(s) renovado(s) en el mes</t>
  </si>
  <si>
    <t>VAR_167</t>
  </si>
  <si>
    <t>Equipo renovado es usado en línea evaluada: SI/NO</t>
  </si>
  <si>
    <t>VAR_168</t>
  </si>
  <si>
    <t>Cantidad de números frecuentes que posee la línea</t>
  </si>
  <si>
    <t>VAR_172</t>
  </si>
  <si>
    <t>Cantidad de bloqueos por robo al mes que tuvo la línea</t>
  </si>
  <si>
    <t>VAR_173</t>
  </si>
  <si>
    <t>Cantidad de bloqueos por pérdida al mes que tuvo la línea</t>
  </si>
  <si>
    <t>VAR_174</t>
  </si>
  <si>
    <t>Cantidad de bloqueos por desconocimiento al mes que tuvo la línea</t>
  </si>
  <si>
    <t>VAR_175</t>
  </si>
  <si>
    <t>Cantidad de días desde el último bloqueo por robo que tuvo la línea</t>
  </si>
  <si>
    <t>VAR_176</t>
  </si>
  <si>
    <t>Cantidad de días desde el último bloqueo por pérdida que tuvo la línea</t>
  </si>
  <si>
    <t>VAR_177</t>
  </si>
  <si>
    <t>Cantidad de días desde el último bloqueo por desconocimiento que tuvo la línea</t>
  </si>
  <si>
    <t>VAR_178</t>
  </si>
  <si>
    <t>Cantidad de días bloqueados al mes por robo</t>
  </si>
  <si>
    <t>VAR_179</t>
  </si>
  <si>
    <t>Cantidad de días bloqueados al mes por pérdida</t>
  </si>
  <si>
    <t>VAR_181</t>
  </si>
  <si>
    <t>Estado actual en plataforma: Active, Grace, Recycled</t>
  </si>
  <si>
    <t>VAR_183</t>
  </si>
  <si>
    <t>Línea se encuentra en el blacklist de Indecopi</t>
  </si>
  <si>
    <t>VAR_184</t>
  </si>
  <si>
    <t>Línea se encuentra en el blacklist interno (SIAC)</t>
  </si>
  <si>
    <t>VAR_185</t>
  </si>
  <si>
    <t>Segmentación del cliente usado en el SIAC</t>
  </si>
  <si>
    <t>VAR_189</t>
  </si>
  <si>
    <t>Operador al que portó el cliente en el mes: ENTEL, BITEL, MOVISTAR, VIRGIN</t>
  </si>
  <si>
    <t>VAR_203</t>
  </si>
  <si>
    <t>Calidad de red: Total de minutos en 2G al mes</t>
  </si>
  <si>
    <t>VAR_204</t>
  </si>
  <si>
    <t>Calidad de red: Total de minutos en 3G al mes</t>
  </si>
  <si>
    <t>VAR_206</t>
  </si>
  <si>
    <t>Realizó canje de CLARO puntos durante el mes</t>
  </si>
  <si>
    <t>VAR_207</t>
  </si>
  <si>
    <t>Cantidad de CLARO puntos canjeados durante el mes</t>
  </si>
  <si>
    <t>VAR_208</t>
  </si>
  <si>
    <t>Tipo de productos canjeados durante el mes (minutos, megas, mercancía, descuento en equipos, etc.)</t>
  </si>
  <si>
    <t>VAR_209</t>
  </si>
  <si>
    <t>Cantidad de SVA's asociados a la línea</t>
  </si>
  <si>
    <t>VAR_210</t>
  </si>
  <si>
    <t>Cantidad de soles gastados al mes en SVA's</t>
  </si>
  <si>
    <t>VAR_211</t>
  </si>
  <si>
    <t>Cantidad de desafiliaciones a SVA'S durante el mes</t>
  </si>
  <si>
    <t>VAR_212</t>
  </si>
  <si>
    <t>Quejas o reclamos por SVA's durante el mes</t>
  </si>
  <si>
    <t>VAR_213</t>
  </si>
  <si>
    <t>Evaluación crediticia para migrar de prepago a postpago: SI/NO</t>
  </si>
  <si>
    <t>VAR_214</t>
  </si>
  <si>
    <t>Resultado de la evaluación crediticia para migrar de prepago a postpago</t>
  </si>
  <si>
    <t>VAR_215</t>
  </si>
  <si>
    <t>Tarifa promedio por tráfico de tipo minutos</t>
  </si>
  <si>
    <t>VAR_216</t>
  </si>
  <si>
    <t>Tarifa promedio por tráfico de tipo SMS</t>
  </si>
  <si>
    <t>VAR_217</t>
  </si>
  <si>
    <t>Tarifa promedio por tráfico de tipo megas (Total de megas sobre el total de soles)</t>
  </si>
  <si>
    <t>VAR_218</t>
  </si>
  <si>
    <t>Cantidad de reposiciones de chip al mes que ha tenido la línea</t>
  </si>
  <si>
    <t>VAR_219</t>
  </si>
  <si>
    <t>Procedencia del equipo de último tráfico (alta, renovación, portabilidad, no es claro)</t>
  </si>
  <si>
    <t>VAR_220</t>
  </si>
  <si>
    <t>Localidad de último tráfico del cliente (región, departamento, provincia, distrito)</t>
  </si>
  <si>
    <t>VAR_221</t>
  </si>
  <si>
    <t>Máxima tecnología de tráfico en ubigeo</t>
  </si>
  <si>
    <t>VAR_222</t>
  </si>
  <si>
    <t>Equipo con el que hace último tráfico fue el último adquirido en CLARO para esa línea (alta, portabilidad, renovación)</t>
  </si>
  <si>
    <t>VAR_224</t>
  </si>
  <si>
    <t>Tiene el servicio 4G activo (SI/NO)</t>
  </si>
  <si>
    <t>VAR_225</t>
  </si>
  <si>
    <t>Chip usado por la línea es 4G (SI/NO)</t>
  </si>
  <si>
    <t>VAR_226</t>
  </si>
  <si>
    <t>Equipo de último tráfico fue adquirido en CLARO (SI/NO)</t>
  </si>
  <si>
    <t>VAR_227</t>
  </si>
  <si>
    <t>Cantidad de días desde la última vez que compró una promoción</t>
  </si>
  <si>
    <t>VAR_228</t>
  </si>
  <si>
    <t>Cantidad de días desde la última vez que compró un tipo de promoción</t>
  </si>
  <si>
    <t>VAR_229</t>
  </si>
  <si>
    <t>Fecha de la última recarga</t>
  </si>
  <si>
    <t>VAR_230</t>
  </si>
  <si>
    <t>Cantidad de días desde la fecha de última recarga</t>
  </si>
  <si>
    <t>VAR_231</t>
  </si>
  <si>
    <t>Cantidad de días desde la última renovación</t>
  </si>
  <si>
    <t>VAR_235</t>
  </si>
  <si>
    <t>Cantidad de días con llamadas salientes en el mes</t>
  </si>
  <si>
    <t>VAR_240</t>
  </si>
  <si>
    <t>Cliente tiene el servicio de Claro Video</t>
  </si>
  <si>
    <t>VAR_241</t>
  </si>
  <si>
    <t>Cliente tiene el servicio de Claro Música</t>
  </si>
  <si>
    <t>VAR_242</t>
  </si>
  <si>
    <t>Calidad de red - voz: 2G Accesibilidad Total</t>
  </si>
  <si>
    <t>VAR_243</t>
  </si>
  <si>
    <t>Calidad de red - voz: 2G Retenibilidad Total</t>
  </si>
  <si>
    <t>VAR_244</t>
  </si>
  <si>
    <t>Calidad de red - voz: 3G Accesibilidad Total</t>
  </si>
  <si>
    <t>VAR_245</t>
  </si>
  <si>
    <t>Calidad de red - voz: 3G Retenibilidad Total</t>
  </si>
  <si>
    <t>VAR_246</t>
  </si>
  <si>
    <t>Calidad de red - voz: 3G Tiempo de Espera Total</t>
  </si>
  <si>
    <t>VAR_247</t>
  </si>
  <si>
    <t>Calidad de red - voz: 3G Calidad de Voz</t>
  </si>
  <si>
    <t>VAR_248</t>
  </si>
  <si>
    <t>Calidad de red - voz: 2G Accesibilidad duranre Hora Pico</t>
  </si>
  <si>
    <t>VAR_249</t>
  </si>
  <si>
    <t>Calidad de red - voz: 2G Retenibilidad duranre Hora Pico</t>
  </si>
  <si>
    <t>VAR_250</t>
  </si>
  <si>
    <t>Calidad de red - voz: 3G Accesibilidad duranre Hora Pico</t>
  </si>
  <si>
    <t>VAR_251</t>
  </si>
  <si>
    <t>Calidad de red - voz: 3G Retenibilidad duranre Hora Pico</t>
  </si>
  <si>
    <t>VAR_252</t>
  </si>
  <si>
    <t>Calidad de red - voz: 3G Tiempo de Espera duranre Hora Pico</t>
  </si>
  <si>
    <t>VAR_253</t>
  </si>
  <si>
    <t>Calidad de red - voz: 3G Calidad de Voz duranre Hora Pico</t>
  </si>
  <si>
    <t>VAR_254</t>
  </si>
  <si>
    <t>Calidad de red - Datos: 2G Throughput Downlink (Velocidad Bajada) Total</t>
  </si>
  <si>
    <t>VAR_255</t>
  </si>
  <si>
    <t>Calidad de red - Datos: 2G Accesibilidad Total</t>
  </si>
  <si>
    <t>VAR_256</t>
  </si>
  <si>
    <t>Calidad de red - Datos: 2G Retenibilidad Total</t>
  </si>
  <si>
    <t>VAR_257</t>
  </si>
  <si>
    <t>Calidad de red - Datos: 3G Throughput Downlink (Velocidad Bajada) Total</t>
  </si>
  <si>
    <t>VAR_258</t>
  </si>
  <si>
    <t>Calidad de red - Datos: 3G Throughput Uplink (Velocidad Subida) Total</t>
  </si>
  <si>
    <t>VAR_259</t>
  </si>
  <si>
    <t>Calidad de red - Datos: 3G Accesibilidad Total</t>
  </si>
  <si>
    <t>VAR_260</t>
  </si>
  <si>
    <t>Calidad de red - Datos: 3G Retenibilidad Total</t>
  </si>
  <si>
    <t>VAR_261</t>
  </si>
  <si>
    <t>Calidad de red - Datos: 4G Throughput Downlink (Velocidad Bajada) Total</t>
  </si>
  <si>
    <t>VAR_262</t>
  </si>
  <si>
    <t>Calidad de red - Datos: 4G Throughput Uplink (Velocidad Subida) Total</t>
  </si>
  <si>
    <t>VAR_263</t>
  </si>
  <si>
    <t>Calidad de red - Datos: 4G Accesibilidad Total</t>
  </si>
  <si>
    <t>VAR_264</t>
  </si>
  <si>
    <t>Calidad de red - Datos: 4G Retenibilidad Total</t>
  </si>
  <si>
    <t>VAR_265</t>
  </si>
  <si>
    <t>Calidad de red - Datos: 2G Throughput Downlink (Velocidad Bajada) Hora Pico</t>
  </si>
  <si>
    <t>VAR_266</t>
  </si>
  <si>
    <t>Calidad de red - Datos: 2G Accesibilidad Hora Pico</t>
  </si>
  <si>
    <t>VAR_267</t>
  </si>
  <si>
    <t>Calidad de red - Datos: 2G Retenibilidad Hora Pico</t>
  </si>
  <si>
    <t>VAR_268</t>
  </si>
  <si>
    <t>Calidad de red - Datos: 3G Throughput Downlink (Velocidad Bajada) Hora Pico</t>
  </si>
  <si>
    <t>VAR_269</t>
  </si>
  <si>
    <t>Calidad de red - Datos: 3G Throughput Uplink (Velocidad Bajada) Hora Pico</t>
  </si>
  <si>
    <t>VAR_270</t>
  </si>
  <si>
    <t>Calidad de red - Datos: 3G Accesibilidad Hora Pico</t>
  </si>
  <si>
    <t>VAR_271</t>
  </si>
  <si>
    <t>Calidad de red - Datos: 3G Retenibilidad Hora Pico</t>
  </si>
  <si>
    <t>VAR_272</t>
  </si>
  <si>
    <t>Calidad de red - Datos: 4G Throughput Downlink (Velocidad Bajada) Hora Pico</t>
  </si>
  <si>
    <t>VAR_273</t>
  </si>
  <si>
    <t>Calidad de red - Datos: 4G Throughput Uplink (Velocidad Bajada) Hora Pico</t>
  </si>
  <si>
    <t>VAR_274</t>
  </si>
  <si>
    <t>Calidad de red - Datos: 4G Accesibilidad Hora Pico</t>
  </si>
  <si>
    <t>VAR_275</t>
  </si>
  <si>
    <t>Calidad de red - Datos: 4G Retenibilidad Hora Pico</t>
  </si>
  <si>
    <t>VAR_276</t>
  </si>
  <si>
    <t>cantidad de dias desde el ultimo trafico de datos</t>
  </si>
  <si>
    <t>VAR_277</t>
  </si>
  <si>
    <t>cantidad de dias con tráfico de datos en el mes</t>
  </si>
  <si>
    <t>VAR_278</t>
  </si>
  <si>
    <t>cantidad de veces llamado por un callcenter de la competencia en el mes</t>
  </si>
  <si>
    <t>VAR_279</t>
  </si>
  <si>
    <t>cantidad de veces que la linea llamo a un callcenter de la competencia en el mes</t>
  </si>
  <si>
    <t>SA_BASE_GSMA_BANDS, dw_resumen_ventas</t>
  </si>
  <si>
    <t>dw_sus_m_activacion</t>
  </si>
  <si>
    <t>sa_pomet_numeros_a_portar</t>
  </si>
  <si>
    <t>Diario</t>
  </si>
  <si>
    <t>T$_MAESTRO_PREPAGO</t>
  </si>
  <si>
    <t>sa_base_gsma_bands,t_m_lineas_celda_cdr</t>
  </si>
  <si>
    <t>cdr_CELDAS_red</t>
  </si>
  <si>
    <t xml:space="preserve"> DWh_C_MARCA_MODELO</t>
  </si>
  <si>
    <t>F_M_LINEAS_CELDA_CDR</t>
  </si>
  <si>
    <t>08 cada mes</t>
  </si>
  <si>
    <t>dw_resumen_ventas</t>
  </si>
  <si>
    <t>F_SUBSCRIBER_SELECT_H</t>
  </si>
  <si>
    <t>F_D_GPRS</t>
  </si>
  <si>
    <t>03 cada mes</t>
  </si>
  <si>
    <t>dWH_SAS_COMUNIDAD</t>
  </si>
  <si>
    <t>F_M_ABONADOS,DWH_SAS_COMUNIDAD</t>
  </si>
  <si>
    <t>f_m_abonados, dw_sus_d_segmento, dw_sus_d_estado</t>
  </si>
  <si>
    <t>dw_resumen_ventas, f_m_abonados</t>
  </si>
  <si>
    <t>f_m_abonados, dw_resumen_ventas_post</t>
  </si>
  <si>
    <t>f_m_abonados, dw_sus_d_segmento, dw_sus_d_estado, dw_com_d_plantarifario</t>
  </si>
  <si>
    <t>SA_TABLE_INTERACT</t>
  </si>
  <si>
    <t>SA_TABLE_INTERACT, CATALOGO_CLASE_CODE</t>
  </si>
  <si>
    <t>t$_maestro_prepago</t>
  </si>
  <si>
    <t>SA_TABLE_SAR_SARA, SA_TABLE_INTERACT</t>
  </si>
  <si>
    <t>a_d_rec_subscriber@dbl_dwhfc, T$_proid_historico</t>
  </si>
  <si>
    <t>a_D_rec_subscriber@dbl_dwhfc, WRK_PROD_RECARGA, T$_SPPS_P_INC_RECA_PRE</t>
  </si>
  <si>
    <t>DW_SELLOUT, F_M_ABONADOS</t>
  </si>
  <si>
    <t>DW_SELLOUT, F_M_ABONADOS,f_m_lineas_celda_cdr</t>
  </si>
  <si>
    <t>HISTORICO_TRIACIONES</t>
  </si>
  <si>
    <t>SA_SIAC_COD_BLOQUEO_LINEA</t>
  </si>
  <si>
    <t>SA_SIAC_COD_BLOQUEO_LINEA, t$_maestro_prepago</t>
  </si>
  <si>
    <t>f_subscriber_select_h, c_offer</t>
  </si>
  <si>
    <t>BLIST_TELEFONOS,t$_maestro_prepago</t>
  </si>
  <si>
    <t>F_M_SEG_CLIENTES,T$_MAESTRO_PREPAGO</t>
  </si>
  <si>
    <t>transaction_details_ext</t>
  </si>
  <si>
    <t>CGW_MO_HISTORY_LOG, SUB_SUBSCRIBER_DETAIL</t>
  </si>
  <si>
    <t>SA_TABLE_INTERACT, sa_table_sar_sara</t>
  </si>
  <si>
    <t>SA_SECT_SOLICITUD</t>
  </si>
  <si>
    <t>dw_sellout, f_m_abonados</t>
  </si>
  <si>
    <t>F_M_LINEAS_CELDA_CDR, f_m_abonados, cdr_celdas_red</t>
  </si>
  <si>
    <t>f_m_gprs</t>
  </si>
  <si>
    <t>F_M_LINEAS_CELDA_CDR, f_m_abonados</t>
  </si>
  <si>
    <t>SA_HLR_UDB</t>
  </si>
  <si>
    <t>F_M_LINEAS_CELDA_CDR, dw_pel, dw_sellout</t>
  </si>
  <si>
    <t>a_d_rec_subscriber, t$_proid_historico</t>
  </si>
  <si>
    <t>a_d_rec_subscriber, t$_proid_historico,catalogo_proids</t>
  </si>
  <si>
    <t>wrk_proid_recarga,a_d_rec_subscriber@dbl_dwhfc</t>
  </si>
  <si>
    <t>ab_acumludado_llam_claro</t>
  </si>
  <si>
    <t>ab_acumludado_sale_claro</t>
  </si>
  <si>
    <t>NO PRIORIZADA</t>
  </si>
  <si>
    <t>DATOS DE LINEA</t>
  </si>
  <si>
    <t>TRÁFICO DATOS</t>
  </si>
  <si>
    <t>COMUNIDAD CHARLOTTE</t>
  </si>
  <si>
    <t>PRODUCTOS ADICIONALES CLIENTE</t>
  </si>
  <si>
    <t>PROMOCIONES PREPAGO</t>
  </si>
  <si>
    <t>TIPO PLAN</t>
  </si>
  <si>
    <t>RENOVACIONES</t>
  </si>
  <si>
    <t>BLOQUEOS</t>
  </si>
  <si>
    <t>NÚMEROS FRECUENTES</t>
  </si>
  <si>
    <t>SEGMENTO CLIENTE</t>
  </si>
  <si>
    <t>OPERADOR DESTINO</t>
  </si>
  <si>
    <t>CALIDAD DE RED</t>
  </si>
  <si>
    <t>CLARO PUNTOS</t>
  </si>
  <si>
    <t>SVAS</t>
  </si>
  <si>
    <t>MIGRACIONES</t>
  </si>
  <si>
    <t>REPOSICIONES</t>
  </si>
  <si>
    <t>PROMOCIONES</t>
  </si>
  <si>
    <t>Etiquetas de fila</t>
  </si>
  <si>
    <t>(en blanco)</t>
  </si>
  <si>
    <t>Total general</t>
  </si>
  <si>
    <t>PORTABILIDAD</t>
  </si>
  <si>
    <t>Cuenta de VAR</t>
  </si>
  <si>
    <t>Fuente BD</t>
  </si>
  <si>
    <t>DWO</t>
  </si>
  <si>
    <t>REPTDM</t>
  </si>
  <si>
    <t>PRIORIDAD CARGA</t>
  </si>
  <si>
    <t>LOCALIDAD DEL CLIENTE</t>
  </si>
  <si>
    <t>PLATAFORMA</t>
  </si>
  <si>
    <t>ÚLTIMO TRÁFICO</t>
  </si>
  <si>
    <t>4G</t>
  </si>
  <si>
    <t>SERVICIOS CLIENTE</t>
  </si>
  <si>
    <t>CALL CENTER COMPETENCIA</t>
  </si>
  <si>
    <t>DATOS DE EQUIPO</t>
  </si>
  <si>
    <t>sa_base_bajas_2g_voz, sa_base_bajas_3g_voz, sa_base_bajas_2g_hp_voz, sa_base_bajas_3g_hp_voz, sa_base_bajas_2g, sa_base_bajas_3g, sa_base_bajas_4g, sa_base_bajas_2g_hp, sa_base_bajas_3g_hp, sa_base_bajas_4g_hp, f_m_lineas_celda_cdr</t>
  </si>
  <si>
    <t>CALIDAD DE RED: TOTAL MINUTOS</t>
  </si>
  <si>
    <t>cup_acciones_prepago, cup_acciones_prepago_h, cup_acciones_prepago_h2, cup_acciones_prepago_h3</t>
  </si>
  <si>
    <t>C17328_RENO_PREPAGO, t$_spps_p_reno_pre</t>
  </si>
  <si>
    <t xml:space="preserve">vu$_camp_llamadas </t>
  </si>
  <si>
    <t>cup_acciones_prepago_h, cup_acciones_prepago_h2, cup_acciones_prepago_h3, cup_acciones_prepago</t>
  </si>
  <si>
    <t>a_d_rec_subscriber, WRK_PROID_RECARGA, t$_spss_p_recupero_pre</t>
  </si>
  <si>
    <t>SA_ADMPT_CANJE, sa_admpt_canje_detalle, t$_maestro_prepago</t>
  </si>
  <si>
    <t>sa_POMET_NUMEROS_A_PORTAR</t>
  </si>
  <si>
    <t>c_offer, f_subscriber_select_h</t>
  </si>
  <si>
    <t>C17328.CATALOGO_PROIDS, a_d_rec_subscriber</t>
  </si>
  <si>
    <t>a_D_call_ss7_subscriber@dbl_dwhfc, C17328.CATALOGO_PROIDS</t>
  </si>
  <si>
    <t>F_M_LINEAS_CELDA_CDR, dw_sellout, c12862.T$_SPSS_EQ_ULT_TRAFICO</t>
  </si>
  <si>
    <t>5 minutos</t>
  </si>
  <si>
    <t>2 minutos</t>
  </si>
  <si>
    <t>4 horas</t>
  </si>
  <si>
    <t>4 HORAS</t>
  </si>
  <si>
    <t>6 horas</t>
  </si>
  <si>
    <t>2 horas</t>
  </si>
  <si>
    <t>1 hora</t>
  </si>
  <si>
    <t>10 minutos</t>
  </si>
  <si>
    <t>3 horas</t>
  </si>
  <si>
    <t>20 minutos</t>
  </si>
  <si>
    <t>30 minutos</t>
  </si>
  <si>
    <t>5 HORAS</t>
  </si>
  <si>
    <t>2.5 HORAS</t>
  </si>
  <si>
    <t>0.5 HORAS</t>
  </si>
  <si>
    <t>0.3 HORAS (20 MINUTOS)</t>
  </si>
  <si>
    <t>6.5 HORAS</t>
  </si>
  <si>
    <t>7 HORAS</t>
  </si>
  <si>
    <t>CAMPOS TABLON</t>
  </si>
  <si>
    <t>VARIABLES</t>
  </si>
  <si>
    <t>PERIODO</t>
  </si>
  <si>
    <t>SEC_MIGRA</t>
  </si>
  <si>
    <t>SEC_MIGRA_RES</t>
  </si>
  <si>
    <t>VOZ_ACC_3G</t>
  </si>
  <si>
    <t>VOZ_RET_3G</t>
  </si>
  <si>
    <t>VOZ_TES_3G</t>
  </si>
  <si>
    <t>VOZ_CLD_3G</t>
  </si>
  <si>
    <t>VOZ_ACC_2G_HP</t>
  </si>
  <si>
    <t>VOZ_RET_2G_HP</t>
  </si>
  <si>
    <t>VOZ_ACC_3G_HP</t>
  </si>
  <si>
    <t>VOZ_RET_3G_HP</t>
  </si>
  <si>
    <t>VOZ_TES_3G_HP</t>
  </si>
  <si>
    <t>VOZ_CLD_3G_HP</t>
  </si>
  <si>
    <t>DATOS_TH_DOWN_2G</t>
  </si>
  <si>
    <t>DATOS_ACC_2G</t>
  </si>
  <si>
    <t>DATOS_RET_2G</t>
  </si>
  <si>
    <t>DATOS_TH_DOWN_3G</t>
  </si>
  <si>
    <t>DATOS_TH_UP_3G</t>
  </si>
  <si>
    <t>DATOS_ACC_3G</t>
  </si>
  <si>
    <t>DATOS_RET_3G</t>
  </si>
  <si>
    <t>DATOS_TH_DOWN_2G_HP</t>
  </si>
  <si>
    <t>DATOS_ACC_2G_HP</t>
  </si>
  <si>
    <t>DATOS_RET_2G_HP</t>
  </si>
  <si>
    <t>DATOS_TH_DOWN_3G_HP</t>
  </si>
  <si>
    <t>DATOS_TH_UP_3G_HP</t>
  </si>
  <si>
    <t>DATOS_ACC_3G_HP</t>
  </si>
  <si>
    <t>DATOS_RET_3G_HP</t>
  </si>
  <si>
    <t>SVA_AFILIA_AMT</t>
  </si>
  <si>
    <t>MB_QTY</t>
  </si>
  <si>
    <t>MB_WSP_QTY</t>
  </si>
  <si>
    <t>MB_FACE_QTY</t>
  </si>
  <si>
    <t>MB_2G</t>
  </si>
  <si>
    <t>MB_3G</t>
  </si>
  <si>
    <t>MB_4G</t>
  </si>
  <si>
    <t>MB_WSP_2G</t>
  </si>
  <si>
    <t>MB_WSP_3G</t>
  </si>
  <si>
    <t>MB_WSP_4G</t>
  </si>
  <si>
    <t>MB_FACE_2G</t>
  </si>
  <si>
    <t>MB_FACE_3G</t>
  </si>
  <si>
    <t>MB_FACE_4G</t>
  </si>
  <si>
    <t>VOZ_ACC_2G</t>
  </si>
  <si>
    <t>VOZ_RET_2G</t>
  </si>
  <si>
    <t>VAR261</t>
  </si>
  <si>
    <t>VAR262</t>
  </si>
  <si>
    <t>VAR263</t>
  </si>
  <si>
    <t>VAR264</t>
  </si>
  <si>
    <t>VAR272</t>
  </si>
  <si>
    <t>VAR273</t>
  </si>
  <si>
    <t>VAR274</t>
  </si>
  <si>
    <t>VAR275</t>
  </si>
  <si>
    <t>ULT_RECARGA_QTY</t>
  </si>
  <si>
    <t>FECHA_ULT_RECARGA_QTY</t>
  </si>
  <si>
    <t>NUM_FREC_QTY</t>
  </si>
  <si>
    <t>TIPO_PLAN_ACTIV</t>
  </si>
  <si>
    <t>IMEI_ULT_TRAFICO_EQ</t>
  </si>
  <si>
    <t>MARCA_ULT_TRAFICO_EQ</t>
  </si>
  <si>
    <t>MODELO_ULT_TRAFICO_EQ</t>
  </si>
  <si>
    <t>DPTO_ULT_TRAFICO</t>
  </si>
  <si>
    <t>VOZ_SAL_QTY</t>
  </si>
  <si>
    <t>SMS_SAL_QTY</t>
  </si>
  <si>
    <t>OPERA_LIDER_COMUND</t>
  </si>
  <si>
    <t>LIN_POST_ACTIVO</t>
  </si>
  <si>
    <t>ESTADO_LINEA_IN</t>
  </si>
  <si>
    <t>LIN_CORP_ACTIVO</t>
  </si>
  <si>
    <t>RENO_QTY</t>
  </si>
  <si>
    <t>MODELO_RENO_EQ</t>
  </si>
  <si>
    <t>MARCA_RENO_EQ</t>
  </si>
  <si>
    <t>SERV_4G</t>
  </si>
  <si>
    <t>SIM_4G</t>
  </si>
  <si>
    <t>CAMPANA_RENO</t>
  </si>
  <si>
    <t>CAMPANA_RENO_RES</t>
  </si>
  <si>
    <t>VAR_29</t>
  </si>
  <si>
    <t>VAR_11</t>
  </si>
  <si>
    <t>ENT_MIN_QTY</t>
  </si>
  <si>
    <t>ENT_MIN_FIJOS_QTY</t>
  </si>
  <si>
    <t>ENT_VOZ_QTY</t>
  </si>
  <si>
    <t>ENT_VOZ_FIJO_QTY</t>
  </si>
  <si>
    <t>ENT_MIN_BITEL_QTY</t>
  </si>
  <si>
    <t>ENT_VOZ_BITEL_QTY</t>
  </si>
  <si>
    <t>ENT_MIN_ENTEL_QTY</t>
  </si>
  <si>
    <t>ENT_MIN_FIJO_ENTEL_QTY</t>
  </si>
  <si>
    <t>ENT_VOZ_ENTEL_QTY</t>
  </si>
  <si>
    <t>ENT_MIN_MOV_QTY</t>
  </si>
  <si>
    <t>ENT_MIN_FIJO_MOV_QTY</t>
  </si>
  <si>
    <t>ENT_VOZ_MOV_QTY</t>
  </si>
  <si>
    <t>ENT_VOZ_FIJO_MOV_QTY</t>
  </si>
  <si>
    <t>ENT_MIN_VIRGIN_QTY</t>
  </si>
  <si>
    <t>ENT_VOZ_VIRGIN_QTY</t>
  </si>
  <si>
    <t>ENT_SMS_QTY</t>
  </si>
  <si>
    <t>ENT_SMS_ENTEL_QTY</t>
  </si>
  <si>
    <t>ENT_SMS_BITEL_QTY</t>
  </si>
  <si>
    <t>ENT_SMS_MOV_QTY</t>
  </si>
  <si>
    <t>ENT_SMS_VIRGIN_QTY</t>
  </si>
  <si>
    <t>SAL_MIN_MOVIL_QTY</t>
  </si>
  <si>
    <t>SAL_MIN_FIJO_QTY</t>
  </si>
  <si>
    <t>SAL_VOZ_AMT</t>
  </si>
  <si>
    <t>SAL_VOZ_FIJO_AMT</t>
  </si>
  <si>
    <t>SAL_VOZ_QTY</t>
  </si>
  <si>
    <t>SAL_VOZ_FIJO_QTY</t>
  </si>
  <si>
    <t>SAL_MIN_ENTEL_QTY</t>
  </si>
  <si>
    <t>SAL_VOZ_ENTEL_AMT</t>
  </si>
  <si>
    <t>SAL_VOZ_ENTEL_QTY</t>
  </si>
  <si>
    <t>SAL_MIN_BITEL_QTY</t>
  </si>
  <si>
    <t>SAL_VOZ_BITEL_AMT</t>
  </si>
  <si>
    <t>SAL_VOZ_BITEL_QTY</t>
  </si>
  <si>
    <t>SAL_MIN_MOV_QTY</t>
  </si>
  <si>
    <t>SAL_MIN_FIJO_MOV_QTY</t>
  </si>
  <si>
    <t>SAL_VOZ_MOV_AMT</t>
  </si>
  <si>
    <t>SAL_VOZ_FIJO_MOV_AMT</t>
  </si>
  <si>
    <t>SAL_VOZ_MOV_QTY</t>
  </si>
  <si>
    <t>SAL_VOZ_FIJO_MOV_QTY</t>
  </si>
  <si>
    <t>SAL_MIN_VIRGIN_QTY</t>
  </si>
  <si>
    <t>SAL_VOZ_VIRGIN_AMT</t>
  </si>
  <si>
    <t>SAL_VOZ_VIRGIN_QTY</t>
  </si>
  <si>
    <t>SAL_SMS_QTY</t>
  </si>
  <si>
    <t>SAL_SMS_AMT</t>
  </si>
  <si>
    <t>SAL_SMS_ENTEL_QTY</t>
  </si>
  <si>
    <t>SAL_SMS_ENTEL_AMT</t>
  </si>
  <si>
    <t>SAL_SMS_BITEL_QTY</t>
  </si>
  <si>
    <t>SAL_SMS_BITEL_AMT</t>
  </si>
  <si>
    <t>SAL_SMS_MOV_QTY</t>
  </si>
  <si>
    <t>SAL_SMS_MOV_AMT</t>
  </si>
  <si>
    <t>SAL_SMS_VIRGIN_QTY</t>
  </si>
  <si>
    <t>SAL_SMS_VIRGIN_AMT</t>
  </si>
  <si>
    <t>PERMANENCIA_ULT_EQ</t>
  </si>
  <si>
    <t>VAR_31</t>
  </si>
  <si>
    <t>VAR_32</t>
  </si>
  <si>
    <t>VAR_33</t>
  </si>
  <si>
    <t>VAR_34</t>
  </si>
  <si>
    <t>ESTADO_LINEA</t>
  </si>
  <si>
    <t>var_274</t>
  </si>
  <si>
    <t>var_275</t>
  </si>
  <si>
    <t>VAR_237</t>
  </si>
  <si>
    <t>var_029</t>
  </si>
  <si>
    <t>var_011</t>
  </si>
  <si>
    <t>var_146</t>
  </si>
  <si>
    <t>var_031</t>
  </si>
  <si>
    <t>var_032</t>
  </si>
  <si>
    <t>var_033</t>
  </si>
  <si>
    <t>var_034</t>
  </si>
  <si>
    <t>VARIABLE</t>
  </si>
  <si>
    <t>SCRIPT</t>
  </si>
  <si>
    <t>BD</t>
  </si>
  <si>
    <t>a_m_call_ss7_subscriber.SQL</t>
  </si>
  <si>
    <t>var_ventas.SQL</t>
  </si>
  <si>
    <t>A_M_SUBSCRIBER.SQL</t>
  </si>
  <si>
    <t>VAR_149.sql</t>
  </si>
  <si>
    <t>VAR_150.SQL</t>
  </si>
  <si>
    <t>VAR_152.SQL</t>
  </si>
  <si>
    <t>VAR_153.SQL</t>
  </si>
  <si>
    <t>reemplazo_f_m_product.sql</t>
  </si>
  <si>
    <t>VAR_022_028.SQL</t>
  </si>
  <si>
    <t>VAR_155.sql</t>
  </si>
  <si>
    <t>VAR_156.sql</t>
  </si>
  <si>
    <t>var_157.sql</t>
  </si>
  <si>
    <t>VAR_159.sql</t>
  </si>
  <si>
    <t>VAR_160.sql</t>
  </si>
  <si>
    <t>F_SUBSCRIBER_SELECT.SQL</t>
  </si>
  <si>
    <t>VAR_161.sql</t>
  </si>
  <si>
    <t>VAR_162.sql</t>
  </si>
  <si>
    <t>VAR_PORTA.SQL</t>
  </si>
  <si>
    <t>1ER_QUERY_CDR_DWH_v4.sql</t>
  </si>
  <si>
    <t>QUERY_MAESTRO_PREPAGO.sql</t>
  </si>
  <si>
    <t>var_165_166.SQL</t>
  </si>
  <si>
    <t>25_REPTDM.VAR_27.sql</t>
  </si>
  <si>
    <t>3_REPTDM.F_M_LINEAS_CELDA_CDR.sql</t>
  </si>
  <si>
    <t>SA_TAC_GSMAv3.SQL</t>
  </si>
  <si>
    <t>var_003.sql</t>
  </si>
  <si>
    <t>TRÁ</t>
  </si>
  <si>
    <t>var_020.sql</t>
  </si>
  <si>
    <t>F_M_GPRS.SQL</t>
  </si>
  <si>
    <t>var_163.SQL</t>
  </si>
  <si>
    <t>VAR_164.SQL</t>
  </si>
  <si>
    <t>8_REPTDM.SAS_COMUNIDAD_VAR122.sql</t>
  </si>
  <si>
    <t>var_123.sql</t>
  </si>
  <si>
    <t>var_124.sql</t>
  </si>
  <si>
    <t>9_REPTDM.SAS_COMUNIDAD_VAR128.sql</t>
  </si>
  <si>
    <t>VAR_129.sql</t>
  </si>
  <si>
    <t>var_130.SQL</t>
  </si>
  <si>
    <t>VAR_132.sql</t>
  </si>
  <si>
    <t>VAR_133.SQL</t>
  </si>
  <si>
    <t>var_135.sql</t>
  </si>
  <si>
    <t>VAR_136.SQL</t>
  </si>
  <si>
    <t>VAR_138.sql</t>
  </si>
  <si>
    <t>19_DWO.T$_F_M_ABONADOS_3var.sql</t>
  </si>
  <si>
    <t>var_140.sql</t>
  </si>
  <si>
    <t>VAR_167.SQL</t>
  </si>
  <si>
    <t>22_REPTDM.historico_triaciones_VAR168.sql</t>
  </si>
  <si>
    <t>SA_SIAC_COD_BLOQUEO_LINEA.SQL</t>
  </si>
  <si>
    <t>SA_TABLE_INTERACT-v3.SQL</t>
  </si>
  <si>
    <t>SA_TABLE_SAR_SARA.SQL</t>
  </si>
  <si>
    <t>var_144.SQL</t>
  </si>
  <si>
    <t>var_175_176_177.SQL</t>
  </si>
  <si>
    <t>1_DWO.T$_TARGET_SPSS_MES.sql</t>
  </si>
  <si>
    <t>BLIST_TELEFONOS.SQL</t>
  </si>
  <si>
    <t>Var_185.sql</t>
  </si>
  <si>
    <t>VAR_206_207_208.sql</t>
  </si>
  <si>
    <t>VAR_209_240_241_v3.sql</t>
  </si>
  <si>
    <t>T$_VAR_211.sql</t>
  </si>
  <si>
    <t>var_212.SQL</t>
  </si>
  <si>
    <t>SA_SECT_SOLICITUD.SQL</t>
  </si>
  <si>
    <t>var_tarifa.SQL</t>
  </si>
  <si>
    <t>var_217_v2.sql</t>
  </si>
  <si>
    <t>var_218.SQL</t>
  </si>
  <si>
    <t>var_219.sql</t>
  </si>
  <si>
    <t>var_220.sql</t>
  </si>
  <si>
    <t>16_DWO.T$_F_M_GPRS_VAR221.sql</t>
  </si>
  <si>
    <t>var_222.sql</t>
  </si>
  <si>
    <t>var_224_225.SQL</t>
  </si>
  <si>
    <t>var_226_nathy.sql</t>
  </si>
  <si>
    <t>var_227_v3.SQL</t>
  </si>
  <si>
    <t>var_228.sql</t>
  </si>
  <si>
    <t>var_229.SQL</t>
  </si>
  <si>
    <t>var_230.SQL</t>
  </si>
  <si>
    <t>VAR_231.sql</t>
  </si>
  <si>
    <t>var_233_234.SQL</t>
  </si>
  <si>
    <t>var_llam_sal.SQL</t>
  </si>
  <si>
    <t>var_239.sql</t>
  </si>
  <si>
    <t>20_BAJAS_2G_3G_4G.sql</t>
  </si>
  <si>
    <t>VAR_276.sql</t>
  </si>
  <si>
    <t>VAR_277.sql</t>
  </si>
  <si>
    <t>T$_VAR_278.sql</t>
  </si>
  <si>
    <t>T$_VAR_279.sql</t>
  </si>
  <si>
    <t>PRIORIDAD</t>
  </si>
  <si>
    <t>VARIABLES TABLON</t>
  </si>
  <si>
    <t>CATEGORÍA</t>
  </si>
  <si>
    <t>FECHA DISPONIBLE EN FUENTE (MAPEO)</t>
  </si>
  <si>
    <t>FECHA DISPONIBLE EN FUENTE (REAL)</t>
  </si>
  <si>
    <t>STATUS</t>
  </si>
  <si>
    <t>LISTO</t>
  </si>
  <si>
    <t>#N/A</t>
  </si>
  <si>
    <t>Cuenta de VARIABLES</t>
  </si>
  <si>
    <t>Etiquetas de columna</t>
  </si>
  <si>
    <t>DURACIÓN DE CARGA</t>
  </si>
  <si>
    <t>13 MINUTOS</t>
  </si>
  <si>
    <t>SENTENCIA PARA CARGA</t>
  </si>
  <si>
    <t>3 MINUTOS</t>
  </si>
  <si>
    <t>EJ</t>
  </si>
  <si>
    <t>15 MINUTOS</t>
  </si>
  <si>
    <t>10 MINUTOS</t>
  </si>
  <si>
    <t>3 HORAS</t>
  </si>
  <si>
    <t>2 MINUTOS</t>
  </si>
  <si>
    <t>DESCARTADA</t>
  </si>
  <si>
    <t>(Varios elementos)</t>
  </si>
  <si>
    <t>ESTADOS</t>
  </si>
  <si>
    <t>PENDIENTE</t>
  </si>
  <si>
    <t>5 MINUTOS</t>
  </si>
  <si>
    <t>Pendiente de Jaime Toribio reafirmar el catalogo</t>
  </si>
  <si>
    <t>30 MINUTOS</t>
  </si>
  <si>
    <t>14 CADA MES</t>
  </si>
  <si>
    <t>NRO_TELEFONO</t>
  </si>
  <si>
    <t>TIPO_DOC_CLIENTE</t>
  </si>
  <si>
    <t>NRO_DOC_CLIENTE</t>
  </si>
  <si>
    <t>17 cada mes</t>
  </si>
  <si>
    <t>dw_spss_tech_chip_201804</t>
  </si>
  <si>
    <t>DW_SPSS_CANJE_CCLUB_201804</t>
  </si>
  <si>
    <t>dw_spss_queja_rec_sva_201804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</si>
</sst>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BA49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0" borderId="2" xfId="0" applyFill="1" applyBorder="1"/>
    <xf numFmtId="0" fontId="1" fillId="4" borderId="2" xfId="0" applyFont="1" applyFill="1" applyBorder="1"/>
    <xf numFmtId="0" fontId="7" fillId="0" borderId="1" xfId="0" applyFont="1" applyFill="1" applyBorder="1"/>
    <xf numFmtId="0" fontId="8" fillId="0" borderId="1" xfId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 indent="1"/>
    </xf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/>
    <xf numFmtId="0" fontId="5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4" xfId="0" applyFont="1" applyFill="1" applyBorder="1"/>
    <xf numFmtId="0" fontId="7" fillId="0" borderId="4" xfId="0" applyFont="1" applyFill="1" applyBorder="1"/>
    <xf numFmtId="0" fontId="11" fillId="2" borderId="1" xfId="0" applyFont="1" applyFill="1" applyBorder="1"/>
    <xf numFmtId="0" fontId="11" fillId="2" borderId="4" xfId="0" applyFont="1" applyFill="1" applyBorder="1"/>
    <xf numFmtId="0" fontId="11" fillId="6" borderId="1" xfId="0" applyFont="1" applyFill="1" applyBorder="1"/>
    <xf numFmtId="0" fontId="11" fillId="6" borderId="4" xfId="0" applyFont="1" applyFill="1" applyBorder="1"/>
    <xf numFmtId="0" fontId="0" fillId="2" borderId="1" xfId="0" applyFont="1" applyFill="1" applyBorder="1"/>
    <xf numFmtId="0" fontId="7" fillId="6" borderId="1" xfId="0" applyFont="1" applyFill="1" applyBorder="1"/>
    <xf numFmtId="0" fontId="7" fillId="6" borderId="4" xfId="0" applyFont="1" applyFill="1" applyBorder="1"/>
    <xf numFmtId="0" fontId="2" fillId="7" borderId="1" xfId="0" applyFont="1" applyFill="1" applyBorder="1"/>
    <xf numFmtId="0" fontId="2" fillId="7" borderId="4" xfId="0" applyFont="1" applyFill="1" applyBorder="1"/>
    <xf numFmtId="0" fontId="1" fillId="4" borderId="0" xfId="0" applyFont="1" applyFill="1"/>
    <xf numFmtId="0" fontId="0" fillId="0" borderId="0" xfId="0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/>
    <xf numFmtId="0" fontId="12" fillId="8" borderId="1" xfId="0" applyFont="1" applyFill="1" applyBorder="1"/>
    <xf numFmtId="0" fontId="12" fillId="9" borderId="1" xfId="0" applyFont="1" applyFill="1" applyBorder="1"/>
    <xf numFmtId="0" fontId="12" fillId="3" borderId="1" xfId="0" applyFont="1" applyFill="1" applyBorder="1"/>
    <xf numFmtId="0" fontId="6" fillId="10" borderId="5" xfId="0" applyFont="1" applyFill="1" applyBorder="1"/>
    <xf numFmtId="0" fontId="6" fillId="0" borderId="5" xfId="0" applyFont="1" applyBorder="1" applyAlignment="1">
      <alignment horizontal="left"/>
    </xf>
    <xf numFmtId="0" fontId="6" fillId="0" borderId="5" xfId="0" applyNumberFormat="1" applyFont="1" applyBorder="1"/>
    <xf numFmtId="0" fontId="6" fillId="10" borderId="6" xfId="0" applyFont="1" applyFill="1" applyBorder="1" applyAlignment="1">
      <alignment horizontal="left"/>
    </xf>
    <xf numFmtId="0" fontId="6" fillId="10" borderId="6" xfId="0" applyNumberFormat="1" applyFont="1" applyFill="1" applyBorder="1"/>
    <xf numFmtId="16" fontId="0" fillId="0" borderId="1" xfId="0" applyNumberFormat="1" applyBorder="1"/>
  </cellXfs>
  <cellStyles count="2">
    <cellStyle name="Hipervínculo" xfId="1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BA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san Milagros Delgado Ricci" refreshedDate="43185.61001527778" createdVersion="5" refreshedVersion="5" minRefreshableVersion="3" recordCount="220">
  <cacheSource type="worksheet">
    <worksheetSource ref="A1:H1048576" sheet="Detalle"/>
  </cacheSource>
  <cacheFields count="8">
    <cacheField name="CATEGORÍA DE VARIABLES" numFmtId="0">
      <sharedItems containsBlank="1" count="32">
        <s v="BLOQUEOS"/>
        <s v="CALIDAD DE RED"/>
        <s v="CAMPAÑAS"/>
        <s v="CLARO PUNTOS"/>
        <s v="COMUNIDAD CHARLOTTE"/>
        <s v="DATOS DE LINEA"/>
        <s v="DATOS DE EQUIPO"/>
        <s v="INTERACCIONES"/>
        <s v="MIGRACIONES"/>
        <s v="PORTABILIDAD"/>
        <s v="PRODUCTOS ADICIONALES CLIENTE"/>
        <s v="PROMOCIONES"/>
        <s v="RECARGAS"/>
        <s v="RENOVACIONES"/>
        <s v="REPOSICIONES"/>
        <s v="SEGMENTO CLIENTE"/>
        <s v="SVAS"/>
        <s v="ÚLTIMO TRÁFICO"/>
        <s v="TIPO PLAN"/>
        <s v="TRÁFICO CRUZADO"/>
        <s v="TRÁFICO DATOS"/>
        <s v="TRÁFICO SMS"/>
        <s v="TRÁFICO VOZ"/>
        <s v="LOCALIDAD DEL CLIENTE"/>
        <s v="PLATAFORMA"/>
        <s v="4G"/>
        <s v="SERVICIOS CLIENTE"/>
        <s v="CALL CENTER COMPETENCIA"/>
        <m/>
        <s v="NÚMEROS FRECUENTES" u="1"/>
        <s v="TIEMPO PERMANENCIA" u="1"/>
        <s v="ESTADO DE LINEA" u="1"/>
      </sharedItems>
    </cacheField>
    <cacheField name="VAR" numFmtId="0">
      <sharedItems containsBlank="1"/>
    </cacheField>
    <cacheField name="DESCRIPCIÓN" numFmtId="0">
      <sharedItems containsBlank="1"/>
    </cacheField>
    <cacheField name="Fuente BD" numFmtId="0">
      <sharedItems containsBlank="1"/>
    </cacheField>
    <cacheField name="FUENTE" numFmtId="0">
      <sharedItems containsBlank="1"/>
    </cacheField>
    <cacheField name="FECHA DISPONIBLE EN FUENTE" numFmtId="0">
      <sharedItems containsBlank="1"/>
    </cacheField>
    <cacheField name="DURACIÓN DE CARGA (DÍAS)" numFmtId="0">
      <sharedItems containsNonDate="0" containsString="0" containsBlank="1"/>
    </cacheField>
    <cacheField name="IMPORTANCIA CARGA" numFmtId="0">
      <sharedItems containsBlank="1" count="3">
        <s v="NO PRIORIZADA"/>
        <s v="PRIORIZAD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usan Milagros Delgado Ricci" refreshedDate="43185.68008229167" createdVersion="5" refreshedVersion="5" minRefreshableVersion="3" recordCount="219">
  <cacheSource type="worksheet">
    <worksheetSource ref="A1:H220" sheet="Detalle"/>
  </cacheSource>
  <cacheFields count="8">
    <cacheField name="CATEGORÍA DE VARIABLES" numFmtId="0">
      <sharedItems count="30">
        <s v="BLOQUEOS"/>
        <s v="CALIDAD DE RED"/>
        <s v="CAMPAÑAS"/>
        <s v="CLARO PUNTOS"/>
        <s v="COMUNIDAD CHARLOTTE"/>
        <s v="DATOS DE LINEA"/>
        <s v="DATOS DE EQUIPO"/>
        <s v="INTERACCIONES"/>
        <s v="MIGRACIONES"/>
        <s v="PORTABILIDAD"/>
        <s v="PRODUCTOS ADICIONALES CLIENTE"/>
        <s v="PROMOCIONES"/>
        <s v="RECARGAS"/>
        <s v="RENOVACIONES"/>
        <s v="REPOSICIONES"/>
        <s v="SEGMENTO CLIENTE"/>
        <s v="SVAS"/>
        <s v="ÚLTIMO TRÁFICO"/>
        <s v="TIPO PLAN"/>
        <s v="TRÁFICO CRUZADO"/>
        <s v="TRÁFICO DATOS"/>
        <s v="TRÁFICO SMS"/>
        <s v="TRÁFICO VOZ"/>
        <s v="LOCALIDAD DEL CLIENTE"/>
        <s v="PLATAFORMA"/>
        <s v="4G"/>
        <s v="SERVICIOS CLIENTE"/>
        <s v="CALL CENTER COMPETENCIA"/>
        <s v="CALIDAD DE RED DATOS" u="1"/>
        <s v="CALIDAD DE RED VOZ" u="1"/>
      </sharedItems>
    </cacheField>
    <cacheField name="VAR" numFmtId="0">
      <sharedItems/>
    </cacheField>
    <cacheField name="DESCRIPCIÓN" numFmtId="0">
      <sharedItems/>
    </cacheField>
    <cacheField name="Fuente BD" numFmtId="0">
      <sharedItems/>
    </cacheField>
    <cacheField name="FUENTE" numFmtId="0">
      <sharedItems/>
    </cacheField>
    <cacheField name="FECHA DISPONIBLE EN FUENTE" numFmtId="0">
      <sharedItems containsBlank="1"/>
    </cacheField>
    <cacheField name="DURACIÓN DE CARGA (DÍAS)" numFmtId="0">
      <sharedItems containsNonDate="0" containsString="0" containsBlank="1"/>
    </cacheField>
    <cacheField name="IMPORTANCIA CARGA" numFmtId="0">
      <sharedItems count="2">
        <s v="NO PRIORIZADA"/>
        <s v="PRIORIZAD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usan Milagros Delgado Ricci" refreshedDate="43238.459488541666" createdVersion="5" refreshedVersion="5" minRefreshableVersion="3" recordCount="210">
  <cacheSource type="worksheet">
    <worksheetSource ref="A1:J211" sheet="MapeoEjecución Act."/>
  </cacheSource>
  <cacheFields count="10">
    <cacheField name="CATEGORÍA" numFmtId="0">
      <sharedItems count="30">
        <s v="DATOS DE LINEA"/>
        <s v="MIGRACIONES"/>
        <s v="BLOQUEOS"/>
        <s v="ÚLTIMO TRÁFICO"/>
        <s v="PRODUCTOS ADICIONALES CLIENTE"/>
        <s v="CALIDAD DE RED"/>
        <s v="PROMOCIONES"/>
        <s v="INTERACCIONES"/>
        <s v="LOCALIDAD DEL CLIENTE"/>
        <s v="CAMPAÑAS"/>
        <s v="RENOVACIONES"/>
        <s v="CLARO PUNTOS"/>
        <s v="SVAS"/>
        <s v="TRÁFICO DATOS"/>
        <s v="4G"/>
        <s v="RECARGAS"/>
        <s v="PORTABILIDAD"/>
        <s v="TRÁFICO VOZ"/>
        <s v="TRÁFICO SMS"/>
        <s v="CALL CENTER COMPETENCIA"/>
        <s v="TIPO PLAN"/>
        <s v="COMUNIDAD CHARLOTTE"/>
        <s v="PLATAFORMA"/>
        <e v="#N/A"/>
        <s v="SEGMENTO CLIENTE"/>
        <s v="SERVICIOS CLIENTE"/>
        <s v="TRÁFICO CRUZADO"/>
        <s v="CALIDAD DE RED: TOTAL MINUTOS"/>
        <s v="REPOSICIONES"/>
        <s v="DATOS DE EQUIPO"/>
      </sharedItems>
    </cacheField>
    <cacheField name="CAMPOS TABLON" numFmtId="0">
      <sharedItems count="210">
        <s v="ESTADO_LINEA"/>
        <s v="SEC_MIGRA"/>
        <s v="SEC_MIGRA_RES"/>
        <s v="VAR_172"/>
        <s v="VAR_173"/>
        <s v="VAR_174"/>
        <s v="VAR_178"/>
        <s v="VAR_179"/>
        <s v="VAR_221"/>
        <s v="VAR_139"/>
        <s v="VAR272"/>
        <s v="VAR273"/>
        <s v="VAR_003"/>
        <s v="VAR_150"/>
        <s v="VAR274"/>
        <s v="VAR275"/>
        <s v="VAR_148"/>
        <s v="IMEI_ULT_TRAFICO_EQ"/>
        <s v="MARCA_ULT_TRAFICO_EQ"/>
        <s v="MODELO_ULT_TRAFICO_EQ"/>
        <s v="DPTO_ULT_TRAFICO"/>
        <s v="CAMPANA_RENO"/>
        <s v="CAMPANA_RENO_RES"/>
        <s v="VAR_157"/>
        <s v="VAR_159"/>
        <s v="VAR_160"/>
        <s v="VAR_020"/>
        <s v="VAR_162"/>
        <s v="VAR_164"/>
        <s v="VAR_206"/>
        <s v="VAR_207"/>
        <s v="VAR_208"/>
        <s v="VAR_212"/>
        <s v="VAR_217"/>
        <s v="SERV_4G"/>
        <s v="SIM_4G"/>
        <s v="VAR_227"/>
        <s v="FECHA_ULT_RECARGA_QTY"/>
        <s v="ULT_RECARGA_QTY"/>
        <s v="VAR_231"/>
        <s v="VAR_276"/>
        <s v="VAR_277"/>
        <s v="VAR_021"/>
        <s v="VAR_161"/>
        <s v="VAR_189"/>
        <s v="VAR_215"/>
        <s v="VAR_216"/>
        <s v="VAR_11"/>
        <s v="NUM_FREC_QTY"/>
        <s v="VAR_023"/>
        <s v="VAR_211"/>
        <s v="VAR_278"/>
        <s v="VAR_279"/>
        <s v="VAR_145"/>
        <s v="VAR_146"/>
        <s v="VAR_147"/>
        <s v="VAR_022"/>
        <s v="VAR_028"/>
        <s v="VAR_129"/>
        <s v="VAR_130"/>
        <s v="LIN_POST_ACTIVO"/>
        <s v="PERMANENCIA_ULT_EQ"/>
        <s v="VAR_133"/>
        <s v="LIN_CORP_ACTIVO"/>
        <s v="VAR_136"/>
        <s v="VAR_138"/>
        <s v="VAR_140"/>
        <s v="TIPO_PLAN_ACTIV"/>
        <s v="VAR_120"/>
        <s v="VAR_121"/>
        <s v="VAR_122"/>
        <s v="OPERA_LIDER_COMUND"/>
        <s v="VAR_183"/>
        <s v="VAR_184"/>
        <s v="MB_QTY"/>
        <s v="MB_WSP_QTY"/>
        <s v="MB_FACE_QTY"/>
        <s v="MB_2G"/>
        <s v="MB_3G"/>
        <s v="MB_4G"/>
        <s v="MB_WSP_2G"/>
        <s v="MB_WSP_3G"/>
        <s v="MB_WSP_4G"/>
        <s v="MB_FACE_2G"/>
        <s v="MB_FACE_3G"/>
        <s v="MB_FACE_4G"/>
        <s v="VAR_29"/>
        <s v="VAR_154"/>
        <s v="ESTADO_LINEA_IN"/>
        <s v="RENO_QTY"/>
        <s v="MODELO_RENO_EQ"/>
        <s v="VAR_233"/>
        <s v="VAR_234"/>
        <s v="MARCA_RENO_EQ"/>
        <s v="VAR_167"/>
        <s v="VOZ_SAL_QTY"/>
        <s v="SMS_SAL_QTY"/>
        <s v="VAR_185"/>
        <s v="VAR_209"/>
        <s v="SVA_AFILIA_AMT"/>
        <s v="VAR_240"/>
        <s v="VAR_239"/>
        <s v="VAR_241"/>
        <s v="ENT_MIN_QTY"/>
        <s v="ENT_MIN_FIJOS_QTY"/>
        <s v="ENT_VOZ_QTY"/>
        <s v="ENT_VOZ_FIJO_QTY"/>
        <s v="ENT_MIN_BITEL_QTY"/>
        <s v="VAR_123"/>
        <s v="VAR_124"/>
        <s v="ENT_VOZ_BITEL_QTY"/>
        <s v="ENT_MIN_ENTEL_QTY"/>
        <s v="ENT_MIN_FIJO_ENTEL_QTY"/>
        <s v="ENT_VOZ_ENTEL_QTY"/>
        <s v="VAR_078"/>
        <s v="ENT_MIN_MOV_QTY"/>
        <s v="ENT_MIN_FIJO_MOV_QTY"/>
        <s v="ENT_VOZ_MOV_QTY"/>
        <s v="ENT_VOZ_FIJO_MOV_QTY"/>
        <s v="ENT_MIN_VIRGIN_QTY"/>
        <s v="ENT_VOZ_VIRGIN_QTY"/>
        <s v="ENT_SMS_QTY"/>
        <s v="ENT_SMS_ENTEL_QTY"/>
        <s v="ENT_SMS_BITEL_QTY"/>
        <s v="ENT_SMS_MOV_QTY"/>
        <s v="ENT_SMS_VIRGIN_QTY"/>
        <s v="VAR_203"/>
        <s v="VAR_204"/>
        <s v="VAR_236"/>
        <s v="VAR_238"/>
        <s v="VAR_218"/>
        <s v="VAR_219"/>
        <s v="VAR_220"/>
        <s v="VAR_222"/>
        <s v="VOZ_ACC_2G"/>
        <s v="VOZ_RET_2G"/>
        <s v="SAL_MIN_FIJO_QTY"/>
        <s v="VAR_175"/>
        <s v="VAR_176"/>
        <s v="SAL_MIN_ENTEL_QTY"/>
        <s v="VAR_177"/>
        <s v="VOZ_ACC_3G"/>
        <s v="VOZ_RET_3G"/>
        <s v="VOZ_TES_3G"/>
        <s v="SAL_MIN_MOV_QTY"/>
        <s v="SAL_MIN_FIJO_MOV_QTY"/>
        <s v="SAL_MIN_VIRGIN_QTY"/>
        <s v="SAL_SMS_AMT"/>
        <s v="SAL_SMS_ENTEL_AMT"/>
        <s v="SAL_SMS_BITEL_AMT"/>
        <s v="SAL_SMS_MOV_AMT"/>
        <s v="SAL_SMS_VIRGIN_AMT"/>
        <s v="SAL_MIN_MOVIL_QTY"/>
        <s v="VOZ_CLD_3G"/>
        <s v="VOZ_ACC_2G_HP"/>
        <s v="VOZ_RET_2G_HP"/>
        <s v="VOZ_ACC_3G_HP"/>
        <s v="VOZ_RET_3G_HP"/>
        <s v="VOZ_TES_3G_HP"/>
        <s v="VOZ_CLD_3G_HP"/>
        <s v="DATOS_TH_DOWN_2G"/>
        <s v="DATOS_ACC_2G"/>
        <s v="DATOS_RET_2G"/>
        <s v="DATOS_TH_DOWN_3G"/>
        <s v="DATOS_TH_UP_3G"/>
        <s v="DATOS_ACC_3G"/>
        <s v="DATOS_RET_3G"/>
        <s v="VAR261"/>
        <s v="VAR262"/>
        <s v="VAR263"/>
        <s v="VAR264"/>
        <s v="DATOS_TH_DOWN_2G_HP"/>
        <s v="DATOS_ACC_2G_HP"/>
        <s v="DATOS_RET_2G_HP"/>
        <s v="DATOS_TH_DOWN_3G_HP"/>
        <s v="DATOS_TH_UP_3G_HP"/>
        <s v="SAL_VOZ_AMT"/>
        <s v="SAL_VOZ_FIJO_AMT"/>
        <s v="SAL_VOZ_QTY"/>
        <s v="SAL_VOZ_FIJO_QTY"/>
        <s v="SAL_VOZ_ENTEL_AMT"/>
        <s v="SAL_VOZ_ENTEL_QTY"/>
        <s v="SAL_MIN_BITEL_QTY"/>
        <s v="DATOS_ACC_3G_HP"/>
        <s v="DATOS_RET_3G_HP"/>
        <s v="SAL_VOZ_BITEL_AMT"/>
        <s v="SAL_VOZ_BITEL_QTY"/>
        <s v="SAL_VOZ_MOV_AMT"/>
        <s v="SAL_VOZ_FIJO_MOV_AMT"/>
        <s v="SAL_VOZ_MOV_QTY"/>
        <s v="SAL_VOZ_FIJO_MOV_QTY"/>
        <s v="SAL_VOZ_VIRGIN_AMT"/>
        <s v="SAL_VOZ_VIRGIN_QTY"/>
        <s v="SAL_SMS_QTY"/>
        <s v="SAL_SMS_ENTEL_QTY"/>
        <s v="SAL_SMS_BITEL_QTY"/>
        <s v="SAL_SMS_MOV_QTY"/>
        <s v="VAR_226"/>
        <s v="SAL_SMS_VIRGIN_QTY"/>
        <s v="VAR_012"/>
        <s v="VAR_013"/>
        <s v="VAR_014"/>
        <s v="VAR_016"/>
        <s v="VAR_31"/>
        <s v="VAR_32"/>
        <s v="VAR_33"/>
        <s v="VAR_34"/>
        <s v="VAR_017"/>
        <s v="VAR_018"/>
        <s v="VAR_019"/>
      </sharedItems>
    </cacheField>
    <cacheField name="VARIABLES" numFmtId="0">
      <sharedItems count="210">
        <s v="VAR_182"/>
        <s v="VAR_213"/>
        <s v="VAR_214"/>
        <s v="VAR_172"/>
        <s v="VAR_173"/>
        <s v="VAR_174"/>
        <s v="VAR_178"/>
        <s v="VAR_179"/>
        <s v="VAR_221"/>
        <s v="VAR_139"/>
        <s v="VAR_272"/>
        <s v="VAR_273"/>
        <s v="VAR_003"/>
        <s v="VAR_150"/>
        <s v="var_274"/>
        <s v="var_275"/>
        <s v="VAR_148"/>
        <s v="VAR_024"/>
        <s v="VAR_025"/>
        <s v="VAR_026"/>
        <s v="VAR_030"/>
        <s v="VAR_155"/>
        <s v="VAR_156"/>
        <s v="VAR_157"/>
        <s v="VAR_159"/>
        <s v="VAR_160"/>
        <s v="VAR_020"/>
        <s v="VAR_162"/>
        <s v="VAR_164"/>
        <s v="VAR_206"/>
        <s v="VAR_207"/>
        <s v="VAR_208"/>
        <s v="VAR_212"/>
        <s v="VAR_217"/>
        <s v="VAR_224"/>
        <s v="VAR_225"/>
        <s v="VAR_227"/>
        <s v="VAR_229"/>
        <s v="VAR_230"/>
        <s v="VAR_231"/>
        <s v="VAR_276"/>
        <s v="VAR_277"/>
        <s v="VAR_021"/>
        <s v="VAR_161"/>
        <s v="VAR_189"/>
        <s v="VAR_215"/>
        <s v="VAR_216"/>
        <s v="var_011"/>
        <s v="VAR_168"/>
        <s v="VAR_023"/>
        <s v="VAR_211"/>
        <s v="VAR_278"/>
        <s v="VAR_279"/>
        <s v="VAR_145"/>
        <s v="var_146"/>
        <s v="VAR_147"/>
        <s v="VAR_022"/>
        <s v="VAR_028"/>
        <s v="VAR_129"/>
        <s v="VAR_130"/>
        <s v="VAR_132"/>
        <s v="VAR_027"/>
        <s v="VAR_133"/>
        <s v="VAR_135"/>
        <s v="VAR_136"/>
        <s v="VAR_138"/>
        <s v="VAR_140"/>
        <s v="VAR_153"/>
        <s v="VAR_120"/>
        <s v="VAR_121"/>
        <s v="VAR_122"/>
        <s v="VAR_128"/>
        <s v="VAR_183"/>
        <s v="VAR_184"/>
        <s v="VAR_090"/>
        <s v="VAR_091"/>
        <s v="VAR_092"/>
        <s v="VAR_102"/>
        <s v="VAR_103"/>
        <s v="VAR_104"/>
        <s v="VAR_105"/>
        <s v="VAR_106"/>
        <s v="VAR_107"/>
        <s v="VAR_108"/>
        <s v="VAR_109"/>
        <s v="VAR_110"/>
        <s v="var_029"/>
        <s v="VAR_154"/>
        <s v="VAR_181"/>
        <s v="VAR_163"/>
        <s v="VAR_165"/>
        <s v="VAR_233"/>
        <s v="VAR_234"/>
        <s v="VAR_166"/>
        <s v="VAR_167"/>
        <s v="VAR_235"/>
        <s v="VAR_237"/>
        <s v="VAR_185"/>
        <s v="VAR_209"/>
        <s v="VAR_210"/>
        <s v="VAR_240"/>
        <s v="VAR_239"/>
        <s v="VAR_241"/>
        <s v="VAR_069"/>
        <s v="VAR_070"/>
        <s v="VAR_071"/>
        <s v="VAR_072"/>
        <s v="VAR_073"/>
        <s v="VAR_123"/>
        <s v="VAR_124"/>
        <s v="VAR_074"/>
        <s v="VAR_075"/>
        <s v="VAR_076"/>
        <s v="VAR_077"/>
        <s v="VAR_078"/>
        <s v="VAR_079"/>
        <s v="VAR_080"/>
        <s v="VAR_081"/>
        <s v="VAR_082"/>
        <s v="VAR_083"/>
        <s v="VAR_084"/>
        <s v="VAR_085"/>
        <s v="VAR_086"/>
        <s v="VAR_087"/>
        <s v="VAR_088"/>
        <s v="VAR_089"/>
        <s v="VAR_203"/>
        <s v="VAR_204"/>
        <s v="VAR_236"/>
        <s v="VAR_238"/>
        <s v="VAR_218"/>
        <s v="VAR_219"/>
        <s v="VAR_220"/>
        <s v="VAR_222"/>
        <s v="VAR_242"/>
        <s v="VAR_243"/>
        <s v="VAR_036"/>
        <s v="VAR_175"/>
        <s v="VAR_176"/>
        <s v="VAR_041"/>
        <s v="VAR_177"/>
        <s v="VAR_244"/>
        <s v="VAR_245"/>
        <s v="VAR_246"/>
        <s v="VAR_050"/>
        <s v="VAR_051"/>
        <s v="VAR_056"/>
        <s v="VAR_060"/>
        <s v="VAR_062"/>
        <s v="VAR_064"/>
        <s v="VAR_066"/>
        <s v="VAR_068"/>
        <s v="VAR_035"/>
        <s v="VAR_247"/>
        <s v="VAR_248"/>
        <s v="VAR_249"/>
        <s v="VAR_250"/>
        <s v="VAR_251"/>
        <s v="VAR_252"/>
        <s v="VAR_253"/>
        <s v="VAR_254"/>
        <s v="VAR_255"/>
        <s v="VAR_256"/>
        <s v="VAR_257"/>
        <s v="VAR_258"/>
        <s v="VAR_259"/>
        <s v="VAR_260"/>
        <s v="VAR_261"/>
        <s v="VAR_262"/>
        <s v="VAR_263"/>
        <s v="VAR_264"/>
        <s v="VAR_265"/>
        <s v="VAR_266"/>
        <s v="VAR_267"/>
        <s v="VAR_268"/>
        <s v="VAR_269"/>
        <s v="VAR_037"/>
        <s v="VAR_038"/>
        <s v="VAR_039"/>
        <s v="VAR_040"/>
        <s v="VAR_043"/>
        <s v="VAR_045"/>
        <s v="VAR_047"/>
        <s v="VAR_270"/>
        <s v="VAR_271"/>
        <s v="VAR_048"/>
        <s v="VAR_049"/>
        <s v="VAR_052"/>
        <s v="VAR_053"/>
        <s v="VAR_054"/>
        <s v="VAR_055"/>
        <s v="VAR_057"/>
        <s v="VAR_058"/>
        <s v="VAR_059"/>
        <s v="VAR_061"/>
        <s v="VAR_063"/>
        <s v="VAR_065"/>
        <s v="VAR_226"/>
        <s v="VAR_067"/>
        <s v="VAR_012"/>
        <s v="VAR_013"/>
        <s v="VAR_014"/>
        <s v="VAR_016"/>
        <s v="var_031"/>
        <s v="var_032"/>
        <s v="var_033"/>
        <s v="var_034"/>
        <s v="VAR_017"/>
        <s v="VAR_018"/>
        <s v="VAR_019"/>
      </sharedItems>
    </cacheField>
    <cacheField name="SCRIPT" numFmtId="0">
      <sharedItems/>
    </cacheField>
    <cacheField name="BD" numFmtId="0">
      <sharedItems/>
    </cacheField>
    <cacheField name="PRIORIDAD" numFmtId="0">
      <sharedItems count="2">
        <s v="PRIORIZADA"/>
        <s v="NO PRIORIZADA"/>
      </sharedItems>
    </cacheField>
    <cacheField name="FECHA DISPONIBLE EN FUENTE (MAPEO)" numFmtId="0">
      <sharedItems containsMixedTypes="1" containsNumber="1" containsInteger="1" minValue="0" maxValue="0"/>
    </cacheField>
    <cacheField name="FECHA DISPONIBLE EN FUENTE (REAL)" numFmtId="0">
      <sharedItems containsBlank="1"/>
    </cacheField>
    <cacheField name="DURACIÓN DE CARGA" numFmtId="0">
      <sharedItems containsBlank="1"/>
    </cacheField>
    <cacheField name="STATUS" numFmtId="0">
      <sharedItems containsBlank="1" count="4">
        <s v="LISTO"/>
        <s v="PENDIENTE"/>
        <s v="DESCARTADA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0">
  <r>
    <x v="0"/>
    <s v="VAR_172"/>
    <s v="Cantidad de bloqueos por robo al mes que tuvo la línea"/>
    <s v="DWO"/>
    <s v="SA_SIAC_COD_BLOQUEO_LINEA"/>
    <s v="Diario"/>
    <m/>
    <x v="0"/>
  </r>
  <r>
    <x v="0"/>
    <s v="VAR_173"/>
    <s v="Cantidad de bloqueos por pérdida al mes que tuvo la línea"/>
    <s v="DWO"/>
    <s v="SA_SIAC_COD_BLOQUEO_LINEA"/>
    <s v="Diario"/>
    <m/>
    <x v="0"/>
  </r>
  <r>
    <x v="0"/>
    <s v="VAR_174"/>
    <s v="Cantidad de bloqueos por desconocimiento al mes que tuvo la línea"/>
    <s v="DWO"/>
    <s v="SA_SIAC_COD_BLOQUEO_LINEA"/>
    <s v="Diario"/>
    <m/>
    <x v="0"/>
  </r>
  <r>
    <x v="0"/>
    <s v="VAR_175"/>
    <s v="Cantidad de días desde el último bloqueo por robo que tuvo la línea"/>
    <s v="DWO"/>
    <s v="SA_SIAC_COD_BLOQUEO_LINEA, t$_maestro_prepago"/>
    <s v="Diario"/>
    <m/>
    <x v="0"/>
  </r>
  <r>
    <x v="0"/>
    <s v="VAR_176"/>
    <s v="Cantidad de días desde el último bloqueo por pérdida que tuvo la línea"/>
    <s v="DWO"/>
    <s v="SA_SIAC_COD_BLOQUEO_LINEA, t$_maestro_prepago"/>
    <s v="Diario"/>
    <m/>
    <x v="0"/>
  </r>
  <r>
    <x v="0"/>
    <s v="VAR_177"/>
    <s v="Cantidad de días desde el último bloqueo por desconocimiento que tuvo la línea"/>
    <s v="DWO"/>
    <s v="SA_SIAC_COD_BLOQUEO_LINEA, t$_maestro_prepago"/>
    <s v="Diario"/>
    <m/>
    <x v="0"/>
  </r>
  <r>
    <x v="0"/>
    <s v="VAR_178"/>
    <s v="Cantidad de días bloqueados al mes por robo"/>
    <s v="DWO"/>
    <s v="SA_SIAC_COD_BLOQUEO_LINEA, t$_maestro_prepago"/>
    <s v="Diario"/>
    <m/>
    <x v="0"/>
  </r>
  <r>
    <x v="0"/>
    <s v="VAR_179"/>
    <s v="Cantidad de días bloqueados al mes por pérdida"/>
    <s v="DWO"/>
    <s v="SA_SIAC_COD_BLOQUEO_LINEA, t$_maestro_prepago"/>
    <s v="Diario"/>
    <m/>
    <x v="0"/>
  </r>
  <r>
    <x v="1"/>
    <s v="VAR_203"/>
    <s v="Calidad de red: Total de minutos en 2G al mes"/>
    <s v="DWO"/>
    <s v="DM.CDR_DWH"/>
    <s v="02 cada mes"/>
    <m/>
    <x v="0"/>
  </r>
  <r>
    <x v="1"/>
    <s v="VAR_204"/>
    <s v="Calidad de red: Total de minutos en 3G al mes"/>
    <s v="DWO"/>
    <s v="DM.CDR_DWH"/>
    <s v="02 cada mes"/>
    <m/>
    <x v="0"/>
  </r>
  <r>
    <x v="1"/>
    <s v="VAR_242"/>
    <s v="Calidad de red - voz: 2G Accesibilidad Total"/>
    <s v="REPTDM"/>
    <s v="f_m_lineas_consol_trafico"/>
    <s v="05 cada mes"/>
    <m/>
    <x v="0"/>
  </r>
  <r>
    <x v="1"/>
    <s v="VAR_243"/>
    <s v="Calidad de red - voz: 2G Retenibilidad Total"/>
    <s v="REPTDM"/>
    <s v="f_m_lineas_consol_trafico"/>
    <s v="05 cada mes"/>
    <m/>
    <x v="0"/>
  </r>
  <r>
    <x v="1"/>
    <s v="VAR_244"/>
    <s v="Calidad de red - voz: 3G Accesibilidad Total"/>
    <s v="DWO"/>
    <s v="sa_base_bajas_3g_voz, f_m_lineas_celda_cdr"/>
    <s v="05 cada mes"/>
    <m/>
    <x v="0"/>
  </r>
  <r>
    <x v="1"/>
    <s v="VAR_245"/>
    <s v="Calidad de red - voz: 3G Retenibilidad Total"/>
    <s v="DWO"/>
    <s v="sa_base_bajas_3g_voz, f_m_lineas_celda_cdr"/>
    <s v="05 cada mes"/>
    <m/>
    <x v="0"/>
  </r>
  <r>
    <x v="1"/>
    <s v="VAR_246"/>
    <s v="Calidad de red - voz: 3G Tiempo de Espera Total"/>
    <s v="DWO"/>
    <s v="sa_base_bajas_3g_voz, f_m_lineas_celda_cdr"/>
    <s v="05 cada mes"/>
    <m/>
    <x v="0"/>
  </r>
  <r>
    <x v="1"/>
    <s v="VAR_247"/>
    <s v="Calidad de red - voz: 3G Calidad de Voz"/>
    <s v="DWO"/>
    <s v="f_m_lineas_celda_cdr"/>
    <s v="05 cada mes"/>
    <m/>
    <x v="0"/>
  </r>
  <r>
    <x v="1"/>
    <s v="VAR_248"/>
    <s v="Calidad de red - voz: 2G Accesibilidad duranre Hora Pico"/>
    <s v="DWO"/>
    <s v="sa_base_bajas_2g_hp_voz"/>
    <s v="Diario"/>
    <m/>
    <x v="0"/>
  </r>
  <r>
    <x v="1"/>
    <s v="VAR_249"/>
    <s v="Calidad de red - voz: 2G Retenibilidad duranre Hora Pico"/>
    <s v="DWO"/>
    <s v="sa_base_bajas_2g_hp_voz"/>
    <s v="Diario"/>
    <m/>
    <x v="0"/>
  </r>
  <r>
    <x v="1"/>
    <s v="VAR_250"/>
    <s v="Calidad de red - voz: 3G Accesibilidad duranre Hora Pico"/>
    <s v="DWO"/>
    <s v="sa_base_bajas_2g_hp_voz, f_m_lineas_celda_cdr"/>
    <s v="05 cada mes"/>
    <m/>
    <x v="0"/>
  </r>
  <r>
    <x v="1"/>
    <s v="VAR_251"/>
    <s v="Calidad de red - voz: 3G Retenibilidad duranre Hora Pico"/>
    <s v="DWO"/>
    <s v="sa_base_bajas_2g_hp_voz, f_m_lineas_celda_cdr"/>
    <s v="05 cada mes"/>
    <m/>
    <x v="0"/>
  </r>
  <r>
    <x v="1"/>
    <s v="VAR_252"/>
    <s v="Calidad de red - voz: 3G Tiempo de Espera duranre Hora Pico"/>
    <s v="DWO"/>
    <s v="sa_base_bajas_2g_hp_voz, f_m_lineas_celda_cdr"/>
    <s v="05 cada mes"/>
    <m/>
    <x v="0"/>
  </r>
  <r>
    <x v="1"/>
    <s v="VAR_253"/>
    <s v="Calidad de red - voz: 3G Calidad de Voz duranre Hora Pico"/>
    <s v="DWO"/>
    <s v="sa_base_bajas_2g, f_m_lineas_celda_cdr"/>
    <s v="05 cada mes"/>
    <m/>
    <x v="0"/>
  </r>
  <r>
    <x v="1"/>
    <s v="VAR_254"/>
    <s v="Calidad de red - Datos: 2G Throughput Downlink (Velocidad Bajada) Total"/>
    <s v="DWO"/>
    <s v="sa_base_bajas_2g, f_m_lineas_celda_cdr"/>
    <s v="05 cada mes"/>
    <m/>
    <x v="0"/>
  </r>
  <r>
    <x v="1"/>
    <s v="VAR_255"/>
    <s v="Calidad de red - Datos: 2G Accesibilidad Total"/>
    <s v="DWO"/>
    <s v="sa_base_bajas_2g, f_m_lineas_celda_cdr"/>
    <s v="05 cada mes"/>
    <m/>
    <x v="0"/>
  </r>
  <r>
    <x v="1"/>
    <s v="VAR_256"/>
    <s v="Calidad de red - Datos: 2G Retenibilidad Total"/>
    <s v="DWO"/>
    <s v="sa_base_bajas_2g, f_m_lineas_celda_cdr"/>
    <s v="05 cada mes"/>
    <m/>
    <x v="0"/>
  </r>
  <r>
    <x v="1"/>
    <s v="VAR_257"/>
    <s v="Calidad de red - Datos: 3G Throughput Downlink (Velocidad Bajada) Total"/>
    <m/>
    <s v="NO TIENE MAPEO"/>
    <m/>
    <m/>
    <x v="0"/>
  </r>
  <r>
    <x v="1"/>
    <s v="VAR_258"/>
    <s v="Calidad de red - Datos: 3G Throughput Uplink (Velocidad Subida) Total"/>
    <m/>
    <s v="NO TIENE MAPEO"/>
    <m/>
    <m/>
    <x v="0"/>
  </r>
  <r>
    <x v="1"/>
    <s v="VAR_259"/>
    <s v="Calidad de red - Datos: 3G Accesibilidad Total"/>
    <m/>
    <s v="NO TIENE MAPEO"/>
    <m/>
    <m/>
    <x v="0"/>
  </r>
  <r>
    <x v="1"/>
    <s v="VAR_260"/>
    <s v="Calidad de red - Datos: 3G Retenibilidad Total"/>
    <m/>
    <s v="sa_base_bajas_2g, f_m_lineas_celda_cdr"/>
    <s v="05 cada mes"/>
    <m/>
    <x v="0"/>
  </r>
  <r>
    <x v="1"/>
    <s v="VAR_261"/>
    <s v="Calidad de red - Datos: 4G Throughput Downlink (Velocidad Bajada) Total"/>
    <s v="DWO"/>
    <s v="sa_base_bajas_4g, f_m_lineas_celda_cdr"/>
    <s v="05 cada mes"/>
    <m/>
    <x v="0"/>
  </r>
  <r>
    <x v="1"/>
    <s v="VAR_262"/>
    <s v="Calidad de red - Datos: 4G Throughput Uplink (Velocidad Subida) Total"/>
    <s v="DWO"/>
    <s v="sa_base_bajas_4g, f_m_lineas_celda_cdr"/>
    <s v="05 cada mes"/>
    <m/>
    <x v="0"/>
  </r>
  <r>
    <x v="1"/>
    <s v="VAR_263"/>
    <s v="Calidad de red - Datos: 4G Accesibilidad Total"/>
    <s v="DWO"/>
    <s v="sa_base_bajas_4g, f_m_lineas_celda_cdr"/>
    <s v="05 cada mes"/>
    <m/>
    <x v="0"/>
  </r>
  <r>
    <x v="1"/>
    <s v="VAR_264"/>
    <s v="Calidad de red - Datos: 4G Retenibilidad Total"/>
    <s v="DWO"/>
    <s v="sa_base_bajas_2g_hp, f_m_lineas_celda_cdr"/>
    <s v="05 cada mes"/>
    <m/>
    <x v="0"/>
  </r>
  <r>
    <x v="1"/>
    <s v="VAR_265"/>
    <s v="Calidad de red - Datos: 2G Throughput Downlink (Velocidad Bajada) Hora Pico"/>
    <s v="DWO"/>
    <s v="sa_base_bajas_2g_hp, f_m_lineas_celda_cdr"/>
    <s v="05 cada mes"/>
    <m/>
    <x v="0"/>
  </r>
  <r>
    <x v="1"/>
    <s v="VAR_266"/>
    <s v="Calidad de red - Datos: 2G Accesibilidad Hora Pico"/>
    <s v="DWO"/>
    <s v="sa_base_bajas_2g_hp, f_m_lineas_celda_cdr"/>
    <s v="05 cada mes"/>
    <m/>
    <x v="0"/>
  </r>
  <r>
    <x v="1"/>
    <s v="VAR_267"/>
    <s v="Calidad de red - Datos: 2G Retenibilidad Hora Pico"/>
    <s v="DWO"/>
    <s v="sa_base_bajas_2g_hp, f_m_lineas_celda_cdr"/>
    <s v="05 cada mes"/>
    <m/>
    <x v="0"/>
  </r>
  <r>
    <x v="1"/>
    <s v="VAR_268"/>
    <s v="Calidad de red - Datos: 3G Throughput Downlink (Velocidad Bajada) Hora Pico"/>
    <s v="DWO"/>
    <s v="sa_base_bajas_3g_hp, f_m_lineas_celda_cdr"/>
    <s v="05 cada mes"/>
    <m/>
    <x v="0"/>
  </r>
  <r>
    <x v="1"/>
    <s v="VAR_269"/>
    <s v="Calidad de red - Datos: 3G Throughput Uplink (Velocidad Bajada) Hora Pico"/>
    <s v="DWO"/>
    <s v="sa_base_bajas_3g_hp, f_m_lineas_celda_cdr"/>
    <s v="05 cada mes"/>
    <m/>
    <x v="0"/>
  </r>
  <r>
    <x v="1"/>
    <s v="VAR_270"/>
    <s v="Calidad de red - Datos: 3G Accesibilidad Hora Pico"/>
    <s v="DWO"/>
    <s v="sa_base_bajas_3g_hp, f_m_lineas_celda_cdr"/>
    <s v="05 cada mes"/>
    <m/>
    <x v="0"/>
  </r>
  <r>
    <x v="1"/>
    <s v="VAR_271"/>
    <s v="Calidad de red - Datos: 3G Retenibilidad Hora Pico"/>
    <s v="DWO"/>
    <s v="sa_base_bajas_3g_hp, f_m_lineas_celda_cdr"/>
    <s v="05 cada mes"/>
    <m/>
    <x v="0"/>
  </r>
  <r>
    <x v="1"/>
    <s v="VAR_272"/>
    <s v="Calidad de red - Datos: 4G Throughput Downlink (Velocidad Bajada) Hora Pico"/>
    <s v="DWO"/>
    <s v="sa_base_bajas_4g_hp, f_m_lineas_celda_cdr"/>
    <s v="05 cada mes"/>
    <m/>
    <x v="0"/>
  </r>
  <r>
    <x v="1"/>
    <s v="VAR_273"/>
    <s v="Calidad de red - Datos: 4G Throughput Uplink (Velocidad Bajada) Hora Pico"/>
    <s v="DWO"/>
    <s v="sa_base_bajas_4g_hp, f_m_lineas_celda_cdr"/>
    <s v="05 cada mes"/>
    <m/>
    <x v="0"/>
  </r>
  <r>
    <x v="1"/>
    <s v="VAR_274"/>
    <s v="Calidad de red - Datos: 4G Accesibilidad Hora Pico"/>
    <s v="DWO"/>
    <s v="sa_base_bajas_4g_hp, f_m_lineas_celda_cdr"/>
    <s v="05 cada mes"/>
    <m/>
    <x v="0"/>
  </r>
  <r>
    <x v="1"/>
    <s v="VAR_275"/>
    <s v="Calidad de red - Datos: 4G Retenibilidad Hora Pico"/>
    <s v="DWO"/>
    <s v="sa_base_bajas_4g_hp, f_m_lineas_celda_cdr"/>
    <s v="05 cada mes"/>
    <m/>
    <x v="0"/>
  </r>
  <r>
    <x v="2"/>
    <s v="VAR_155"/>
    <s v="Participación de la línea en campañas comerciales de Renovación de equipo: SI / NO"/>
    <s v="DWO"/>
    <s v="cup_acciones_prepago_h"/>
    <s v="No especificado"/>
    <m/>
    <x v="0"/>
  </r>
  <r>
    <x v="2"/>
    <s v="VAR_156"/>
    <s v="Resultado de participación de la línea en campañas comerciales de Renovación de equipo"/>
    <s v="DWO"/>
    <s v="t$_spps_p_reno_pre, C17328_RENO_PREPAGO"/>
    <s v="Diario"/>
    <m/>
    <x v="0"/>
  </r>
  <r>
    <x v="2"/>
    <s v="VAR_157"/>
    <s v="Participación de la línea en campañas comerciales de Migración especial: SI / NO"/>
    <s v="DWO"/>
    <s v="t$_spps_p_reno_pre, C17328_RENO_PREPAGO"/>
    <s v="Diario"/>
    <m/>
    <x v="0"/>
  </r>
  <r>
    <x v="2"/>
    <s v="VAR_159"/>
    <s v="Participación de la línea en campañas comerciales de Incentivo de recarga: SI / NO"/>
    <s v="DWO"/>
    <s v="cup_acciones_prepago_h"/>
    <s v="No especificado"/>
    <m/>
    <x v="0"/>
  </r>
  <r>
    <x v="2"/>
    <s v="VAR_160"/>
    <s v="Resultado de participación de la línea en campañas comerciales de Incentivo de recarga"/>
    <s v="DWO"/>
    <s v="a_D_rec_subscriber@dbl_dwhfc, WRK_PROD_RECARGA, T$_SPPS_P_INC_RECA_PRE"/>
    <s v="05 cada mes"/>
    <m/>
    <x v="0"/>
  </r>
  <r>
    <x v="2"/>
    <s v="VAR_161"/>
    <s v="Participación de la línea en campañas comerciales de Recupero de línea: SI / NO"/>
    <s v="DWO"/>
    <s v="Rep_Prom_Pre_Recupero_2017"/>
    <s v="No especificado"/>
    <m/>
    <x v="1"/>
  </r>
  <r>
    <x v="2"/>
    <s v="VAR_162"/>
    <s v="Resultado de participación de la línea en campañas comerciales de Recupero de línea"/>
    <s v="DWO"/>
    <s v="a_D_rec_subscriber@dbl_dwhfc, WRK_PROD_RECARGA, T$_SPPS_P_INC_RECA_PRE"/>
    <s v="05 cada mes"/>
    <m/>
    <x v="0"/>
  </r>
  <r>
    <x v="3"/>
    <s v="VAR_206"/>
    <s v="Realizó canje de CLARO puntos durante el mes"/>
    <s v="DWO"/>
    <s v="SA_ADMPT_CANJE, sa_admpt_canje_detalle"/>
    <s v="Diario"/>
    <m/>
    <x v="0"/>
  </r>
  <r>
    <x v="3"/>
    <s v="VAR_207"/>
    <s v="Cantidad de CLARO puntos canjeados durante el mes"/>
    <s v="DWO"/>
    <s v="SA_ADMPT_CANJE, sa_admpt_canje_detalle"/>
    <s v="Diario"/>
    <m/>
    <x v="0"/>
  </r>
  <r>
    <x v="3"/>
    <s v="VAR_208"/>
    <s v="Tipo de productos canjeados durante el mes (minutos, megas, mercancía, descuento en equipos, etc.)"/>
    <s v="DWO"/>
    <s v="SA_ADMPT_CANJE, sa_admpt_canje_detalle"/>
    <s v="Diario"/>
    <m/>
    <x v="0"/>
  </r>
  <r>
    <x v="4"/>
    <s v="VAR_120"/>
    <s v="Rol de comunidad Charlotte: Seguidor, Líder, Marginal 1° grado, Marginal 2° grado y outlier"/>
    <s v="REPTDM"/>
    <s v="dWH_SAS_COMUNIDAD"/>
    <s v="05 cada mes"/>
    <m/>
    <x v="0"/>
  </r>
  <r>
    <x v="4"/>
    <s v="VAR_121"/>
    <s v="Comunidad Charlotte a la que pertenece la línea"/>
    <s v="REPTDM"/>
    <s v="dWH_SAS_COMUNIDAD"/>
    <s v="05 cada mes"/>
    <m/>
    <x v="0"/>
  </r>
  <r>
    <x v="4"/>
    <s v="VAR_122"/>
    <s v="Cantidad de líneas dentro de la comunidad"/>
    <s v="REPTDM"/>
    <s v="dWH_SAS_COMUNIDAD"/>
    <s v="05 cada mes"/>
    <m/>
    <x v="0"/>
  </r>
  <r>
    <x v="4"/>
    <s v="VAR_123"/>
    <s v="Cantidad de líneas CLARO dentro de la comunidad"/>
    <s v="REPTDM"/>
    <s v="F_M_ABONADOS,DWH_SAS_COMUNIDAD"/>
    <s v="05 cada mes"/>
    <m/>
    <x v="0"/>
  </r>
  <r>
    <x v="4"/>
    <s v="VAR_124"/>
    <s v="Cantidad de líneas de otros operadores (No Claro) dentro de la comunidad"/>
    <s v="REPTDM"/>
    <s v="F_M_ABONADOS,DWH_SAS_COMUNIDAD"/>
    <s v="05 cada mes"/>
    <m/>
    <x v="0"/>
  </r>
  <r>
    <x v="4"/>
    <s v="VAR_128"/>
    <s v="Flag si operador del Lider es Claro."/>
    <s v="REPTDM"/>
    <s v="F_M_ABONADOS,DWH_SAS_COMUNIDAD"/>
    <s v="05 cada mes"/>
    <m/>
    <x v="0"/>
  </r>
  <r>
    <x v="5"/>
    <s v="VAR_001"/>
    <s v="Identificación del cliente (DNI)"/>
    <s v="DWO"/>
    <s v="T$_MAESTRO_PREPAGO"/>
    <m/>
    <m/>
    <x v="0"/>
  </r>
  <r>
    <x v="5"/>
    <s v="VAR_002"/>
    <s v="Número de celular del cliente"/>
    <s v="DWO"/>
    <s v="T$_MAESTRO_PREPAGO"/>
    <m/>
    <m/>
    <x v="0"/>
  </r>
  <r>
    <x v="5"/>
    <s v="VAR_003"/>
    <s v="Fecha de nacimiento"/>
    <s v="DWO"/>
    <s v="T$_MAESTRO_PREPAGO"/>
    <s v="05 cada mes"/>
    <m/>
    <x v="0"/>
  </r>
  <r>
    <x v="5"/>
    <s v="VAR_011"/>
    <s v="Fecha de activación de la línea"/>
    <s v="DWO"/>
    <s v="T$_MAESTRO_PREPAGO"/>
    <m/>
    <m/>
    <x v="1"/>
  </r>
  <r>
    <x v="5"/>
    <s v="VAR_012"/>
    <s v="Fecha de venta de la línea"/>
    <s v="REPTDM"/>
    <s v="SA_BASE_GSMA_BANDS, dw_resumen_ventas"/>
    <s v="02 cada mes"/>
    <m/>
    <x v="0"/>
  </r>
  <r>
    <x v="5"/>
    <s v="VAR_013"/>
    <s v="Tipo de venta en la activación d ela línea: chip, pack"/>
    <s v="REPTDM"/>
    <s v="SA_BASE_GSMA_BANDS, dw_resumen_ventas"/>
    <s v="02 cada mes"/>
    <m/>
    <x v="0"/>
  </r>
  <r>
    <x v="5"/>
    <s v="VAR_014"/>
    <s v="Tipo de chip: chip1, chip6, chip8, chip15"/>
    <s v="REPTDM"/>
    <s v="SA_BASE_GSMA_BANDS, dw_resumen_ventas"/>
    <s v="02 cada mes"/>
    <m/>
    <x v="0"/>
  </r>
  <r>
    <x v="6"/>
    <s v="VAR_016"/>
    <s v="Tecnología del equipo de venta (2G, 3G, 4G)"/>
    <s v="REPTDM"/>
    <s v="SA_BASE_GSMA_BANDS, dw_resumen_ventas"/>
    <s v="02 cada mes"/>
    <m/>
    <x v="0"/>
  </r>
  <r>
    <x v="6"/>
    <s v="VAR_017"/>
    <s v="IMEI del equipo de venta"/>
    <s v="REPTDM"/>
    <s v="SA_BASE_GSMA_BANDS, dw_resumen_ventas"/>
    <s v="02 cada mes"/>
    <m/>
    <x v="0"/>
  </r>
  <r>
    <x v="6"/>
    <s v="VAR_018"/>
    <s v="Marca del equipo de venta"/>
    <s v="REPTDM"/>
    <s v="SA_BASE_GSMA_BANDS, dw_resumen_ventas"/>
    <s v="02 cada mes"/>
    <m/>
    <x v="0"/>
  </r>
  <r>
    <x v="6"/>
    <s v="VAR_019"/>
    <s v="Modelo del equipo de venta"/>
    <s v="REPTDM"/>
    <s v="DW_SUS_M_MIGRACIONPOSITIVA, T$_MAESTRO_PREPAGO"/>
    <s v="05 cada mes"/>
    <m/>
    <x v="1"/>
  </r>
  <r>
    <x v="5"/>
    <s v="VAR_020"/>
    <s v="Motivo de activación de la línea"/>
    <s v="REPTDM"/>
    <s v="dw_sus_m_activacion"/>
    <s v="05 cada mes"/>
    <m/>
    <x v="0"/>
  </r>
  <r>
    <x v="5"/>
    <s v="VAR_021"/>
    <s v="Línea hizo Winback"/>
    <s v="DWO"/>
    <s v="sa_pomet_numeros_a_portar"/>
    <s v="Diario"/>
    <m/>
    <x v="0"/>
  </r>
  <r>
    <x v="5"/>
    <s v="VAR_022"/>
    <s v="Canal donde se adquirió el móvil prepago (DAC, CAC, Cadenas, Call Center)"/>
    <s v="REPTDM"/>
    <s v="T$_MAESTRO_PREPAGO"/>
    <m/>
    <m/>
    <x v="0"/>
  </r>
  <r>
    <x v="5"/>
    <s v="VAR_023"/>
    <s v="Tecnología del equipo de último tráfico (2G, 3G, 4G)"/>
    <s v="REPTDM"/>
    <s v="sa_base_gsma_bands,t_m_lineas_celda_cdr"/>
    <s v="05 cada mes"/>
    <m/>
    <x v="0"/>
  </r>
  <r>
    <x v="5"/>
    <s v="VAR_182"/>
    <s v="Estado de línea en base al tráfico: Activo entrante / Activa saliente / Inactivo"/>
    <s v="DWO"/>
    <s v="f_m_abonados, f_m_trafico_linea"/>
    <s v="02 cada mes"/>
    <m/>
    <x v="1"/>
  </r>
  <r>
    <x v="5"/>
    <s v="VAR_183"/>
    <s v="Línea se encuentra en el blacklist de Indecopi"/>
    <s v="REPTDM"/>
    <s v="BLIST_TELEFONOS,t$_maestro_prepago"/>
    <s v="05 cada mes"/>
    <m/>
    <x v="0"/>
  </r>
  <r>
    <x v="5"/>
    <s v="VAR_184"/>
    <s v="Línea se encuentra en el blacklist interno (SIAC)"/>
    <s v="REPTDM"/>
    <s v="BLIST_TELEFONOS,t$_maestro_prepago"/>
    <s v="05 cada mes"/>
    <m/>
    <x v="0"/>
  </r>
  <r>
    <x v="7"/>
    <s v="VAR_141"/>
    <s v="Interacciones: Cantidad de veces al mes por tipo de interacción Reclamo que realizó la línea"/>
    <m/>
    <s v="SA_TABLE_INTERACT, CATALOGO_CLASE_CODE"/>
    <s v="Diario"/>
    <m/>
    <x v="0"/>
  </r>
  <r>
    <x v="7"/>
    <s v="VAR_142"/>
    <s v="Interacciones: Cantidad de veces al mes por tipo de interacción Consulta que realizó la línea"/>
    <m/>
    <s v="SA_TABLE_INTERACT, CATALOGO_CLASE_CODE"/>
    <s v="Diario"/>
    <m/>
    <x v="0"/>
  </r>
  <r>
    <x v="7"/>
    <s v="VAR_143"/>
    <s v="Interacciones: Cantidad de veces al mes por tipo de interacción Variación que realizó la línea"/>
    <m/>
    <s v="SA_TABLE_INTERACT, CATALOGO_CLASE_CODE"/>
    <s v="Diario"/>
    <m/>
    <x v="0"/>
  </r>
  <r>
    <x v="7"/>
    <s v="VAR_144"/>
    <s v="Interacciones: Cantidad de veces al mes por tipo de interacción SAR que realizó la línea"/>
    <m/>
    <s v="SA_TABLE_INTERACT"/>
    <s v="Diario"/>
    <m/>
    <x v="0"/>
  </r>
  <r>
    <x v="7"/>
    <s v="VAR_145"/>
    <s v="Interacciones totales: Cantidad de interacciones totales al mes por tipo de interacción Reclamo"/>
    <m/>
    <s v="SA_TABLE_INTERACT"/>
    <s v="Diario"/>
    <m/>
    <x v="0"/>
  </r>
  <r>
    <x v="7"/>
    <s v="VAR_146"/>
    <s v="Interacciones totales: Cantidad de interacciones totales al mes por tipo de interacción Consulta"/>
    <m/>
    <s v="t$_maestro_prepago"/>
    <m/>
    <m/>
    <x v="0"/>
  </r>
  <r>
    <x v="7"/>
    <s v="VAR_147"/>
    <s v="Interacciones totales: Cantidad de interacciones totales al mes por tipo de interacción Variación"/>
    <m/>
    <s v="f_m_lineas_celda_cdr, sa_base_bajas_2g_voz, T$_CATALOGO_CLASE_CODE"/>
    <s v="05 cada mes"/>
    <m/>
    <x v="1"/>
  </r>
  <r>
    <x v="7"/>
    <s v="VAR_148"/>
    <s v="Interacciones totales: Cantidad de interacciones totales al mes por tipo de interacción SAR"/>
    <m/>
    <s v="SA_TABLE_SAR_SARA, SA_TABLE_INTERACT"/>
    <s v="Diario"/>
    <m/>
    <x v="0"/>
  </r>
  <r>
    <x v="8"/>
    <s v="VAR_213"/>
    <s v="Evaluación crediticia para migrar de prepago a postpago: SI/NO"/>
    <m/>
    <s v="SA_SECT_SOLICITUD"/>
    <s v="Diario"/>
    <m/>
    <x v="0"/>
  </r>
  <r>
    <x v="8"/>
    <s v="VAR_214"/>
    <s v="Resultado de la evaluación crediticia para migrar de prepago a postpago"/>
    <m/>
    <s v="SA_SECT_SOLICITUD"/>
    <s v="Diario"/>
    <m/>
    <x v="0"/>
  </r>
  <r>
    <x v="5"/>
    <s v="VAR_168"/>
    <s v="Cantidad de números frecuentes que posee la línea"/>
    <m/>
    <s v="HISTORICO_TRIACIONES"/>
    <s v="Diario"/>
    <m/>
    <x v="0"/>
  </r>
  <r>
    <x v="9"/>
    <s v="VAR_189"/>
    <s v="Operador al que portó el cliente en el mes: ENTEL, BITEL, MOVISTAR, VIRGIN"/>
    <m/>
    <s v="NO TIENE MAPEO"/>
    <m/>
    <m/>
    <x v="0"/>
  </r>
  <r>
    <x v="10"/>
    <s v="VAR_129"/>
    <s v="Productos adicionales por cliente: Total de líneas prepago activas por cliente"/>
    <m/>
    <s v="f_m_abonados, dw_sus_d_segmento, dw_sus_d_estado"/>
    <s v="05 cada mes"/>
    <m/>
    <x v="0"/>
  </r>
  <r>
    <x v="10"/>
    <s v="VAR_130"/>
    <s v="Productos adicionales del cliente: cantidad de celulares prepago adquiridas al mes"/>
    <m/>
    <s v="dw_resumen_ventas, f_m_abonados"/>
    <s v="02 cada mes"/>
    <m/>
    <x v="0"/>
  </r>
  <r>
    <x v="10"/>
    <s v="VAR_132"/>
    <s v="Productos adicionales por cliente: Total de líneas postpago activas por cliente"/>
    <m/>
    <s v="f_m_abonados, dw_sus_d_segmento, dw_sus_d_estado"/>
    <s v="05 cada mes"/>
    <m/>
    <x v="0"/>
  </r>
  <r>
    <x v="10"/>
    <s v="VAR_133"/>
    <s v="Productos adicionales del cliente: cantidad de celulares postpago adquiridas al mes"/>
    <m/>
    <s v="f_m_abonados, dw_sus_d_segmento, dw_sus_d_estado"/>
    <s v="05 cada mes"/>
    <m/>
    <x v="0"/>
  </r>
  <r>
    <x v="10"/>
    <s v="VAR_135"/>
    <s v="Productos adicionales por cliente: Total de líneas corporativas activas por cliente"/>
    <m/>
    <s v="f_m_abonados"/>
    <s v="02 cada mes"/>
    <m/>
    <x v="0"/>
  </r>
  <r>
    <x v="10"/>
    <s v="VAR_136"/>
    <s v="Productos adicionales del cliente: cantidad de celulares corporativos adquiridos al mes"/>
    <m/>
    <s v="f_m_abonados, dw_resumen_ventas_post"/>
    <s v="02 cada mes"/>
    <m/>
    <x v="0"/>
  </r>
  <r>
    <x v="10"/>
    <s v="VAR_138"/>
    <s v="Productos adicionales por cliente: Total de productos HFC activos por cliente"/>
    <m/>
    <s v="f_m_abonados, dw_sus_d_segmento, dw_sus_d_estado, dw_com_d_plantarifario"/>
    <s v="05 cada mes"/>
    <m/>
    <x v="0"/>
  </r>
  <r>
    <x v="10"/>
    <s v="VAR_139"/>
    <s v="Productos adicionales por cliente: Total de productos TFI activos por cliente"/>
    <m/>
    <s v="f_m_abonados, dw_sus_d_segmento, dw_sus_d_estado, dw_com_d_plantarifario"/>
    <s v="05 cada mes"/>
    <m/>
    <x v="0"/>
  </r>
  <r>
    <x v="10"/>
    <s v="VAR_140"/>
    <s v="Productos adicionales por cliente: Total de productos DTH activos por cliente"/>
    <m/>
    <s v="f_m_abonados, dw_sus_d_segmento, dw_sus_d_estado, dw_com_d_plantarifario"/>
    <s v="05 cada mes"/>
    <m/>
    <x v="0"/>
  </r>
  <r>
    <x v="11"/>
    <s v="VAR_227"/>
    <s v="Cantidad de días desde la última vez que compró una promoción"/>
    <m/>
    <s v="a_d_rec_subscriber, t$_proid_historico"/>
    <s v="02 cada mes"/>
    <m/>
    <x v="0"/>
  </r>
  <r>
    <x v="11"/>
    <s v="VAR_228"/>
    <s v="Cantidad de días desde la última vez que compró un tipo de promoción"/>
    <m/>
    <s v="a_d_rec_subscriber, t$_proid_historico,catalogo_proids"/>
    <s v="02 cada mes"/>
    <m/>
    <x v="0"/>
  </r>
  <r>
    <x v="11"/>
    <s v="VAR_149"/>
    <s v="Promociones prepago: Cantidad de veces al mes que adquirió la línea por cada Promoción"/>
    <m/>
    <s v="a_d_rec_subscriber@dbl_dwhfc"/>
    <s v="02 cada mes"/>
    <m/>
    <x v="0"/>
  </r>
  <r>
    <x v="11"/>
    <s v="VAR_150"/>
    <s v="Promociones prepago totales: Cantidad de promociones totales al mes que adquirió la línea"/>
    <m/>
    <s v="a_d_rec_subscriber@dbl_dwhfc, T$_proid_historico"/>
    <s v="02 cada mes"/>
    <m/>
    <x v="0"/>
  </r>
  <r>
    <x v="11"/>
    <s v="VAR_152"/>
    <s v="Cantidad de tipos de bonos adquiridos al mes"/>
    <m/>
    <s v="a_d_rec_subscriber@dbl_dwhfc, T$_proid_historico"/>
    <s v="02 cada mes"/>
    <m/>
    <x v="0"/>
  </r>
  <r>
    <x v="12"/>
    <s v="VAR_031"/>
    <s v="Monto mensual en soles de recargas físicas de la línea"/>
    <m/>
    <s v="a_d_rec_subscriber@dbl_dwhfc"/>
    <s v="02 cada mes"/>
    <m/>
    <x v="1"/>
  </r>
  <r>
    <x v="12"/>
    <s v="VAR_032"/>
    <s v="Número de recargas físicas al mes de la línea"/>
    <m/>
    <s v="WRK_PROID_RECARGA"/>
    <s v="05 cada mes"/>
    <m/>
    <x v="1"/>
  </r>
  <r>
    <x v="12"/>
    <s v="VAR_033"/>
    <s v="Monto mensual en soles de recargas virtuales de la línea"/>
    <m/>
    <s v="usr_admin.a_d_rec_subscriber@dbl_dwhfc,USR_ADMIN.WRK_PROID_RECARGA"/>
    <s v="05 cada mes"/>
    <m/>
    <x v="1"/>
  </r>
  <r>
    <x v="12"/>
    <s v="VAR_034"/>
    <s v="Número de recargas virtuales al mes de la línea"/>
    <m/>
    <s v="usr_admin.a_d_rec_subscriber@dbl_dwhfc,USR_ADMIN.WRK_PROID_RECARGA"/>
    <s v="05 cada mes"/>
    <m/>
    <x v="1"/>
  </r>
  <r>
    <x v="12"/>
    <s v="VAR_229"/>
    <s v="Fecha de la última recarga"/>
    <m/>
    <s v="wrk_proid_recarga,a_d_rec_subscriber@dbl_dwhfc"/>
    <s v="05 cada mes"/>
    <m/>
    <x v="0"/>
  </r>
  <r>
    <x v="12"/>
    <s v="VAR_230"/>
    <s v="Cantidad de días desde la fecha de última recarga"/>
    <m/>
    <s v="wrk_proid_recarga,a_d_rec_subscriber@dbl_dwhfc"/>
    <s v="05 cada mes"/>
    <m/>
    <x v="0"/>
  </r>
  <r>
    <x v="13"/>
    <s v="VAR_163"/>
    <s v="Cantidad de renovaciones de equipo al mes que ha tenido la línea"/>
    <m/>
    <s v="DW_SELLOUT, F_M_ABONADOS"/>
    <s v="05 cada mes"/>
    <m/>
    <x v="0"/>
  </r>
  <r>
    <x v="13"/>
    <s v="VAR_164"/>
    <s v="IMEI de equipo(s) renovado(s) en el mes"/>
    <m/>
    <s v="DW_SELLOUT, F_M_ABONADOS"/>
    <s v="05 cada mes"/>
    <m/>
    <x v="0"/>
  </r>
  <r>
    <x v="13"/>
    <s v="VAR_165"/>
    <s v="Modelo de equipo(s) renovado(s) en el mes"/>
    <m/>
    <s v="DW_SELLOUT, F_M_ABONADOS,f_m_lineas_celda_cdr"/>
    <s v="05 cada mes"/>
    <m/>
    <x v="0"/>
  </r>
  <r>
    <x v="13"/>
    <s v="VAR_166"/>
    <s v="Marca de equipo(s) renovado(s) en el mes"/>
    <m/>
    <s v="DW_SELLOUT, F_M_ABONADOS,f_m_lineas_celda_cdr"/>
    <s v="05 cada mes"/>
    <m/>
    <x v="0"/>
  </r>
  <r>
    <x v="13"/>
    <s v="VAR_167"/>
    <s v="Equipo renovado es usado en línea evaluada: SI/NO"/>
    <m/>
    <s v="DW_SELLOUT, F_M_ABONADOS,f_m_lineas_celda_cdr"/>
    <s v="05 cada mes"/>
    <m/>
    <x v="0"/>
  </r>
  <r>
    <x v="13"/>
    <s v="VAR_231"/>
    <s v="Cantidad de días desde la última renovación"/>
    <m/>
    <s v="dw_sellout, f_m_abonados"/>
    <s v="05 cada mes"/>
    <m/>
    <x v="0"/>
  </r>
  <r>
    <x v="14"/>
    <s v="VAR_218"/>
    <s v="Cantidad de reposiciones de chip al mes que ha tenido la línea"/>
    <m/>
    <s v="dw_sellout, f_m_abonados"/>
    <s v="05 cada mes"/>
    <m/>
    <x v="0"/>
  </r>
  <r>
    <x v="15"/>
    <s v="VAR_185"/>
    <s v="Segmentación del cliente usado en el SIAC"/>
    <m/>
    <s v="F_M_SEG_CLIENTES,T$_MAESTRO_PREPAGO"/>
    <s v="05 cada mes"/>
    <m/>
    <x v="0"/>
  </r>
  <r>
    <x v="16"/>
    <s v="VAR_209"/>
    <s v="Cantidad de SVA's asociados a la línea"/>
    <m/>
    <s v="transaction_details_ext"/>
    <s v="03 cada mes"/>
    <m/>
    <x v="0"/>
  </r>
  <r>
    <x v="16"/>
    <s v="VAR_210"/>
    <s v="Cantidad de soles gastados al mes en SVA's"/>
    <m/>
    <s v="transaction_details_ext"/>
    <s v="03 cada mes"/>
    <m/>
    <x v="0"/>
  </r>
  <r>
    <x v="16"/>
    <s v="VAR_211"/>
    <s v="Cantidad de desafiliaciones a SVA'S durante el mes"/>
    <m/>
    <s v="CGW_MO_HISTORY_LOG, SUB_SUBSCRIBER_DETAIL"/>
    <s v="No especificado"/>
    <m/>
    <x v="0"/>
  </r>
  <r>
    <x v="16"/>
    <s v="VAR_212"/>
    <s v="Quejas o reclamos por SVA's durante el mes"/>
    <m/>
    <s v="SA_TABLE_INTERACT, sa_table_sar_sara"/>
    <s v="05 cada mes"/>
    <m/>
    <x v="0"/>
  </r>
  <r>
    <x v="17"/>
    <s v="VAR_027"/>
    <s v="Tiempo de permanencia con el último equipo de tráfico"/>
    <m/>
    <s v="f_m_lineas_celda_cdr"/>
    <s v="05 cada mes"/>
    <m/>
    <x v="1"/>
  </r>
  <r>
    <x v="18"/>
    <s v="VAR_153"/>
    <s v="Tipo de plan de la línea (Juerga, TUN, Especial) en la activación"/>
    <m/>
    <s v="f_m_abonados, dw_sus_d_segmento, dw_sus_d_estado, dw_com_d_plantarifario"/>
    <s v="05 cada mes"/>
    <m/>
    <x v="0"/>
  </r>
  <r>
    <x v="18"/>
    <s v="VAR_154"/>
    <s v="Tipo de plan de la línea (Juerga, TUN, Especial) en actualidad"/>
    <m/>
    <s v="f_subscriber_select_h, c_offer"/>
    <s v="02 cada mes"/>
    <m/>
    <x v="0"/>
  </r>
  <r>
    <x v="19"/>
    <s v="VAR_239"/>
    <s v="Cantidad de días de último estado (en función al tráfico cruzado)"/>
    <m/>
    <s v="f_m_lineas_consol_trafico"/>
    <s v="05 cada mes"/>
    <m/>
    <x v="1"/>
  </r>
  <r>
    <x v="20"/>
    <s v="VAR_090"/>
    <s v="Tráfico de datos (mb): Cantidad total de megabytes consumidas al mes"/>
    <m/>
    <s v="F_D_GPRS"/>
    <s v="03 cada mes"/>
    <m/>
    <x v="0"/>
  </r>
  <r>
    <x v="20"/>
    <s v="VAR_091"/>
    <s v="Tráfico de datos (mb): Cantidad de megabytes consumidas al mes en Whatssap"/>
    <m/>
    <s v="F_D_GPRS"/>
    <s v="03 cada mes"/>
    <m/>
    <x v="0"/>
  </r>
  <r>
    <x v="20"/>
    <s v="VAR_092"/>
    <s v="Tráfico de datos (mb): Cantidad de megabytes consumidas al mes en Facebook"/>
    <m/>
    <s v="F_D_GPRS"/>
    <s v="03 cada mes"/>
    <m/>
    <x v="0"/>
  </r>
  <r>
    <x v="20"/>
    <s v="VAR_102"/>
    <s v="Tráfico de datos (mb): Volumen total de megabytes consumidos en el mes con tecnología 2G"/>
    <m/>
    <s v="F_D_GPRS"/>
    <s v="03 cada mes"/>
    <m/>
    <x v="0"/>
  </r>
  <r>
    <x v="20"/>
    <s v="VAR_103"/>
    <s v="Tráfico de datos (mb): Volumen total de megabytes consumidos en el mes con tecnología 3G"/>
    <m/>
    <s v="F_D_GPRS"/>
    <s v="03 cada mes"/>
    <m/>
    <x v="0"/>
  </r>
  <r>
    <x v="20"/>
    <s v="VAR_104"/>
    <s v="Tráfico de datos (mb): Volumen total de megabytes consumidos en el mes con tecnología 4G"/>
    <m/>
    <s v="F_D_GPRS"/>
    <s v="03 cada mes"/>
    <m/>
    <x v="0"/>
  </r>
  <r>
    <x v="20"/>
    <s v="VAR_105"/>
    <s v="Tráfico de datos (mb): Volumen de megabytes consumidos en WhatsApp con tecnología 2G"/>
    <m/>
    <s v="F_D_GPRS"/>
    <s v="03 cada mes"/>
    <m/>
    <x v="0"/>
  </r>
  <r>
    <x v="20"/>
    <s v="VAR_106"/>
    <s v="Tráfico de datos (mb): Volumen de megabytes consumidos en WhatsApp con tecnología 3G"/>
    <m/>
    <s v="F_D_GPRS"/>
    <s v="03 cada mes"/>
    <m/>
    <x v="0"/>
  </r>
  <r>
    <x v="20"/>
    <s v="VAR_107"/>
    <s v="Tráfico de datos (mb): Volumen de megabytes consumidos en WhatsApp con tecnología 4G"/>
    <m/>
    <s v="F_D_GPRS"/>
    <s v="03 cada mes"/>
    <m/>
    <x v="0"/>
  </r>
  <r>
    <x v="20"/>
    <s v="VAR_108"/>
    <s v="Tráfico de datos (mb): Volumen de megabytes consumidos en Facebook con tecnología 2G"/>
    <m/>
    <s v="F_D_GPRS"/>
    <s v="03 cada mes"/>
    <m/>
    <x v="0"/>
  </r>
  <r>
    <x v="20"/>
    <s v="VAR_109"/>
    <s v="Tráfico de datos (mb): Volumen de megabytes consumidos en Facebook con tecnología 3G"/>
    <m/>
    <s v="F_D_GPRS"/>
    <s v="03 cada mes"/>
    <m/>
    <x v="0"/>
  </r>
  <r>
    <x v="20"/>
    <s v="VAR_110"/>
    <s v="Tráfico de datos (mb): Volumen de megabytes consumidos en Facebook con tecnología 4G"/>
    <m/>
    <s v="F_D_GPRS"/>
    <s v="03 cada mes"/>
    <m/>
    <x v="0"/>
  </r>
  <r>
    <x v="20"/>
    <s v="VAR_217"/>
    <s v="Tarifa promedio por tráfico de tipo megas (Total de megas sobre el total de soles)"/>
    <m/>
    <s v="a_D_call_ss7_subscriber@dbl_dwhfc, CATALOGO_PRODS"/>
    <s v="02 cada mes"/>
    <m/>
    <x v="0"/>
  </r>
  <r>
    <x v="20"/>
    <s v="VAR_276"/>
    <s v="cantidad de dias desde el ultimo trafico de datos"/>
    <m/>
    <s v="F_D_GPRS"/>
    <s v="05 cada mes"/>
    <m/>
    <x v="0"/>
  </r>
  <r>
    <x v="20"/>
    <s v="VAR_277"/>
    <s v="cantidad de dias con tráfico de datos en el mes"/>
    <m/>
    <s v="F_D_GPRS"/>
    <s v="05 cada mes"/>
    <m/>
    <x v="0"/>
  </r>
  <r>
    <x v="21"/>
    <s v="VAR_059"/>
    <s v="Tráfico saliente (sms) on-net: Cantidad de sms enviados al mes a celulares"/>
    <m/>
    <s v="admin.a_D_call_ss7_subscriber"/>
    <s v="02 cada mes"/>
    <m/>
    <x v="1"/>
  </r>
  <r>
    <x v="21"/>
    <s v="VAR_060"/>
    <s v="Tráfico saliente (sms) on-net: Consumo en soles de sms enviados al mes a celulares"/>
    <m/>
    <s v="admin.a_D_call_ss7_subscriber"/>
    <s v="02 cada mes"/>
    <m/>
    <x v="0"/>
  </r>
  <r>
    <x v="21"/>
    <s v="VAR_061"/>
    <s v="Tráfico saliente (sms) of-net: Cantidad de sms enviados al mes a celulares (ENTEL)"/>
    <m/>
    <s v="admin.a_D_call_ss7_subscriber"/>
    <s v="02 cada mes"/>
    <m/>
    <x v="1"/>
  </r>
  <r>
    <x v="21"/>
    <s v="VAR_062"/>
    <s v="Tráfico saliente (sms) of-net: Consumo en soles de sms enviados al mes a celulares (ENTEL)"/>
    <m/>
    <s v="admin.a_D_call_ss7_subscriber"/>
    <s v="02 cada mes"/>
    <m/>
    <x v="0"/>
  </r>
  <r>
    <x v="21"/>
    <s v="VAR_063"/>
    <s v="Tráfico saliente (sms) of-net: Cantidad de sms enviados al mes a celulares (BITEL)"/>
    <m/>
    <s v="admin.a_D_call_ss7_subscriber"/>
    <s v="02 cada mes"/>
    <m/>
    <x v="1"/>
  </r>
  <r>
    <x v="21"/>
    <s v="VAR_064"/>
    <s v="Tráfico saliente (sms) of-net: Consumo en soles de sms enviados al mes a celulares (BITEL)"/>
    <m/>
    <s v="admin.a_D_call_ss7_subscriber"/>
    <s v="02 cada mes"/>
    <m/>
    <x v="0"/>
  </r>
  <r>
    <x v="21"/>
    <s v="VAR_065"/>
    <s v="Tráfico saliente (sms) of-net: Cantidad de sms enviados al mes a celulares (MOVISTAR)"/>
    <m/>
    <s v="admin.a_D_call_ss7_subscriber"/>
    <s v="02 cada mes"/>
    <m/>
    <x v="1"/>
  </r>
  <r>
    <x v="21"/>
    <s v="VAR_066"/>
    <s v="Tráfico saliente (sms) of-net: Consumo en soles de sms enviados al mes a celulares (MOVISTAR)"/>
    <m/>
    <s v="admin.a_D_call_ss7_subscriber"/>
    <s v="02 cada mes"/>
    <m/>
    <x v="0"/>
  </r>
  <r>
    <x v="21"/>
    <s v="VAR_067"/>
    <s v="Tráfico saliente (sms) of-net: Cantidad de sms enviados al mes a celulares (VIRGIN)"/>
    <m/>
    <s v="admin.a_D_call_ss7_subscriber"/>
    <s v="02 cada mes"/>
    <m/>
    <x v="1"/>
  </r>
  <r>
    <x v="21"/>
    <s v="VAR_068"/>
    <s v="Tráfico saliente (sms) of-net: Consumo en soles de sms enviados al mes a celulares (VIRGIN)"/>
    <m/>
    <s v="admin.a_D_call_ss7_subscriber"/>
    <s v="02 cada mes"/>
    <m/>
    <x v="0"/>
  </r>
  <r>
    <x v="21"/>
    <s v="VAR_085"/>
    <s v="Tráfico entrante (sms) on-net: Cantidad de sms enviados al mes a celulares"/>
    <m/>
    <s v="DM.CDR_DWH"/>
    <s v="02 cada mes"/>
    <m/>
    <x v="1"/>
  </r>
  <r>
    <x v="21"/>
    <s v="VAR_086"/>
    <s v="Tráfico entrante (sms): Cantidad de sms enviados al mes a celulares de diferente proveedor (ENTEL)"/>
    <m/>
    <s v="DM.CDR_DWH"/>
    <s v="02 cada mes"/>
    <m/>
    <x v="1"/>
  </r>
  <r>
    <x v="21"/>
    <s v="VAR_087"/>
    <s v="Tráfico entrante (sms): Cantidad de sms enviados al mes a celulares de diferente proveedor (BITEL)"/>
    <m/>
    <s v="DM.CDR_DWH"/>
    <s v="02 cada mes"/>
    <m/>
    <x v="1"/>
  </r>
  <r>
    <x v="21"/>
    <s v="VAR_088"/>
    <s v="Tráfico entrante (sms): Cantidad de sms enviados al mes a celulares de diferente proveedor (MOVISTAR)"/>
    <m/>
    <s v="DM.CDR_DWH"/>
    <s v="02 cada mes"/>
    <m/>
    <x v="1"/>
  </r>
  <r>
    <x v="21"/>
    <s v="VAR_089"/>
    <s v="Tráfico entrante (sms): Cantidad de sms enviados al mes a celulares de diferente proveedor (VIRGIN)"/>
    <m/>
    <s v="DM.CDR_DWH"/>
    <s v="02 cada mes"/>
    <m/>
    <x v="1"/>
  </r>
  <r>
    <x v="21"/>
    <s v="VAR_216"/>
    <s v="Tarifa promedio por tráfico de tipo SMS"/>
    <m/>
    <s v="a_D_call_ss7_subscriber@dbl_dwhfc"/>
    <s v="02 cada mes"/>
    <m/>
    <x v="0"/>
  </r>
  <r>
    <x v="21"/>
    <s v="VAR_234"/>
    <s v="Cantidad de días desde el último mensaje (entrante o saliente)"/>
    <m/>
    <s v="t$_spss_ult_traf_sal@dbl_dwhfc, t$_maestro_prepago"/>
    <s v="02 cada mes"/>
    <m/>
    <x v="1"/>
  </r>
  <r>
    <x v="21"/>
    <s v="VAR_237 "/>
    <s v="Cantidad de días con mensajes salientes en el mes"/>
    <m/>
    <s v="DM.CDR_DWH"/>
    <s v="02 cada mes"/>
    <m/>
    <x v="1"/>
  </r>
  <r>
    <x v="21"/>
    <s v="VAR_238"/>
    <s v="Cantidad de días con mensajes entrantes en el mes"/>
    <m/>
    <s v="DM.CDR_DWH"/>
    <s v="02 cada mes"/>
    <m/>
    <x v="1"/>
  </r>
  <r>
    <x v="22"/>
    <s v="VAR_035"/>
    <s v="Tráfico saliente (voz) on-net: Cantidad de minutos mensuales en llamadas a celulares"/>
    <m/>
    <s v="A_D_CALL_SS7_SUBSCRIBER@DBL_DWHFC"/>
    <s v="02 cada mes"/>
    <m/>
    <x v="1"/>
  </r>
  <r>
    <x v="22"/>
    <s v="VAR_036"/>
    <s v="Tráfico saliente (voz) on-net: Cantidad de minutos mensuales en llamadas a teléfonos fijos"/>
    <m/>
    <s v="A_D_CALL_SS7_SUBSCRIBER@DBL_DWHFC"/>
    <s v="02 cada mes"/>
    <m/>
    <x v="0"/>
  </r>
  <r>
    <x v="22"/>
    <s v="VAR_037"/>
    <s v="Tráfico saliente (voz) on-net: Consumo en soles al mes en llamadas a celulares"/>
    <m/>
    <s v="admin.a_D_call_ss7_subscriber"/>
    <s v="02 cada mes"/>
    <m/>
    <x v="1"/>
  </r>
  <r>
    <x v="22"/>
    <s v="VAR_038"/>
    <s v="Tráfico saliente (voz) on-net: Consumo en soles al mes en llamadas a teléfonos fijos"/>
    <m/>
    <s v="admin.a_D_call_ss7_subscriber"/>
    <s v="02 cada mes"/>
    <m/>
    <x v="1"/>
  </r>
  <r>
    <x v="22"/>
    <s v="VAR_039"/>
    <s v="Tráfico saliente (voz) on-net: Cantidad de llamadas (veces) mensuales a celulares"/>
    <m/>
    <s v="admin.a_D_call_ss7_subscriber"/>
    <s v="02 cada mes"/>
    <m/>
    <x v="1"/>
  </r>
  <r>
    <x v="22"/>
    <s v="VAR_040"/>
    <s v="Tráfico saliente (voz) on-net: Cantidad de llamadas (veces) mensuales a teléfonos fijos"/>
    <m/>
    <s v="admin.a_D_call_ss7_subscriber"/>
    <s v="02 cada mes"/>
    <m/>
    <x v="1"/>
  </r>
  <r>
    <x v="22"/>
    <s v="VAR_041"/>
    <s v="Tráfico saliente (voz) of-net: Cantidad de minutos mensuales en llamadas a celulares (ENTEL)"/>
    <m/>
    <s v="admin.a_D_call_ss7_subscriber"/>
    <s v="02 cada mes"/>
    <m/>
    <x v="0"/>
  </r>
  <r>
    <x v="22"/>
    <s v="VAR_043"/>
    <s v="Tráfico saliente (voz) of-net: Consumo en soles al mes en llamadas a celulares (ENTEL)"/>
    <m/>
    <s v="admin.a_D_call_ss7_subscriber"/>
    <s v="02 cada mes"/>
    <m/>
    <x v="1"/>
  </r>
  <r>
    <x v="22"/>
    <s v="VAR_045"/>
    <s v="Tráfico saliente (voz) of-net: Cantidad de llamadas (veces) mensuales a celulares (ENTEL)"/>
    <m/>
    <s v="admin.a_D_call_ss7_subscriber"/>
    <s v="02 cada mes"/>
    <m/>
    <x v="1"/>
  </r>
  <r>
    <x v="22"/>
    <s v="VAR_047"/>
    <s v="Tráfico saliente (voz) of-net: Cantidad de minutos mensuales en llamadas a celulares (BITEL)"/>
    <m/>
    <s v="admin.a_D_call_ss7_subscriber"/>
    <s v="02 cada mes"/>
    <m/>
    <x v="1"/>
  </r>
  <r>
    <x v="22"/>
    <s v="VAR_048"/>
    <s v="Tráfico saliente (voz) of-net: Consumo en soles al mes en llamadas a celulares (BITEL)"/>
    <m/>
    <s v="admin.a_D_call_ss7_subscriber"/>
    <s v="02 cada mes"/>
    <m/>
    <x v="1"/>
  </r>
  <r>
    <x v="22"/>
    <s v="VAR_049"/>
    <s v="Tráfico saliente (voz) of-net: Cantidad de llamadas (veces) mensuales a celulares (BITEL)"/>
    <m/>
    <s v="admin.a_D_call_ss7_subscriber"/>
    <s v="02 cada mes"/>
    <m/>
    <x v="1"/>
  </r>
  <r>
    <x v="22"/>
    <s v="VAR_050"/>
    <s v="Tráfico saliente (voz) of-net: Cantidad de minutos mensuales en llamadas a celulares (MOVISTAR)"/>
    <m/>
    <s v="admin.a_D_call_ss7_subscriber"/>
    <s v="02 cada mes"/>
    <m/>
    <x v="0"/>
  </r>
  <r>
    <x v="22"/>
    <s v="VAR_051"/>
    <s v="Tráfico saliente (voz) of-net: Cantidad de minutos mensuales en llamadas a teléfonos fijos (MOVISTAR)"/>
    <m/>
    <s v="admin.a_D_call_ss7_subscriber"/>
    <s v="02 cada mes"/>
    <m/>
    <x v="0"/>
  </r>
  <r>
    <x v="22"/>
    <s v="VAR_052"/>
    <s v="Tráfico saliente (voz) of-net: Consumo en soles al mes en llamadas a celulares (MOVISTAR)"/>
    <m/>
    <s v="admin.a_D_call_ss7_subscriber"/>
    <s v="02 cada mes"/>
    <m/>
    <x v="1"/>
  </r>
  <r>
    <x v="22"/>
    <s v="VAR_053"/>
    <s v="Tráfico saliente (voz) of-net: Consumo en soles al mes en llamadas a teléfonos fijos (MOVISTAR)"/>
    <m/>
    <s v="admin.a_D_call_ss7_subscriber"/>
    <s v="02 cada mes"/>
    <m/>
    <x v="1"/>
  </r>
  <r>
    <x v="22"/>
    <s v="VAR_054"/>
    <s v="Tráfico saliente (voz) of-net: Cantidad de llamadas (veces) mensuales a celulares (MOVISTAR)"/>
    <m/>
    <s v="admin.a_D_call_ss7_subscriber"/>
    <s v="02 cada mes"/>
    <m/>
    <x v="1"/>
  </r>
  <r>
    <x v="22"/>
    <s v="VAR_055"/>
    <s v="Tráfico saliente (voz) of-net: Cantidad de llamadas (veces) mensuales a teléfonos fijos (MOVISTAR)"/>
    <m/>
    <s v="admin.a_D_call_ss7_subscriber"/>
    <s v="02 cada mes"/>
    <m/>
    <x v="1"/>
  </r>
  <r>
    <x v="22"/>
    <s v="VAR_056"/>
    <s v="Tráfico saliente (voz) of-net: Cantidad de minutos mensuales en llamadas a celulares (VIRGIN)"/>
    <m/>
    <s v="admin.a_D_call_ss7_subscriber"/>
    <s v="02 cada mes"/>
    <m/>
    <x v="0"/>
  </r>
  <r>
    <x v="22"/>
    <s v="VAR_057"/>
    <s v="Tráfico saliente (voz) of-net: Consumo en soles al mes en llamadas a celulares (VIRGIN)"/>
    <m/>
    <s v="admin.a_D_call_ss7_subscriber"/>
    <s v="02 cada mes"/>
    <m/>
    <x v="1"/>
  </r>
  <r>
    <x v="22"/>
    <s v="VAR_058"/>
    <s v="Tráfico saliente (voz) of-net: Cantidad de llamadas (veces) mensuales a celulares (VIRGIN)"/>
    <m/>
    <s v="admin.a_D_call_ss7_subscriber"/>
    <s v="02 cada mes"/>
    <m/>
    <x v="1"/>
  </r>
  <r>
    <x v="22"/>
    <s v="VAR_069"/>
    <s v="Tráfico entrante (voz) on-net: Cantidad de minutos mensuales en llamadas a celulares"/>
    <m/>
    <s v="cup_acciones_prepago_h"/>
    <s v="02 cada mes"/>
    <m/>
    <x v="1"/>
  </r>
  <r>
    <x v="22"/>
    <s v="VAR_070"/>
    <s v="Tráfico entrante (voz) on-net: Cantidad de minutos mensuales en llamadas a teléfonos fijos"/>
    <m/>
    <s v="DM.CDR_DWH"/>
    <s v="02 cada mes"/>
    <m/>
    <x v="1"/>
  </r>
  <r>
    <x v="22"/>
    <s v="VAR_071"/>
    <s v="Tráfico entrante (voz) on-net: Cantidad de llamadas (veces) mensuales a celulares"/>
    <m/>
    <s v="DM.CDR_DWH"/>
    <s v="02 cada mes"/>
    <m/>
    <x v="1"/>
  </r>
  <r>
    <x v="22"/>
    <s v="VAR_072"/>
    <s v="Tráfico entrante (voz) on-net: Cantidad de llamadas (veces) mensuales a teléfonos fijos"/>
    <m/>
    <s v="DM.CDR_DWH"/>
    <s v="02 cada mes"/>
    <m/>
    <x v="1"/>
  </r>
  <r>
    <x v="22"/>
    <s v="VAR_073"/>
    <s v="Tráfico entrante (voz) of-net: Cantidad de minutos mensuales en llamadas a celulares (BITEL)"/>
    <m/>
    <s v="DM.CDR_DWH"/>
    <s v="02 cada mes"/>
    <m/>
    <x v="1"/>
  </r>
  <r>
    <x v="22"/>
    <s v="VAR_074"/>
    <s v="Tráfico entrante (voz) of-net: Cantidad de llamadas (veces) mensuales a celulares (BITEL)"/>
    <m/>
    <s v="DM.CDR_DWH"/>
    <s v="02 cada mes"/>
    <m/>
    <x v="0"/>
  </r>
  <r>
    <x v="22"/>
    <s v="VAR_075"/>
    <s v="Tráfico entrante (voz) of-net: Cantidad de minutos mensuales en llamadas a celulares (ENTEL)"/>
    <m/>
    <s v="DM.CDR_DWH"/>
    <s v="02 cada mes"/>
    <m/>
    <x v="1"/>
  </r>
  <r>
    <x v="22"/>
    <s v="VAR_076"/>
    <s v="Tráfico entrante (voz) of-net: Cantidad de minutos mensuales en llamadas a teléfonos fijos (ENTEL)"/>
    <m/>
    <s v="DM.CDR_DWH"/>
    <s v="02 cada mes"/>
    <m/>
    <x v="1"/>
  </r>
  <r>
    <x v="22"/>
    <s v="VAR_077"/>
    <s v="Tráfico entrante (voz) of-net: Cantidad de llamadas (veces) mensuales a celulares (ENTEL)"/>
    <m/>
    <s v="DM.CDR_DWH"/>
    <s v="02 cada mes"/>
    <m/>
    <x v="1"/>
  </r>
  <r>
    <x v="22"/>
    <s v="VAR_078"/>
    <s v="Tráfico entrante (voz) of-net: Cantidad de llamadas (veces) mensuales a teléfonos fijos (ENTEL)"/>
    <m/>
    <s v="DM.CDR_DWH"/>
    <s v="02 cada mes"/>
    <m/>
    <x v="1"/>
  </r>
  <r>
    <x v="22"/>
    <s v="VAR_079"/>
    <s v="Tráfico entrante (voz) of-net: Cantidad de minutos mensuales en llamadas a celulares (MOVISTAR)"/>
    <m/>
    <s v="DM.CDR_DWH"/>
    <s v="02 cada mes"/>
    <m/>
    <x v="1"/>
  </r>
  <r>
    <x v="22"/>
    <s v="VAR_080"/>
    <s v="Tráfico entrante (voz) of-net: Cantidad de minutos mensuales en llamadas a teléfonos fijos (MOVISTAR)"/>
    <m/>
    <s v="DM.CDR_DWH"/>
    <s v="02 cada mes"/>
    <m/>
    <x v="1"/>
  </r>
  <r>
    <x v="22"/>
    <s v="VAR_081"/>
    <s v="Tráfico entrante (voz) of-net: Cantidad de llamadas (veces) mensuales a celulares (MOVISTAR)"/>
    <m/>
    <s v="DM.CDR_DWH"/>
    <s v="02 cada mes"/>
    <m/>
    <x v="1"/>
  </r>
  <r>
    <x v="22"/>
    <s v="VAR_082"/>
    <s v="Tráfico entrante (voz) of-net: Cantidad de llamadas (veces) mensuales a teléfonos fijos (MOVISTAR)"/>
    <m/>
    <s v="DM.CDR_DWH"/>
    <s v="02 cada mes"/>
    <m/>
    <x v="1"/>
  </r>
  <r>
    <x v="22"/>
    <s v="VAR_083"/>
    <s v="Tráfico entrante (voz) of-net: Cantidad de minutos mensuales en llamadas a celulares (VIRGIN)"/>
    <m/>
    <s v="DM.CDR_DWH"/>
    <s v="02 cada mes"/>
    <m/>
    <x v="1"/>
  </r>
  <r>
    <x v="22"/>
    <s v="VAR_084"/>
    <s v="Tráfico entrante (voz) of-net: Cantidad de llamadas (veces) mensuales a celulares (VIRGIN)"/>
    <m/>
    <s v="DM.CDR_DWH"/>
    <s v="02 cada mes"/>
    <m/>
    <x v="1"/>
  </r>
  <r>
    <x v="22"/>
    <s v="VAR_215"/>
    <s v="Tarifa promedio por tráfico de tipo minutos"/>
    <m/>
    <s v="SA_SECT_SOLICITUD"/>
    <s v="Diario"/>
    <m/>
    <x v="0"/>
  </r>
  <r>
    <x v="22"/>
    <s v="VAR_233"/>
    <s v="Cantidad de días desde la última llamada (entrante o saliente)"/>
    <m/>
    <s v="A_D_CALL_SS7_SUBSCRIBER"/>
    <s v="02 cada mes"/>
    <m/>
    <x v="1"/>
  </r>
  <r>
    <x v="22"/>
    <s v="VAR_235"/>
    <s v="Cantidad de días con llamadas salientes en el mes"/>
    <m/>
    <s v="A_D_CALL_SS7_SUBSCRIBER@DBL_DWHFC"/>
    <s v="02 cada mes"/>
    <m/>
    <x v="0"/>
  </r>
  <r>
    <x v="22"/>
    <s v="VAR_236"/>
    <s v="Cantidad de días con llamadas entrantes en el mes"/>
    <m/>
    <s v="DM.CDR_DWH"/>
    <s v="02 cada mes"/>
    <m/>
    <x v="1"/>
  </r>
  <r>
    <x v="17"/>
    <s v="VAR_024"/>
    <s v="IMEI del equipo de último tráfico"/>
    <m/>
    <s v="F_M_LINEAS_CELDA_CDR"/>
    <s v="05 cada mes"/>
    <m/>
    <x v="0"/>
  </r>
  <r>
    <x v="17"/>
    <s v="VAR_025"/>
    <s v="Marca del último equipo de tráfico"/>
    <m/>
    <s v=" DWh_C_MARCA_MODELO"/>
    <s v="05 cada mes"/>
    <m/>
    <x v="0"/>
  </r>
  <r>
    <x v="17"/>
    <s v="VAR_026"/>
    <s v="Modelo del último equipo de tráfico"/>
    <m/>
    <s v="cdr_CELDAS_red"/>
    <s v="08 cada mes"/>
    <m/>
    <x v="0"/>
  </r>
  <r>
    <x v="23"/>
    <s v="VAR_028"/>
    <s v="Localidad del cliente: departamento de venta"/>
    <m/>
    <s v="dw_resumen_ventas"/>
    <s v="02 cada mes"/>
    <m/>
    <x v="0"/>
  </r>
  <r>
    <x v="23"/>
    <s v="VAR_029"/>
    <s v="Localidad del cliente: Departamento de activación"/>
    <m/>
    <s v="F_SUBSCRIBER_SELECT_H"/>
    <s v="02 cada mes"/>
    <m/>
    <x v="0"/>
  </r>
  <r>
    <x v="23"/>
    <s v="VAR_030"/>
    <s v="Localidad del cliente: Departamento de último tráfico"/>
    <m/>
    <s v="f_m_lineas_celda_cdr"/>
    <s v="05 cada mes"/>
    <m/>
    <x v="0"/>
  </r>
  <r>
    <x v="24"/>
    <s v="VAR_181"/>
    <s v="Estado actual en plataforma: Active, Grace, Recycled"/>
    <m/>
    <s v="c_offer"/>
    <s v="No especificado"/>
    <m/>
    <x v="0"/>
  </r>
  <r>
    <x v="17"/>
    <s v="VAR_219"/>
    <s v="Procedencia del equipo de último tráfico (alta, renovación, portabilidad, no es claro)"/>
    <m/>
    <s v="F_M_LINEAS_CELDA_CDR, dw_sellout"/>
    <s v="05 cada mes"/>
    <m/>
    <x v="0"/>
  </r>
  <r>
    <x v="17"/>
    <s v="VAR_220"/>
    <s v="Localidad de último tráfico del cliente (región, departamento, provincia, distrito)"/>
    <m/>
    <s v="F_M_LINEAS_CELDA_CDR, f_m_abonados, cdr_celdas_red"/>
    <s v="08 cada mes"/>
    <m/>
    <x v="0"/>
  </r>
  <r>
    <x v="17"/>
    <s v="VAR_221"/>
    <s v="Máxima tecnología de tráfico en ubigeo"/>
    <m/>
    <s v="f_m_gprs"/>
    <s v="03 cada mes"/>
    <m/>
    <x v="0"/>
  </r>
  <r>
    <x v="17"/>
    <s v="VAR_222"/>
    <s v="Equipo con el que hace último tráfico fue el último adquirido en CLARO para esa línea (alta, portabilidad, renovación)"/>
    <m/>
    <s v="F_M_LINEAS_CELDA_CDR, f_m_abonados"/>
    <s v="05 cada mes"/>
    <m/>
    <x v="0"/>
  </r>
  <r>
    <x v="25"/>
    <s v="VAR_224"/>
    <s v="Tiene el servicio 4G activo (SI/NO)"/>
    <m/>
    <s v="SA_HLR_UDB"/>
    <s v="02 cada mes"/>
    <m/>
    <x v="0"/>
  </r>
  <r>
    <x v="25"/>
    <s v="VAR_225"/>
    <s v="Chip usado por la línea es 4G (SI/NO)"/>
    <m/>
    <s v="SA_HLR_UDB"/>
    <s v="02 cada mes"/>
    <m/>
    <x v="0"/>
  </r>
  <r>
    <x v="17"/>
    <s v="VAR_226"/>
    <s v="Equipo de último tráfico fue adquirido en CLARO (SI/NO)"/>
    <m/>
    <s v="F_M_LINEAS_CELDA_CDR, dw_pel, dw_sellout"/>
    <s v="05 cada mes"/>
    <m/>
    <x v="0"/>
  </r>
  <r>
    <x v="26"/>
    <s v="VAR_240"/>
    <s v="Cliente tiene el servicio de Claro Video"/>
    <m/>
    <s v="f_m_lineas_consol_trafico"/>
    <s v="05 cada mes"/>
    <m/>
    <x v="0"/>
  </r>
  <r>
    <x v="26"/>
    <s v="VAR_241"/>
    <s v="Cliente tiene el servicio de Claro Música"/>
    <m/>
    <s v="f_m_lineas_consol_trafico"/>
    <s v="05 cada mes"/>
    <m/>
    <x v="0"/>
  </r>
  <r>
    <x v="27"/>
    <s v="VAR_278"/>
    <s v="cantidad de veces llamado por un callcenter de la competencia en el mes"/>
    <m/>
    <s v="ab_acumludado_llam_claro"/>
    <s v="No especificado"/>
    <m/>
    <x v="0"/>
  </r>
  <r>
    <x v="27"/>
    <s v="VAR_279"/>
    <s v="cantidad de veces que la linea llamo a un callcenter de la competencia en el mes"/>
    <m/>
    <s v="ab_acumludado_sale_claro"/>
    <s v="No especificado"/>
    <m/>
    <x v="0"/>
  </r>
  <r>
    <x v="28"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19">
  <r>
    <x v="0"/>
    <s v="VAR_172"/>
    <s v="Cantidad de bloqueos por robo al mes que tuvo la línea"/>
    <s v="DWO"/>
    <s v="SA_SIAC_COD_BLOQUEO_LINEA"/>
    <s v="Diario"/>
    <m/>
    <x v="0"/>
  </r>
  <r>
    <x v="0"/>
    <s v="VAR_173"/>
    <s v="Cantidad de bloqueos por pérdida al mes que tuvo la línea"/>
    <s v="DWO"/>
    <s v="SA_SIAC_COD_BLOQUEO_LINEA"/>
    <s v="Diario"/>
    <m/>
    <x v="0"/>
  </r>
  <r>
    <x v="0"/>
    <s v="VAR_174"/>
    <s v="Cantidad de bloqueos por desconocimiento al mes que tuvo la línea"/>
    <s v="DWO"/>
    <s v="SA_SIAC_COD_BLOQUEO_LINEA"/>
    <s v="Diario"/>
    <m/>
    <x v="0"/>
  </r>
  <r>
    <x v="0"/>
    <s v="VAR_175"/>
    <s v="Cantidad de días desde el último bloqueo por robo que tuvo la línea"/>
    <s v="DWO"/>
    <s v="SA_SIAC_COD_BLOQUEO_LINEA, t$_maestro_prepago"/>
    <s v="Diario"/>
    <m/>
    <x v="0"/>
  </r>
  <r>
    <x v="0"/>
    <s v="VAR_176"/>
    <s v="Cantidad de días desde el último bloqueo por pérdida que tuvo la línea"/>
    <s v="DWO"/>
    <s v="SA_SIAC_COD_BLOQUEO_LINEA, t$_maestro_prepago"/>
    <s v="Diario"/>
    <m/>
    <x v="0"/>
  </r>
  <r>
    <x v="0"/>
    <s v="VAR_177"/>
    <s v="Cantidad de días desde el último bloqueo por desconocimiento que tuvo la línea"/>
    <s v="DWO"/>
    <s v="SA_SIAC_COD_BLOQUEO_LINEA, t$_maestro_prepago"/>
    <s v="Diario"/>
    <m/>
    <x v="0"/>
  </r>
  <r>
    <x v="0"/>
    <s v="VAR_178"/>
    <s v="Cantidad de días bloqueados al mes por robo"/>
    <s v="DWO"/>
    <s v="SA_SIAC_COD_BLOQUEO_LINEA"/>
    <s v="Diario"/>
    <m/>
    <x v="0"/>
  </r>
  <r>
    <x v="0"/>
    <s v="VAR_179"/>
    <s v="Cantidad de días bloqueados al mes por pérdida"/>
    <s v="DWO"/>
    <s v="SA_SIAC_COD_BLOQUEO_LINEA"/>
    <s v="Diario"/>
    <m/>
    <x v="0"/>
  </r>
  <r>
    <x v="1"/>
    <s v="VAR_203"/>
    <s v="Calidad de red: Total de minutos en 2G al mes"/>
    <s v="DWO"/>
    <s v="DM.CDR_DWH"/>
    <s v="02 cada mes"/>
    <m/>
    <x v="0"/>
  </r>
  <r>
    <x v="1"/>
    <s v="VAR_204"/>
    <s v="Calidad de red: Total de minutos en 3G al mes"/>
    <s v="DWO"/>
    <s v="DM.CDR_DWH"/>
    <s v="02 cada mes"/>
    <m/>
    <x v="0"/>
  </r>
  <r>
    <x v="1"/>
    <s v="VAR_242"/>
    <s v="Calidad de red - voz: 2G Acces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43"/>
    <s v="Calidad de red - voz: 2G Reten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44"/>
    <s v="Calidad de red - voz: 3G Acces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45"/>
    <s v="Calidad de red - voz: 3G Reten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46"/>
    <s v="Calidad de red - voz: 3G Tiempo de Espera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47"/>
    <s v="Calidad de red - voz: 3G Calidad de Voz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48"/>
    <s v="Calidad de red - voz: 2G Accesibilidad duranre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Diario"/>
    <m/>
    <x v="0"/>
  </r>
  <r>
    <x v="1"/>
    <s v="VAR_249"/>
    <s v="Calidad de red - voz: 2G Retenibilidad duranre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Diario"/>
    <m/>
    <x v="0"/>
  </r>
  <r>
    <x v="1"/>
    <s v="VAR_250"/>
    <s v="Calidad de red - voz: 3G Accesibilidad duranre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1"/>
    <s v="Calidad de red - voz: 3G Retenibilidad duranre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2"/>
    <s v="Calidad de red - voz: 3G Tiempo de Espera duranre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3"/>
    <s v="Calidad de red - voz: 3G Calidad de Voz duranre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4"/>
    <s v="Calidad de red - Datos: 2G Throughput Downlink (Velocidad Bajada)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5"/>
    <s v="Calidad de red - Datos: 2G Acces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6"/>
    <s v="Calidad de red - Datos: 2G Reten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7"/>
    <s v="Calidad de red - Datos: 3G Throughput Downlink (Velocidad Bajada)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8"/>
    <s v="Calidad de red - Datos: 3G Throughput Uplink (Velocidad Subida)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59"/>
    <s v="Calidad de red - Datos: 3G Acces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0"/>
    <s v="Calidad de red - Datos: 3G Reten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1"/>
    <s v="Calidad de red - Datos: 4G Throughput Downlink (Velocidad Bajada)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2"/>
    <s v="Calidad de red - Datos: 4G Throughput Uplink (Velocidad Subida)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3"/>
    <s v="Calidad de red - Datos: 4G Acces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4"/>
    <s v="Calidad de red - Datos: 4G Retenibilidad Total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5"/>
    <s v="Calidad de red - Datos: 2G Throughput Downlink (Velocidad Bajada)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6"/>
    <s v="Calidad de red - Datos: 2G Accesibilidad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7"/>
    <s v="Calidad de red - Datos: 2G Retenibilidad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8"/>
    <s v="Calidad de red - Datos: 3G Throughput Downlink (Velocidad Bajada)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69"/>
    <s v="Calidad de red - Datos: 3G Throughput Uplink (Velocidad Bajada)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70"/>
    <s v="Calidad de red - Datos: 3G Accesibilidad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71"/>
    <s v="Calidad de red - Datos: 3G Retenibilidad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72"/>
    <s v="Calidad de red - Datos: 4G Throughput Downlink (Velocidad Bajada)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73"/>
    <s v="Calidad de red - Datos: 4G Throughput Uplink (Velocidad Bajada)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74"/>
    <s v="Calidad de red - Datos: 4G Accesibilidad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1"/>
    <s v="VAR_275"/>
    <s v="Calidad de red - Datos: 4G Retenibilidad Hora Pico"/>
    <s v="DWO"/>
    <s v="sa_base_bajas_2g_voz, sa_base_bajas_3g_voz, sa_base_bajas_2g_hp_voz, sa_base_bajas_3g_hp_voz, sa_base_bajas_2g, sa_base_bajas_3g, sa_base_bajas_4g, sa_base_bajas_2g_hp, sa_base_bajas_3g_hp, sa_base_bajas_4g_hp, f_m_lineas_celda_cdr"/>
    <s v="05 cada mes"/>
    <m/>
    <x v="0"/>
  </r>
  <r>
    <x v="2"/>
    <s v="VAR_155"/>
    <s v="Participación de la línea en campañas comerciales de Renovación de equipo: SI / NO"/>
    <s v="DWO"/>
    <s v="cup_acciones_prepago_h"/>
    <s v="No especificado"/>
    <m/>
    <x v="0"/>
  </r>
  <r>
    <x v="2"/>
    <s v="VAR_156"/>
    <s v="Resultado de participación de la línea en campañas comerciales de Renovación de equipo"/>
    <s v="DWO"/>
    <s v="t$_spps_p_reno_pre, C17328_RENO_PREPAGO"/>
    <s v="Diario"/>
    <m/>
    <x v="0"/>
  </r>
  <r>
    <x v="2"/>
    <s v="VAR_157"/>
    <s v="Participación de la línea en campañas comerciales de Migración especial: SI / NO"/>
    <s v="DWO"/>
    <s v="t$_spps_p_reno_pre, C17328_RENO_PREPAGO"/>
    <s v="Diario"/>
    <m/>
    <x v="0"/>
  </r>
  <r>
    <x v="2"/>
    <s v="VAR_159"/>
    <s v="Participación de la línea en campañas comerciales de Incentivo de recarga: SI / NO"/>
    <s v="DWO"/>
    <s v="cup_acciones_prepago_h"/>
    <s v="No especificado"/>
    <m/>
    <x v="0"/>
  </r>
  <r>
    <x v="2"/>
    <s v="VAR_160"/>
    <s v="Resultado de participación de la línea en campañas comerciales de Incentivo de recarga"/>
    <s v="DWO"/>
    <s v="a_D_rec_subscriber@dbl_dwhfc, WRK_PROD_RECARGA, T$_SPPS_P_INC_RECA_PRE"/>
    <s v="05 cada mes"/>
    <m/>
    <x v="0"/>
  </r>
  <r>
    <x v="2"/>
    <s v="VAR_161"/>
    <s v="Participación de la línea en campañas comerciales de Recupero de línea: SI / NO"/>
    <s v="DWO"/>
    <s v="Rep_Prom_Pre_Recupero_2017"/>
    <s v="No especificado"/>
    <m/>
    <x v="1"/>
  </r>
  <r>
    <x v="2"/>
    <s v="VAR_162"/>
    <s v="Resultado de participación de la línea en campañas comerciales de Recupero de línea"/>
    <s v="DWO"/>
    <s v="a_D_rec_subscriber@dbl_dwhfc, WRK_PROD_RECARGA, T$_SPPS_P_INC_RECA_PRE"/>
    <s v="05 cada mes"/>
    <m/>
    <x v="0"/>
  </r>
  <r>
    <x v="3"/>
    <s v="VAR_206"/>
    <s v="Realizó canje de CLARO puntos durante el mes"/>
    <s v="DWO"/>
    <s v="SA_ADMPT_CANJE, sa_admpt_canje_detalle"/>
    <s v="Diario"/>
    <m/>
    <x v="0"/>
  </r>
  <r>
    <x v="3"/>
    <s v="VAR_207"/>
    <s v="Cantidad de CLARO puntos canjeados durante el mes"/>
    <s v="DWO"/>
    <s v="SA_ADMPT_CANJE, sa_admpt_canje_detalle"/>
    <s v="Diario"/>
    <m/>
    <x v="0"/>
  </r>
  <r>
    <x v="3"/>
    <s v="VAR_208"/>
    <s v="Tipo de productos canjeados durante el mes (minutos, megas, mercancía, descuento en equipos, etc.)"/>
    <s v="DWO"/>
    <s v="SA_ADMPT_CANJE, sa_admpt_canje_detalle"/>
    <s v="Diario"/>
    <m/>
    <x v="0"/>
  </r>
  <r>
    <x v="4"/>
    <s v="VAR_120"/>
    <s v="Rol de comunidad Charlotte: Seguidor, Líder, Marginal 1° grado, Marginal 2° grado y outlier"/>
    <s v="REPTDM"/>
    <s v="dWH_SAS_COMUNIDAD"/>
    <s v="05 cada mes"/>
    <m/>
    <x v="0"/>
  </r>
  <r>
    <x v="4"/>
    <s v="VAR_121"/>
    <s v="Comunidad Charlotte a la que pertenece la línea"/>
    <s v="REPTDM"/>
    <s v="dWH_SAS_COMUNIDAD"/>
    <s v="05 cada mes"/>
    <m/>
    <x v="0"/>
  </r>
  <r>
    <x v="4"/>
    <s v="VAR_122"/>
    <s v="Cantidad de líneas dentro de la comunidad"/>
    <s v="REPTDM"/>
    <s v="dWH_SAS_COMUNIDAD"/>
    <s v="05 cada mes"/>
    <m/>
    <x v="0"/>
  </r>
  <r>
    <x v="4"/>
    <s v="VAR_123"/>
    <s v="Cantidad de líneas CLARO dentro de la comunidad"/>
    <s v="REPTDM"/>
    <s v="F_M_ABONADOS,DWH_SAS_COMUNIDAD"/>
    <s v="05 cada mes"/>
    <m/>
    <x v="0"/>
  </r>
  <r>
    <x v="4"/>
    <s v="VAR_124"/>
    <s v="Cantidad de líneas de otros operadores (No Claro) dentro de la comunidad"/>
    <s v="REPTDM"/>
    <s v="F_M_ABONADOS,DWH_SAS_COMUNIDAD"/>
    <s v="05 cada mes"/>
    <m/>
    <x v="0"/>
  </r>
  <r>
    <x v="4"/>
    <s v="VAR_128"/>
    <s v="Flag si operador del Lider es Claro."/>
    <s v="REPTDM"/>
    <s v="F_M_ABONADOS,DWH_SAS_COMUNIDAD"/>
    <s v="05 cada mes"/>
    <m/>
    <x v="0"/>
  </r>
  <r>
    <x v="5"/>
    <s v="VAR_001"/>
    <s v="Identificación del cliente (DNI)"/>
    <s v="DWO"/>
    <s v="T$_MAESTRO_PREPAGO"/>
    <m/>
    <m/>
    <x v="0"/>
  </r>
  <r>
    <x v="5"/>
    <s v="VAR_002"/>
    <s v="Número de celular del cliente"/>
    <s v="DWO"/>
    <s v="T$_MAESTRO_PREPAGO"/>
    <m/>
    <m/>
    <x v="0"/>
  </r>
  <r>
    <x v="5"/>
    <s v="VAR_003"/>
    <s v="Fecha de nacimiento"/>
    <s v="DWO"/>
    <s v="T$_MAESTRO_PREPAGO"/>
    <s v="05 cada mes"/>
    <m/>
    <x v="0"/>
  </r>
  <r>
    <x v="5"/>
    <s v="VAR_011"/>
    <s v="Fecha de activación de la línea"/>
    <s v="DWO"/>
    <s v="T$_MAESTRO_PREPAGO"/>
    <m/>
    <m/>
    <x v="1"/>
  </r>
  <r>
    <x v="5"/>
    <s v="VAR_012"/>
    <s v="Fecha de venta de la línea"/>
    <s v="REPTDM"/>
    <s v="SA_BASE_GSMA_BANDS, dw_resumen_ventas"/>
    <s v="02 cada mes"/>
    <m/>
    <x v="0"/>
  </r>
  <r>
    <x v="5"/>
    <s v="VAR_013"/>
    <s v="Tipo de venta en la activación d ela línea: chip, pack"/>
    <s v="REPTDM"/>
    <s v="SA_BASE_GSMA_BANDS, dw_resumen_ventas"/>
    <s v="02 cada mes"/>
    <m/>
    <x v="0"/>
  </r>
  <r>
    <x v="5"/>
    <s v="VAR_014"/>
    <s v="Tipo de chip: chip1, chip6, chip8, chip15"/>
    <s v="REPTDM"/>
    <s v="SA_BASE_GSMA_BANDS, dw_resumen_ventas"/>
    <s v="02 cada mes"/>
    <m/>
    <x v="0"/>
  </r>
  <r>
    <x v="6"/>
    <s v="VAR_016"/>
    <s v="Tecnología del equipo de venta (2G, 3G, 4G)"/>
    <s v="REPTDM"/>
    <s v="SA_BASE_GSMA_BANDS, dw_resumen_ventas"/>
    <s v="02 cada mes"/>
    <m/>
    <x v="0"/>
  </r>
  <r>
    <x v="6"/>
    <s v="VAR_017"/>
    <s v="IMEI del equipo de venta"/>
    <s v="REPTDM"/>
    <s v="SA_BASE_GSMA_BANDS, dw_resumen_ventas"/>
    <s v="02 cada mes"/>
    <m/>
    <x v="0"/>
  </r>
  <r>
    <x v="6"/>
    <s v="VAR_018"/>
    <s v="Marca del equipo de venta"/>
    <s v="REPTDM"/>
    <s v="SA_BASE_GSMA_BANDS, dw_resumen_ventas"/>
    <s v="02 cada mes"/>
    <m/>
    <x v="0"/>
  </r>
  <r>
    <x v="6"/>
    <s v="VAR_019"/>
    <s v="Modelo del equipo de venta"/>
    <s v="REPTDM"/>
    <s v="DW_SUS_M_MIGRACIONPOSITIVA, T$_MAESTRO_PREPAGO"/>
    <s v="05 cada mes"/>
    <m/>
    <x v="1"/>
  </r>
  <r>
    <x v="5"/>
    <s v="VAR_020"/>
    <s v="Motivo de activación de la línea"/>
    <s v="REPTDM"/>
    <s v="dw_sus_m_activacion"/>
    <s v="05 cada mes"/>
    <m/>
    <x v="0"/>
  </r>
  <r>
    <x v="5"/>
    <s v="VAR_021"/>
    <s v="Línea hizo Winback"/>
    <s v="DWO"/>
    <s v="sa_pomet_numeros_a_portar"/>
    <s v="Diario"/>
    <m/>
    <x v="0"/>
  </r>
  <r>
    <x v="5"/>
    <s v="VAR_022"/>
    <s v="Canal donde se adquirió el móvil prepago (DAC, CAC, Cadenas, Call Center)"/>
    <s v="REPTDM"/>
    <s v="T$_MAESTRO_PREPAGO"/>
    <m/>
    <m/>
    <x v="0"/>
  </r>
  <r>
    <x v="5"/>
    <s v="VAR_023"/>
    <s v="Tecnología del equipo de último tráfico (2G, 3G, 4G)"/>
    <s v="REPTDM"/>
    <s v="sa_base_gsma_bands,t_m_lineas_celda_cdr"/>
    <s v="05 cada mes"/>
    <m/>
    <x v="0"/>
  </r>
  <r>
    <x v="5"/>
    <s v="VAR_182"/>
    <s v="Estado de línea en base al tráfico: Activo entrante / Activa saliente / Inactivo"/>
    <s v="DWO"/>
    <s v="f_m_abonados, f_m_trafico_linea"/>
    <s v="02 cada mes"/>
    <m/>
    <x v="1"/>
  </r>
  <r>
    <x v="5"/>
    <s v="VAR_183"/>
    <s v="Línea se encuentra en el blacklist de Indecopi"/>
    <s v="REPTDM"/>
    <s v="BLIST_TELEFONOS,t$_maestro_prepago"/>
    <s v="05 cada mes"/>
    <m/>
    <x v="0"/>
  </r>
  <r>
    <x v="5"/>
    <s v="VAR_184"/>
    <s v="Línea se encuentra en el blacklist interno (SIAC)"/>
    <s v="REPTDM"/>
    <s v="BLIST_TELEFONOS,t$_maestro_prepago"/>
    <s v="05 cada mes"/>
    <m/>
    <x v="0"/>
  </r>
  <r>
    <x v="7"/>
    <s v="VAR_141"/>
    <s v="Interacciones: Cantidad de veces al mes por tipo de interacción Reclamo que realizó la línea"/>
    <s v="DWO"/>
    <s v="SA_TABLE_INTERACT, CATALOGO_CLASE_CODE"/>
    <s v="Diario"/>
    <m/>
    <x v="0"/>
  </r>
  <r>
    <x v="7"/>
    <s v="VAR_142"/>
    <s v="Interacciones: Cantidad de veces al mes por tipo de interacción Consulta que realizó la línea"/>
    <s v="DWO"/>
    <s v="SA_TABLE_INTERACT, CATALOGO_CLASE_CODE"/>
    <s v="Diario"/>
    <m/>
    <x v="0"/>
  </r>
  <r>
    <x v="7"/>
    <s v="VAR_143"/>
    <s v="Interacciones: Cantidad de veces al mes por tipo de interacción Variación que realizó la línea"/>
    <s v="DWO"/>
    <s v="SA_TABLE_INTERACT, CATALOGO_CLASE_CODE"/>
    <s v="Diario"/>
    <m/>
    <x v="0"/>
  </r>
  <r>
    <x v="7"/>
    <s v="VAR_144"/>
    <s v="Interacciones: Cantidad de veces al mes por tipo de interacción SAR que realizó la línea"/>
    <s v="DWO"/>
    <s v="SA_TABLE_INTERACT"/>
    <s v="Diario"/>
    <m/>
    <x v="0"/>
  </r>
  <r>
    <x v="7"/>
    <s v="VAR_145"/>
    <s v="Interacciones totales: Cantidad de interacciones totales al mes por tipo de interacción Reclamo"/>
    <s v="DWO"/>
    <s v="SA_TABLE_INTERACT"/>
    <s v="Diario"/>
    <m/>
    <x v="0"/>
  </r>
  <r>
    <x v="7"/>
    <s v="VAR_146"/>
    <s v="Interacciones totales: Cantidad de interacciones totales al mes por tipo de interacción Consulta"/>
    <s v="DWO"/>
    <s v="T$_MAESTRO_PREPAGO"/>
    <m/>
    <m/>
    <x v="0"/>
  </r>
  <r>
    <x v="7"/>
    <s v="VAR_147"/>
    <s v="Interacciones totales: Cantidad de interacciones totales al mes por tipo de interacción Variación"/>
    <s v="DWO"/>
    <s v="f_m_lineas_celda_cdr, sa_base_bajas_2g_voz, T$_CATALOGO_CLASE_CODE"/>
    <s v="05 cada mes"/>
    <m/>
    <x v="1"/>
  </r>
  <r>
    <x v="7"/>
    <s v="VAR_148"/>
    <s v="Interacciones totales: Cantidad de interacciones totales al mes por tipo de interacción SAR"/>
    <s v="DWO"/>
    <s v="SA_TABLE_SAR_SARA, SA_TABLE_INTERACT"/>
    <s v="Diario"/>
    <m/>
    <x v="0"/>
  </r>
  <r>
    <x v="8"/>
    <s v="VAR_213"/>
    <s v="Evaluación crediticia para migrar de prepago a postpago: SI/NO"/>
    <s v="DWO"/>
    <s v="SA_SECT_SOLICITUD"/>
    <s v="Diario"/>
    <m/>
    <x v="0"/>
  </r>
  <r>
    <x v="8"/>
    <s v="VAR_214"/>
    <s v="Resultado de la evaluación crediticia para migrar de prepago a postpago"/>
    <s v="DWO"/>
    <s v="SA_SECT_SOLICITUD"/>
    <s v="Diario"/>
    <m/>
    <x v="0"/>
  </r>
  <r>
    <x v="5"/>
    <s v="VAR_168"/>
    <s v="Cantidad de números frecuentes que posee la línea"/>
    <s v="REPTDM"/>
    <s v="HISTORICO_TRIACIONES"/>
    <s v="Diario"/>
    <m/>
    <x v="0"/>
  </r>
  <r>
    <x v="9"/>
    <s v="VAR_189"/>
    <s v="Operador al que portó el cliente en el mes: ENTEL, BITEL, MOVISTAR, VIRGIN"/>
    <s v="DWO"/>
    <s v="NO TIENE MAPEO"/>
    <m/>
    <m/>
    <x v="0"/>
  </r>
  <r>
    <x v="10"/>
    <s v="VAR_129"/>
    <s v="Productos adicionales por cliente: Total de líneas prepago activas por cliente"/>
    <s v="REPTDM"/>
    <s v="f_m_abonados, dw_sus_d_segmento, dw_sus_d_estado"/>
    <s v="05 cada mes"/>
    <m/>
    <x v="0"/>
  </r>
  <r>
    <x v="10"/>
    <s v="VAR_130"/>
    <s v="Productos adicionales del cliente: cantidad de celulares prepago adquiridas al mes"/>
    <s v="REPTDM"/>
    <s v="dw_resumen_ventas, f_m_abonados"/>
    <s v="02 cada mes"/>
    <m/>
    <x v="0"/>
  </r>
  <r>
    <x v="10"/>
    <s v="VAR_132"/>
    <s v="Productos adicionales por cliente: Total de líneas postpago activas por cliente"/>
    <s v="REPTDM"/>
    <s v="f_m_abonados, dw_sus_d_segmento, dw_sus_d_estado"/>
    <s v="05 cada mes"/>
    <m/>
    <x v="0"/>
  </r>
  <r>
    <x v="10"/>
    <s v="VAR_133"/>
    <s v="Productos adicionales del cliente: cantidad de celulares postpago adquiridas al mes"/>
    <s v="REPTDM"/>
    <s v="f_m_abonados, dw_sus_d_segmento, dw_sus_d_estado"/>
    <s v="05 cada mes"/>
    <m/>
    <x v="0"/>
  </r>
  <r>
    <x v="10"/>
    <s v="VAR_135"/>
    <s v="Productos adicionales por cliente: Total de líneas corporativas activas por cliente"/>
    <s v="REPTDM"/>
    <s v="f_m_abonados"/>
    <s v="02 cada mes"/>
    <m/>
    <x v="0"/>
  </r>
  <r>
    <x v="10"/>
    <s v="VAR_136"/>
    <s v="Productos adicionales del cliente: cantidad de celulares corporativos adquiridos al mes"/>
    <s v="REPTDM"/>
    <s v="f_m_abonados, dw_resumen_ventas_post"/>
    <s v="02 cada mes"/>
    <m/>
    <x v="0"/>
  </r>
  <r>
    <x v="10"/>
    <s v="VAR_138"/>
    <s v="Productos adicionales por cliente: Total de productos HFC activos por cliente"/>
    <s v="REPTDM"/>
    <s v="f_m_abonados, dw_sus_d_segmento, dw_sus_d_estado, dw_com_d_plantarifario"/>
    <s v="05 cada mes"/>
    <m/>
    <x v="0"/>
  </r>
  <r>
    <x v="10"/>
    <s v="VAR_139"/>
    <s v="Productos adicionales por cliente: Total de productos TFI activos por cliente"/>
    <s v="REPTDM"/>
    <s v="f_m_abonados, dw_sus_d_segmento, dw_sus_d_estado, dw_com_d_plantarifario"/>
    <s v="05 cada mes"/>
    <m/>
    <x v="0"/>
  </r>
  <r>
    <x v="10"/>
    <s v="VAR_140"/>
    <s v="Productos adicionales por cliente: Total de productos DTH activos por cliente"/>
    <s v="REPTDM"/>
    <s v="f_m_abonados, dw_sus_d_segmento, dw_sus_d_estado, dw_com_d_plantarifario"/>
    <s v="05 cada mes"/>
    <m/>
    <x v="0"/>
  </r>
  <r>
    <x v="11"/>
    <s v="VAR_227"/>
    <s v="Cantidad de días desde la última vez que compró una promoción"/>
    <s v="DWO"/>
    <s v="a_d_rec_subscriber, t$_proid_historico"/>
    <s v="02 cada mes"/>
    <m/>
    <x v="0"/>
  </r>
  <r>
    <x v="11"/>
    <s v="VAR_228"/>
    <s v="Cantidad de días desde la última vez que compró un tipo de promoción"/>
    <s v="DWO"/>
    <s v="a_d_rec_subscriber, t$_proid_historico,catalogo_proids"/>
    <s v="02 cada mes"/>
    <m/>
    <x v="0"/>
  </r>
  <r>
    <x v="11"/>
    <s v="VAR_149"/>
    <s v="Promociones prepago: Cantidad de veces al mes que adquirió la línea por cada Promoción"/>
    <s v="DWO"/>
    <s v="a_d_rec_subscriber@dbl_dwhfc"/>
    <s v="02 cada mes"/>
    <m/>
    <x v="0"/>
  </r>
  <r>
    <x v="11"/>
    <s v="VAR_150"/>
    <s v="Promociones prepago totales: Cantidad de promociones totales al mes que adquirió la línea"/>
    <s v="DWO"/>
    <s v="a_d_rec_subscriber@dbl_dwhfc, T$_proid_historico"/>
    <s v="02 cada mes"/>
    <m/>
    <x v="0"/>
  </r>
  <r>
    <x v="11"/>
    <s v="VAR_152"/>
    <s v="Cantidad de tipos de bonos adquiridos al mes"/>
    <s v="DWO"/>
    <s v="a_d_rec_subscriber@dbl_dwhfc, T$_proid_historico"/>
    <s v="02 cada mes"/>
    <m/>
    <x v="0"/>
  </r>
  <r>
    <x v="12"/>
    <s v="VAR_031"/>
    <s v="Monto mensual en soles de recargas físicas de la línea"/>
    <s v="DWO"/>
    <s v="a_d_rec_subscriber@dbl_dwhfc"/>
    <s v="02 cada mes"/>
    <m/>
    <x v="1"/>
  </r>
  <r>
    <x v="12"/>
    <s v="VAR_032"/>
    <s v="Número de recargas físicas al mes de la línea"/>
    <s v="DWO"/>
    <s v="WRK_PROID_RECARGA"/>
    <s v="05 cada mes"/>
    <m/>
    <x v="1"/>
  </r>
  <r>
    <x v="12"/>
    <s v="VAR_033"/>
    <s v="Monto mensual en soles de recargas virtuales de la línea"/>
    <s v="DWO"/>
    <s v="usr_admin.a_d_rec_subscriber@dbl_dwhfc,USR_ADMIN.WRK_PROID_RECARGA"/>
    <s v="05 cada mes"/>
    <m/>
    <x v="1"/>
  </r>
  <r>
    <x v="12"/>
    <s v="VAR_034"/>
    <s v="Número de recargas virtuales al mes de la línea"/>
    <s v="DWO"/>
    <s v="usr_admin.a_d_rec_subscriber@dbl_dwhfc,USR_ADMIN.WRK_PROID_RECARGA"/>
    <s v="05 cada mes"/>
    <m/>
    <x v="1"/>
  </r>
  <r>
    <x v="12"/>
    <s v="VAR_229"/>
    <s v="Fecha de la última recarga"/>
    <s v="DWO"/>
    <s v="wrk_proid_recarga,a_d_rec_subscriber@dbl_dwhfc"/>
    <s v="05 cada mes"/>
    <m/>
    <x v="0"/>
  </r>
  <r>
    <x v="12"/>
    <s v="VAR_230"/>
    <s v="Cantidad de días desde la fecha de última recarga"/>
    <s v="DWO"/>
    <s v="wrk_proid_recarga,a_d_rec_subscriber@dbl_dwhfc"/>
    <s v="05 cada mes"/>
    <m/>
    <x v="0"/>
  </r>
  <r>
    <x v="13"/>
    <s v="VAR_163"/>
    <s v="Cantidad de renovaciones de equipo al mes que ha tenido la línea"/>
    <s v="REPTDM"/>
    <s v="DW_SELLOUT, F_M_ABONADOS"/>
    <s v="05 cada mes"/>
    <m/>
    <x v="0"/>
  </r>
  <r>
    <x v="13"/>
    <s v="VAR_164"/>
    <s v="IMEI de equipo(s) renovado(s) en el mes"/>
    <s v="DWO"/>
    <s v="DW_SELLOUT, F_M_ABONADOS"/>
    <s v="05 cada mes"/>
    <m/>
    <x v="0"/>
  </r>
  <r>
    <x v="13"/>
    <s v="VAR_165"/>
    <s v="Modelo de equipo(s) renovado(s) en el mes"/>
    <s v="REPTDM"/>
    <s v="DW_SELLOUT, F_M_ABONADOS,f_m_lineas_celda_cdr"/>
    <s v="05 cada mes"/>
    <m/>
    <x v="0"/>
  </r>
  <r>
    <x v="13"/>
    <s v="VAR_166"/>
    <s v="Marca de equipo(s) renovado(s) en el mes"/>
    <s v="REPTDM"/>
    <s v="DW_SELLOUT, F_M_ABONADOS,f_m_lineas_celda_cdr"/>
    <s v="05 cada mes"/>
    <m/>
    <x v="0"/>
  </r>
  <r>
    <x v="13"/>
    <s v="VAR_167"/>
    <s v="Equipo renovado es usado en línea evaluada: SI/NO"/>
    <s v="REPTDM"/>
    <s v="DW_SELLOUT, F_M_ABONADOS,f_m_lineas_celda_cdr"/>
    <s v="05 cada mes"/>
    <m/>
    <x v="0"/>
  </r>
  <r>
    <x v="13"/>
    <s v="VAR_231"/>
    <s v="Cantidad de días desde la última renovación"/>
    <s v="DWO"/>
    <s v="dw_sellout, f_m_abonados"/>
    <s v="05 cada mes"/>
    <m/>
    <x v="0"/>
  </r>
  <r>
    <x v="14"/>
    <s v="VAR_218"/>
    <s v="Cantidad de reposiciones de chip al mes que ha tenido la línea"/>
    <s v="REPTDM"/>
    <s v="dw_sellout, f_m_abonados"/>
    <s v="05 cada mes"/>
    <m/>
    <x v="0"/>
  </r>
  <r>
    <x v="15"/>
    <s v="VAR_185"/>
    <s v="Segmentación del cliente usado en el SIAC"/>
    <s v="REPTDM"/>
    <s v="F_M_SEG_CLIENTES,T$_MAESTRO_PREPAGO"/>
    <s v="05 cada mes"/>
    <m/>
    <x v="0"/>
  </r>
  <r>
    <x v="16"/>
    <s v="VAR_209"/>
    <s v="Cantidad de SVA's asociados a la línea"/>
    <s v="REPTDM"/>
    <s v="transaction_details_ext"/>
    <s v="03 cada mes"/>
    <m/>
    <x v="0"/>
  </r>
  <r>
    <x v="16"/>
    <s v="VAR_210"/>
    <s v="Cantidad de soles gastados al mes en SVA's"/>
    <s v="REPTDM"/>
    <s v="transaction_details_ext"/>
    <s v="03 cada mes"/>
    <m/>
    <x v="0"/>
  </r>
  <r>
    <x v="16"/>
    <s v="VAR_211"/>
    <s v="Cantidad de desafiliaciones a SVA'S durante el mes"/>
    <s v="REPTDM"/>
    <s v="CGW_MO_HISTORY_LOG, SUB_SUBSCRIBER_DETAIL"/>
    <s v="No especificado"/>
    <m/>
    <x v="0"/>
  </r>
  <r>
    <x v="16"/>
    <s v="VAR_212"/>
    <s v="Quejas o reclamos por SVA's durante el mes"/>
    <s v="DWO"/>
    <s v="SA_TABLE_INTERACT, sa_table_sar_sara"/>
    <s v="05 cada mes"/>
    <m/>
    <x v="0"/>
  </r>
  <r>
    <x v="17"/>
    <s v="VAR_027"/>
    <s v="Tiempo de permanencia con el último equipo de tráfico"/>
    <s v="REPTDM"/>
    <s v="f_m_lineas_celda_cdr"/>
    <s v="05 cada mes"/>
    <m/>
    <x v="1"/>
  </r>
  <r>
    <x v="18"/>
    <s v="VAR_153"/>
    <s v="Tipo de plan de la línea (Juerga, TUN, Especial) en la activación"/>
    <s v="REPTDM"/>
    <s v="f_m_abonados, dw_sus_d_segmento, dw_sus_d_estado, dw_com_d_plantarifario"/>
    <s v="05 cada mes"/>
    <m/>
    <x v="0"/>
  </r>
  <r>
    <x v="18"/>
    <s v="VAR_154"/>
    <s v="Tipo de plan de la línea (Juerga, TUN, Especial) en actualidad"/>
    <s v="DWO"/>
    <s v="f_subscriber_select_h, c_offer"/>
    <s v="02 cada mes"/>
    <m/>
    <x v="0"/>
  </r>
  <r>
    <x v="19"/>
    <s v="VAR_239"/>
    <s v="Cantidad de días de último estado (en función al tráfico cruzado)"/>
    <s v="REPTDM"/>
    <s v="f_m_lineas_consol_trafico"/>
    <s v="05 cada mes"/>
    <m/>
    <x v="1"/>
  </r>
  <r>
    <x v="20"/>
    <s v="VAR_090"/>
    <s v="Tráfico de datos (mb): Cantidad total de megabytes consumidas al mes"/>
    <s v="DWO"/>
    <s v="F_D_GPRS"/>
    <s v="03 cada mes"/>
    <m/>
    <x v="0"/>
  </r>
  <r>
    <x v="20"/>
    <s v="VAR_091"/>
    <s v="Tráfico de datos (mb): Cantidad de megabytes consumidas al mes en Whatssap"/>
    <s v="DWO"/>
    <s v="F_D_GPRS"/>
    <s v="03 cada mes"/>
    <m/>
    <x v="0"/>
  </r>
  <r>
    <x v="20"/>
    <s v="VAR_092"/>
    <s v="Tráfico de datos (mb): Cantidad de megabytes consumidas al mes en Facebook"/>
    <s v="DWO"/>
    <s v="F_D_GPRS"/>
    <s v="03 cada mes"/>
    <m/>
    <x v="0"/>
  </r>
  <r>
    <x v="20"/>
    <s v="VAR_102"/>
    <s v="Tráfico de datos (mb): Volumen total de megabytes consumidos en el mes con tecnología 2G"/>
    <s v="DWO"/>
    <s v="F_D_GPRS"/>
    <s v="03 cada mes"/>
    <m/>
    <x v="0"/>
  </r>
  <r>
    <x v="20"/>
    <s v="VAR_103"/>
    <s v="Tráfico de datos (mb): Volumen total de megabytes consumidos en el mes con tecnología 3G"/>
    <s v="DWO"/>
    <s v="F_D_GPRS"/>
    <s v="03 cada mes"/>
    <m/>
    <x v="0"/>
  </r>
  <r>
    <x v="20"/>
    <s v="VAR_104"/>
    <s v="Tráfico de datos (mb): Volumen total de megabytes consumidos en el mes con tecnología 4G"/>
    <s v="DWO"/>
    <s v="F_D_GPRS"/>
    <s v="03 cada mes"/>
    <m/>
    <x v="0"/>
  </r>
  <r>
    <x v="20"/>
    <s v="VAR_105"/>
    <s v="Tráfico de datos (mb): Volumen de megabytes consumidos en WhatsApp con tecnología 2G"/>
    <s v="DWO"/>
    <s v="F_D_GPRS"/>
    <s v="03 cada mes"/>
    <m/>
    <x v="0"/>
  </r>
  <r>
    <x v="20"/>
    <s v="VAR_106"/>
    <s v="Tráfico de datos (mb): Volumen de megabytes consumidos en WhatsApp con tecnología 3G"/>
    <s v="DWO"/>
    <s v="F_D_GPRS"/>
    <s v="03 cada mes"/>
    <m/>
    <x v="0"/>
  </r>
  <r>
    <x v="20"/>
    <s v="VAR_107"/>
    <s v="Tráfico de datos (mb): Volumen de megabytes consumidos en WhatsApp con tecnología 4G"/>
    <s v="DWO"/>
    <s v="F_D_GPRS"/>
    <s v="03 cada mes"/>
    <m/>
    <x v="0"/>
  </r>
  <r>
    <x v="20"/>
    <s v="VAR_108"/>
    <s v="Tráfico de datos (mb): Volumen de megabytes consumidos en Facebook con tecnología 2G"/>
    <s v="DWO"/>
    <s v="F_D_GPRS"/>
    <s v="03 cada mes"/>
    <m/>
    <x v="0"/>
  </r>
  <r>
    <x v="20"/>
    <s v="VAR_109"/>
    <s v="Tráfico de datos (mb): Volumen de megabytes consumidos en Facebook con tecnología 3G"/>
    <s v="DWO"/>
    <s v="F_D_GPRS"/>
    <s v="03 cada mes"/>
    <m/>
    <x v="0"/>
  </r>
  <r>
    <x v="20"/>
    <s v="VAR_110"/>
    <s v="Tráfico de datos (mb): Volumen de megabytes consumidos en Facebook con tecnología 4G"/>
    <s v="DWO"/>
    <s v="F_D_GPRS"/>
    <s v="03 cada mes"/>
    <m/>
    <x v="0"/>
  </r>
  <r>
    <x v="20"/>
    <s v="VAR_217"/>
    <s v="Tarifa promedio por tráfico de tipo megas (Total de megas sobre el total de soles)"/>
    <s v="DWO"/>
    <s v="a_D_call_ss7_subscriber@dbl_dwhfc, CATALOGO_PRODS"/>
    <s v="02 cada mes"/>
    <m/>
    <x v="0"/>
  </r>
  <r>
    <x v="20"/>
    <s v="VAR_276"/>
    <s v="cantidad de dias desde el ultimo trafico de datos"/>
    <s v="DWO"/>
    <s v="F_D_GPRS"/>
    <s v="05 cada mes"/>
    <m/>
    <x v="0"/>
  </r>
  <r>
    <x v="20"/>
    <s v="VAR_277"/>
    <s v="cantidad de dias con tráfico de datos en el mes"/>
    <s v="DWO"/>
    <s v="F_D_GPRS"/>
    <s v="05 cada mes"/>
    <m/>
    <x v="0"/>
  </r>
  <r>
    <x v="21"/>
    <s v="VAR_059"/>
    <s v="Tráfico saliente (sms) on-net: Cantidad de sms enviados al mes a celulares"/>
    <s v="DWO"/>
    <s v="admin.a_D_call_ss7_subscriber"/>
    <s v="02 cada mes"/>
    <m/>
    <x v="1"/>
  </r>
  <r>
    <x v="21"/>
    <s v="VAR_060"/>
    <s v="Tráfico saliente (sms) on-net: Consumo en soles de sms enviados al mes a celulares"/>
    <s v="DWO"/>
    <s v="admin.a_D_call_ss7_subscriber"/>
    <s v="02 cada mes"/>
    <m/>
    <x v="0"/>
  </r>
  <r>
    <x v="21"/>
    <s v="VAR_061"/>
    <s v="Tráfico saliente (sms) of-net: Cantidad de sms enviados al mes a celulares (ENTEL)"/>
    <s v="DWO"/>
    <s v="admin.a_D_call_ss7_subscriber"/>
    <s v="02 cada mes"/>
    <m/>
    <x v="1"/>
  </r>
  <r>
    <x v="21"/>
    <s v="VAR_062"/>
    <s v="Tráfico saliente (sms) of-net: Consumo en soles de sms enviados al mes a celulares (ENTEL)"/>
    <s v="DWO"/>
    <s v="admin.a_D_call_ss7_subscriber"/>
    <s v="02 cada mes"/>
    <m/>
    <x v="0"/>
  </r>
  <r>
    <x v="21"/>
    <s v="VAR_063"/>
    <s v="Tráfico saliente (sms) of-net: Cantidad de sms enviados al mes a celulares (BITEL)"/>
    <s v="DWO"/>
    <s v="admin.a_D_call_ss7_subscriber"/>
    <s v="02 cada mes"/>
    <m/>
    <x v="1"/>
  </r>
  <r>
    <x v="21"/>
    <s v="VAR_064"/>
    <s v="Tráfico saliente (sms) of-net: Consumo en soles de sms enviados al mes a celulares (BITEL)"/>
    <s v="DWO"/>
    <s v="admin.a_D_call_ss7_subscriber"/>
    <s v="02 cada mes"/>
    <m/>
    <x v="0"/>
  </r>
  <r>
    <x v="21"/>
    <s v="VAR_065"/>
    <s v="Tráfico saliente (sms) of-net: Cantidad de sms enviados al mes a celulares (MOVISTAR)"/>
    <s v="DWO"/>
    <s v="admin.a_D_call_ss7_subscriber"/>
    <s v="02 cada mes"/>
    <m/>
    <x v="1"/>
  </r>
  <r>
    <x v="21"/>
    <s v="VAR_066"/>
    <s v="Tráfico saliente (sms) of-net: Consumo en soles de sms enviados al mes a celulares (MOVISTAR)"/>
    <s v="DWO"/>
    <s v="admin.a_D_call_ss7_subscriber"/>
    <s v="02 cada mes"/>
    <m/>
    <x v="0"/>
  </r>
  <r>
    <x v="21"/>
    <s v="VAR_067"/>
    <s v="Tráfico saliente (sms) of-net: Cantidad de sms enviados al mes a celulares (VIRGIN)"/>
    <s v="DWO"/>
    <s v="admin.a_D_call_ss7_subscriber"/>
    <s v="02 cada mes"/>
    <m/>
    <x v="1"/>
  </r>
  <r>
    <x v="21"/>
    <s v="VAR_068"/>
    <s v="Tráfico saliente (sms) of-net: Consumo en soles de sms enviados al mes a celulares (VIRGIN)"/>
    <s v="DWO"/>
    <s v="admin.a_D_call_ss7_subscriber"/>
    <s v="02 cada mes"/>
    <m/>
    <x v="0"/>
  </r>
  <r>
    <x v="21"/>
    <s v="VAR_085"/>
    <s v="Tráfico entrante (sms) on-net: Cantidad de sms enviados al mes a celulares"/>
    <s v="REPTDM"/>
    <s v="DM.CDR_DWH"/>
    <s v="02 cada mes"/>
    <m/>
    <x v="1"/>
  </r>
  <r>
    <x v="21"/>
    <s v="VAR_086"/>
    <s v="Tráfico entrante (sms): Cantidad de sms enviados al mes a celulares de diferente proveedor (ENTEL)"/>
    <s v="REPTDM"/>
    <s v="DM.CDR_DWH"/>
    <s v="02 cada mes"/>
    <m/>
    <x v="1"/>
  </r>
  <r>
    <x v="21"/>
    <s v="VAR_087"/>
    <s v="Tráfico entrante (sms): Cantidad de sms enviados al mes a celulares de diferente proveedor (BITEL)"/>
    <s v="REPTDM"/>
    <s v="DM.CDR_DWH"/>
    <s v="02 cada mes"/>
    <m/>
    <x v="1"/>
  </r>
  <r>
    <x v="21"/>
    <s v="VAR_088"/>
    <s v="Tráfico entrante (sms): Cantidad de sms enviados al mes a celulares de diferente proveedor (MOVISTAR)"/>
    <s v="REPTDM"/>
    <s v="DM.CDR_DWH"/>
    <s v="02 cada mes"/>
    <m/>
    <x v="1"/>
  </r>
  <r>
    <x v="21"/>
    <s v="VAR_089"/>
    <s v="Tráfico entrante (sms): Cantidad de sms enviados al mes a celulares de diferente proveedor (VIRGIN)"/>
    <s v="REPTDM"/>
    <s v="DM.CDR_DWH"/>
    <s v="02 cada mes"/>
    <m/>
    <x v="1"/>
  </r>
  <r>
    <x v="21"/>
    <s v="VAR_216"/>
    <s v="Tarifa promedio por tráfico de tipo SMS"/>
    <s v="DWO"/>
    <s v="a_D_call_ss7_subscriber@dbl_dwhfc"/>
    <s v="02 cada mes"/>
    <m/>
    <x v="0"/>
  </r>
  <r>
    <x v="21"/>
    <s v="VAR_234"/>
    <s v="Cantidad de días desde el último mensaje (entrante o saliente)"/>
    <s v="DWO"/>
    <s v="t$_spss_ult_traf_sal@dbl_dwhfc, t$_maestro_prepago"/>
    <s v="02 cada mes"/>
    <m/>
    <x v="1"/>
  </r>
  <r>
    <x v="21"/>
    <s v="VAR_237 "/>
    <s v="Cantidad de días con mensajes salientes en el mes"/>
    <s v="DWO"/>
    <s v="DM.CDR_DWH"/>
    <s v="02 cada mes"/>
    <m/>
    <x v="1"/>
  </r>
  <r>
    <x v="21"/>
    <s v="VAR_238"/>
    <s v="Cantidad de días con mensajes entrantes en el mes"/>
    <s v="REPTDM"/>
    <s v="DM.CDR_DWH"/>
    <s v="02 cada mes"/>
    <m/>
    <x v="1"/>
  </r>
  <r>
    <x v="22"/>
    <s v="VAR_035"/>
    <s v="Tráfico saliente (voz) on-net: Cantidad de minutos mensuales en llamadas a celulares"/>
    <s v="DWO"/>
    <s v="A_D_CALL_SS7_SUBSCRIBER@DBL_DWHFC"/>
    <s v="02 cada mes"/>
    <m/>
    <x v="1"/>
  </r>
  <r>
    <x v="22"/>
    <s v="VAR_036"/>
    <s v="Tráfico saliente (voz) on-net: Cantidad de minutos mensuales en llamadas a teléfonos fijos"/>
    <s v="DWO"/>
    <s v="A_D_CALL_SS7_SUBSCRIBER@DBL_DWHFC"/>
    <s v="02 cada mes"/>
    <m/>
    <x v="0"/>
  </r>
  <r>
    <x v="22"/>
    <s v="VAR_037"/>
    <s v="Tráfico saliente (voz) on-net: Consumo en soles al mes en llamadas a celulares"/>
    <s v="DWO"/>
    <s v="admin.a_D_call_ss7_subscriber"/>
    <s v="02 cada mes"/>
    <m/>
    <x v="1"/>
  </r>
  <r>
    <x v="22"/>
    <s v="VAR_038"/>
    <s v="Tráfico saliente (voz) on-net: Consumo en soles al mes en llamadas a teléfonos fijos"/>
    <s v="DWO"/>
    <s v="admin.a_D_call_ss7_subscriber"/>
    <s v="02 cada mes"/>
    <m/>
    <x v="1"/>
  </r>
  <r>
    <x v="22"/>
    <s v="VAR_039"/>
    <s v="Tráfico saliente (voz) on-net: Cantidad de llamadas (veces) mensuales a celulares"/>
    <s v="DWO"/>
    <s v="admin.a_D_call_ss7_subscriber"/>
    <s v="02 cada mes"/>
    <m/>
    <x v="1"/>
  </r>
  <r>
    <x v="22"/>
    <s v="VAR_040"/>
    <s v="Tráfico saliente (voz) on-net: Cantidad de llamadas (veces) mensuales a teléfonos fijos"/>
    <s v="DWO"/>
    <s v="admin.a_D_call_ss7_subscriber"/>
    <s v="02 cada mes"/>
    <m/>
    <x v="1"/>
  </r>
  <r>
    <x v="22"/>
    <s v="VAR_041"/>
    <s v="Tráfico saliente (voz) of-net: Cantidad de minutos mensuales en llamadas a celulares (ENTEL)"/>
    <s v="DWO"/>
    <s v="admin.a_D_call_ss7_subscriber"/>
    <s v="02 cada mes"/>
    <m/>
    <x v="0"/>
  </r>
  <r>
    <x v="22"/>
    <s v="VAR_043"/>
    <s v="Tráfico saliente (voz) of-net: Consumo en soles al mes en llamadas a celulares (ENTEL)"/>
    <s v="DWO"/>
    <s v="admin.a_D_call_ss7_subscriber"/>
    <s v="02 cada mes"/>
    <m/>
    <x v="1"/>
  </r>
  <r>
    <x v="22"/>
    <s v="VAR_045"/>
    <s v="Tráfico saliente (voz) of-net: Cantidad de llamadas (veces) mensuales a celulares (ENTEL)"/>
    <s v="DWO"/>
    <s v="admin.a_D_call_ss7_subscriber"/>
    <s v="02 cada mes"/>
    <m/>
    <x v="1"/>
  </r>
  <r>
    <x v="22"/>
    <s v="VAR_047"/>
    <s v="Tráfico saliente (voz) of-net: Cantidad de minutos mensuales en llamadas a celulares (BITEL)"/>
    <s v="DWO"/>
    <s v="admin.a_D_call_ss7_subscriber"/>
    <s v="02 cada mes"/>
    <m/>
    <x v="1"/>
  </r>
  <r>
    <x v="22"/>
    <s v="VAR_048"/>
    <s v="Tráfico saliente (voz) of-net: Consumo en soles al mes en llamadas a celulares (BITEL)"/>
    <s v="DWO"/>
    <s v="admin.a_D_call_ss7_subscriber"/>
    <s v="02 cada mes"/>
    <m/>
    <x v="1"/>
  </r>
  <r>
    <x v="22"/>
    <s v="VAR_049"/>
    <s v="Tráfico saliente (voz) of-net: Cantidad de llamadas (veces) mensuales a celulares (BITEL)"/>
    <s v="DWO"/>
    <s v="admin.a_D_call_ss7_subscriber"/>
    <s v="02 cada mes"/>
    <m/>
    <x v="1"/>
  </r>
  <r>
    <x v="22"/>
    <s v="VAR_050"/>
    <s v="Tráfico saliente (voz) of-net: Cantidad de minutos mensuales en llamadas a celulares (MOVISTAR)"/>
    <s v="DWO"/>
    <s v="admin.a_D_call_ss7_subscriber"/>
    <s v="02 cada mes"/>
    <m/>
    <x v="0"/>
  </r>
  <r>
    <x v="22"/>
    <s v="VAR_051"/>
    <s v="Tráfico saliente (voz) of-net: Cantidad de minutos mensuales en llamadas a teléfonos fijos (MOVISTAR)"/>
    <s v="DWO"/>
    <s v="admin.a_D_call_ss7_subscriber"/>
    <s v="02 cada mes"/>
    <m/>
    <x v="0"/>
  </r>
  <r>
    <x v="22"/>
    <s v="VAR_052"/>
    <s v="Tráfico saliente (voz) of-net: Consumo en soles al mes en llamadas a celulares (MOVISTAR)"/>
    <s v="DWO"/>
    <s v="admin.a_D_call_ss7_subscriber"/>
    <s v="02 cada mes"/>
    <m/>
    <x v="1"/>
  </r>
  <r>
    <x v="22"/>
    <s v="VAR_053"/>
    <s v="Tráfico saliente (voz) of-net: Consumo en soles al mes en llamadas a teléfonos fijos (MOVISTAR)"/>
    <s v="DWO"/>
    <s v="admin.a_D_call_ss7_subscriber"/>
    <s v="02 cada mes"/>
    <m/>
    <x v="1"/>
  </r>
  <r>
    <x v="22"/>
    <s v="VAR_054"/>
    <s v="Tráfico saliente (voz) of-net: Cantidad de llamadas (veces) mensuales a celulares (MOVISTAR)"/>
    <s v="DWO"/>
    <s v="admin.a_D_call_ss7_subscriber"/>
    <s v="02 cada mes"/>
    <m/>
    <x v="1"/>
  </r>
  <r>
    <x v="22"/>
    <s v="VAR_055"/>
    <s v="Tráfico saliente (voz) of-net: Cantidad de llamadas (veces) mensuales a teléfonos fijos (MOVISTAR)"/>
    <s v="DWO"/>
    <s v="admin.a_D_call_ss7_subscriber"/>
    <s v="02 cada mes"/>
    <m/>
    <x v="1"/>
  </r>
  <r>
    <x v="22"/>
    <s v="VAR_056"/>
    <s v="Tráfico saliente (voz) of-net: Cantidad de minutos mensuales en llamadas a celulares (VIRGIN)"/>
    <s v="DWO"/>
    <s v="admin.a_D_call_ss7_subscriber"/>
    <s v="02 cada mes"/>
    <m/>
    <x v="0"/>
  </r>
  <r>
    <x v="22"/>
    <s v="VAR_057"/>
    <s v="Tráfico saliente (voz) of-net: Consumo en soles al mes en llamadas a celulares (VIRGIN)"/>
    <s v="DWO"/>
    <s v="admin.a_D_call_ss7_subscriber"/>
    <s v="02 cada mes"/>
    <m/>
    <x v="1"/>
  </r>
  <r>
    <x v="22"/>
    <s v="VAR_058"/>
    <s v="Tráfico saliente (voz) of-net: Cantidad de llamadas (veces) mensuales a celulares (VIRGIN)"/>
    <s v="DWO"/>
    <s v="admin.a_D_call_ss7_subscriber"/>
    <s v="02 cada mes"/>
    <m/>
    <x v="1"/>
  </r>
  <r>
    <x v="22"/>
    <s v="VAR_069"/>
    <s v="Tráfico entrante (voz) on-net: Cantidad de minutos mensuales en llamadas a celulares"/>
    <s v="REPTDM"/>
    <s v="cup_acciones_prepago_h"/>
    <s v="02 cada mes"/>
    <m/>
    <x v="1"/>
  </r>
  <r>
    <x v="22"/>
    <s v="VAR_070"/>
    <s v="Tráfico entrante (voz) on-net: Cantidad de minutos mensuales en llamadas a teléfonos fijos"/>
    <s v="REPTDM"/>
    <s v="DM.CDR_DWH"/>
    <s v="02 cada mes"/>
    <m/>
    <x v="1"/>
  </r>
  <r>
    <x v="22"/>
    <s v="VAR_071"/>
    <s v="Tráfico entrante (voz) on-net: Cantidad de llamadas (veces) mensuales a celulares"/>
    <s v="REPTDM"/>
    <s v="DM.CDR_DWH"/>
    <s v="02 cada mes"/>
    <m/>
    <x v="1"/>
  </r>
  <r>
    <x v="22"/>
    <s v="VAR_072"/>
    <s v="Tráfico entrante (voz) on-net: Cantidad de llamadas (veces) mensuales a teléfonos fijos"/>
    <s v="REPTDM"/>
    <s v="DM.CDR_DWH"/>
    <s v="02 cada mes"/>
    <m/>
    <x v="1"/>
  </r>
  <r>
    <x v="22"/>
    <s v="VAR_073"/>
    <s v="Tráfico entrante (voz) of-net: Cantidad de minutos mensuales en llamadas a celulares (BITEL)"/>
    <s v="REPTDM"/>
    <s v="DM.CDR_DWH"/>
    <s v="02 cada mes"/>
    <m/>
    <x v="1"/>
  </r>
  <r>
    <x v="22"/>
    <s v="VAR_074"/>
    <s v="Tráfico entrante (voz) of-net: Cantidad de llamadas (veces) mensuales a celulares (BITEL)"/>
    <s v="REPTDM"/>
    <s v="DM.CDR_DWH"/>
    <s v="02 cada mes"/>
    <m/>
    <x v="0"/>
  </r>
  <r>
    <x v="22"/>
    <s v="VAR_075"/>
    <s v="Tráfico entrante (voz) of-net: Cantidad de minutos mensuales en llamadas a celulares (ENTEL)"/>
    <s v="REPTDM"/>
    <s v="DM.CDR_DWH"/>
    <s v="02 cada mes"/>
    <m/>
    <x v="1"/>
  </r>
  <r>
    <x v="22"/>
    <s v="VAR_076"/>
    <s v="Tráfico entrante (voz) of-net: Cantidad de minutos mensuales en llamadas a teléfonos fijos (ENTEL)"/>
    <s v="REPTDM"/>
    <s v="DM.CDR_DWH"/>
    <s v="02 cada mes"/>
    <m/>
    <x v="1"/>
  </r>
  <r>
    <x v="22"/>
    <s v="VAR_077"/>
    <s v="Tráfico entrante (voz) of-net: Cantidad de llamadas (veces) mensuales a celulares (ENTEL)"/>
    <s v="REPTDM"/>
    <s v="DM.CDR_DWH"/>
    <s v="02 cada mes"/>
    <m/>
    <x v="1"/>
  </r>
  <r>
    <x v="22"/>
    <s v="VAR_078"/>
    <s v="Tráfico entrante (voz) of-net: Cantidad de llamadas (veces) mensuales a teléfonos fijos (ENTEL)"/>
    <s v="REPTDM"/>
    <s v="DM.CDR_DWH"/>
    <s v="02 cada mes"/>
    <m/>
    <x v="1"/>
  </r>
  <r>
    <x v="22"/>
    <s v="VAR_079"/>
    <s v="Tráfico entrante (voz) of-net: Cantidad de minutos mensuales en llamadas a celulares (MOVISTAR)"/>
    <s v="REPTDM"/>
    <s v="DM.CDR_DWH"/>
    <s v="02 cada mes"/>
    <m/>
    <x v="1"/>
  </r>
  <r>
    <x v="22"/>
    <s v="VAR_080"/>
    <s v="Tráfico entrante (voz) of-net: Cantidad de minutos mensuales en llamadas a teléfonos fijos (MOVISTAR)"/>
    <s v="REPTDM"/>
    <s v="DM.CDR_DWH"/>
    <s v="02 cada mes"/>
    <m/>
    <x v="1"/>
  </r>
  <r>
    <x v="22"/>
    <s v="VAR_081"/>
    <s v="Tráfico entrante (voz) of-net: Cantidad de llamadas (veces) mensuales a celulares (MOVISTAR)"/>
    <s v="REPTDM"/>
    <s v="DM.CDR_DWH"/>
    <s v="02 cada mes"/>
    <m/>
    <x v="1"/>
  </r>
  <r>
    <x v="22"/>
    <s v="VAR_082"/>
    <s v="Tráfico entrante (voz) of-net: Cantidad de llamadas (veces) mensuales a teléfonos fijos (MOVISTAR)"/>
    <s v="REPTDM"/>
    <s v="DM.CDR_DWH"/>
    <s v="02 cada mes"/>
    <m/>
    <x v="1"/>
  </r>
  <r>
    <x v="22"/>
    <s v="VAR_083"/>
    <s v="Tráfico entrante (voz) of-net: Cantidad de minutos mensuales en llamadas a celulares (VIRGIN)"/>
    <s v="REPTDM"/>
    <s v="DM.CDR_DWH"/>
    <s v="02 cada mes"/>
    <m/>
    <x v="1"/>
  </r>
  <r>
    <x v="22"/>
    <s v="VAR_084"/>
    <s v="Tráfico entrante (voz) of-net: Cantidad de llamadas (veces) mensuales a celulares (VIRGIN)"/>
    <s v="REPTDM"/>
    <s v="DM.CDR_DWH"/>
    <s v="02 cada mes"/>
    <m/>
    <x v="1"/>
  </r>
  <r>
    <x v="22"/>
    <s v="VAR_215"/>
    <s v="Tarifa promedio por tráfico de tipo minutos"/>
    <s v="DWO"/>
    <s v="SA_SECT_SOLICITUD"/>
    <s v="Diario"/>
    <m/>
    <x v="0"/>
  </r>
  <r>
    <x v="22"/>
    <s v="VAR_233"/>
    <s v="Cantidad de días desde la última llamada (entrante o saliente)"/>
    <s v="DWO"/>
    <s v="A_D_CALL_SS7_SUBSCRIBER"/>
    <s v="02 cada mes"/>
    <m/>
    <x v="1"/>
  </r>
  <r>
    <x v="22"/>
    <s v="VAR_235"/>
    <s v="Cantidad de días con llamadas salientes en el mes"/>
    <s v="DWO"/>
    <s v="A_D_CALL_SS7_SUBSCRIBER@DBL_DWHFC"/>
    <s v="02 cada mes"/>
    <m/>
    <x v="0"/>
  </r>
  <r>
    <x v="22"/>
    <s v="VAR_236"/>
    <s v="Cantidad de días con llamadas entrantes en el mes"/>
    <s v="REPTDM"/>
    <s v="DM.CDR_DWH"/>
    <s v="02 cada mes"/>
    <m/>
    <x v="1"/>
  </r>
  <r>
    <x v="17"/>
    <s v="VAR_024"/>
    <s v="IMEI del equipo de último tráfico"/>
    <s v="REPTDM"/>
    <s v="F_M_LINEAS_CELDA_CDR"/>
    <s v="05 cada mes"/>
    <m/>
    <x v="0"/>
  </r>
  <r>
    <x v="17"/>
    <s v="VAR_025"/>
    <s v="Marca del último equipo de tráfico"/>
    <s v="REPTDM"/>
    <s v=" DWh_C_MARCA_MODELO"/>
    <s v="05 cada mes"/>
    <m/>
    <x v="0"/>
  </r>
  <r>
    <x v="17"/>
    <s v="VAR_026"/>
    <s v="Modelo del último equipo de tráfico"/>
    <s v="REPTDM"/>
    <s v="cdr_CELDAS_red"/>
    <s v="08 cada mes"/>
    <m/>
    <x v="0"/>
  </r>
  <r>
    <x v="23"/>
    <s v="VAR_028"/>
    <s v="Localidad del cliente: departamento de venta"/>
    <s v="REPTDM"/>
    <s v="dw_resumen_ventas"/>
    <s v="02 cada mes"/>
    <m/>
    <x v="0"/>
  </r>
  <r>
    <x v="23"/>
    <s v="VAR_029"/>
    <s v="Localidad del cliente: Departamento de activación"/>
    <s v="DWO"/>
    <s v="F_SUBSCRIBER_SELECT_H"/>
    <s v="02 cada mes"/>
    <m/>
    <x v="0"/>
  </r>
  <r>
    <x v="23"/>
    <s v="VAR_030"/>
    <s v="Localidad del cliente: Departamento de último tráfico"/>
    <s v="REPTDM"/>
    <s v="f_m_lineas_celda_cdr"/>
    <s v="05 cada mes"/>
    <m/>
    <x v="0"/>
  </r>
  <r>
    <x v="24"/>
    <s v="VAR_181"/>
    <s v="Estado actual en plataforma: Active, Grace, Recycled"/>
    <s v="DWO"/>
    <s v="c_offer"/>
    <s v="No especificado"/>
    <m/>
    <x v="0"/>
  </r>
  <r>
    <x v="17"/>
    <s v="VAR_219"/>
    <s v="Procedencia del equipo de último tráfico (alta, renovación, portabilidad, no es claro)"/>
    <s v="REPTDM"/>
    <s v="F_M_LINEAS_CELDA_CDR, dw_sellout"/>
    <s v="05 cada mes"/>
    <m/>
    <x v="0"/>
  </r>
  <r>
    <x v="17"/>
    <s v="VAR_220"/>
    <s v="Localidad de último tráfico del cliente (región, departamento, provincia, distrito)"/>
    <s v="REPTDM"/>
    <s v="F_M_LINEAS_CELDA_CDR, f_m_abonados, cdr_celdas_red"/>
    <s v="08 cada mes"/>
    <m/>
    <x v="0"/>
  </r>
  <r>
    <x v="17"/>
    <s v="VAR_221"/>
    <s v="Máxima tecnología de tráfico en ubigeo"/>
    <s v="REPTDM"/>
    <s v="f_m_gprs"/>
    <s v="03 cada mes"/>
    <m/>
    <x v="0"/>
  </r>
  <r>
    <x v="17"/>
    <s v="VAR_222"/>
    <s v="Equipo con el que hace último tráfico fue el último adquirido en CLARO para esa línea (alta, portabilidad, renovación)"/>
    <s v="REPTDM"/>
    <s v="F_M_LINEAS_CELDA_CDR, f_m_abonados"/>
    <s v="05 cada mes"/>
    <m/>
    <x v="0"/>
  </r>
  <r>
    <x v="25"/>
    <s v="VAR_224"/>
    <s v="Tiene el servicio 4G activo (SI/NO)"/>
    <s v="DWO"/>
    <s v="SA_HLR_UDB"/>
    <s v="02 cada mes"/>
    <m/>
    <x v="0"/>
  </r>
  <r>
    <x v="25"/>
    <s v="VAR_225"/>
    <s v="Chip usado por la línea es 4G (SI/NO)"/>
    <s v="DWO"/>
    <s v="SA_HLR_UDB"/>
    <s v="02 cada mes"/>
    <m/>
    <x v="0"/>
  </r>
  <r>
    <x v="17"/>
    <s v="VAR_226"/>
    <s v="Equipo de último tráfico fue adquirido en CLARO (SI/NO)"/>
    <s v="REPTDM"/>
    <s v="F_M_LINEAS_CELDA_CDR, dw_pel, dw_sellout"/>
    <s v="05 cada mes"/>
    <m/>
    <x v="0"/>
  </r>
  <r>
    <x v="26"/>
    <s v="VAR_240"/>
    <s v="Cliente tiene el servicio de Claro Video"/>
    <s v="REPTDM"/>
    <s v="f_m_lineas_consol_trafico"/>
    <s v="05 cada mes"/>
    <m/>
    <x v="0"/>
  </r>
  <r>
    <x v="26"/>
    <s v="VAR_241"/>
    <s v="Cliente tiene el servicio de Claro Música"/>
    <s v="REPTDM"/>
    <s v="f_m_lineas_consol_trafico"/>
    <s v="05 cada mes"/>
    <m/>
    <x v="0"/>
  </r>
  <r>
    <x v="27"/>
    <s v="VAR_278"/>
    <s v="cantidad de veces llamado por un callcenter de la competencia en el mes"/>
    <s v="REPTDM"/>
    <s v="ab_acumludado_llam_claro"/>
    <s v="No especificado"/>
    <m/>
    <x v="0"/>
  </r>
  <r>
    <x v="27"/>
    <s v="VAR_279"/>
    <s v="cantidad de veces que la linea llamo a un callcenter de la competencia en el mes"/>
    <s v="REPTDM"/>
    <s v="ab_acumludado_sale_claro"/>
    <s v="No especificado"/>
    <m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10">
  <r>
    <x v="0"/>
    <x v="0"/>
    <x v="0"/>
    <s v="1_DWO.T$_TARGET_SPSS_MES.sql"/>
    <s v="DWO"/>
    <x v="0"/>
    <s v="02 cada mes"/>
    <m/>
    <s v="15 MINUTOS"/>
    <x v="0"/>
  </r>
  <r>
    <x v="1"/>
    <x v="1"/>
    <x v="1"/>
    <s v="SA_SECT_SOLICITUD.SQL"/>
    <s v="DWO"/>
    <x v="1"/>
    <s v="Diario"/>
    <m/>
    <s v="10 MINUTOS"/>
    <x v="0"/>
  </r>
  <r>
    <x v="1"/>
    <x v="2"/>
    <x v="2"/>
    <s v="SA_SECT_SOLICITUD.SQL"/>
    <s v="DWO"/>
    <x v="1"/>
    <s v="Diario"/>
    <m/>
    <s v="10 MINUTOS"/>
    <x v="0"/>
  </r>
  <r>
    <x v="2"/>
    <x v="3"/>
    <x v="3"/>
    <s v="SA_SIAC_COD_BLOQUEO_LINEA.SQL"/>
    <s v="DWO"/>
    <x v="1"/>
    <s v="Diario"/>
    <m/>
    <s v="5 MINUTOS"/>
    <x v="0"/>
  </r>
  <r>
    <x v="2"/>
    <x v="4"/>
    <x v="4"/>
    <s v="SA_SIAC_COD_BLOQUEO_LINEA.SQL"/>
    <s v="DWO"/>
    <x v="1"/>
    <s v="Diario"/>
    <m/>
    <s v="5 MINUTOS"/>
    <x v="0"/>
  </r>
  <r>
    <x v="2"/>
    <x v="5"/>
    <x v="5"/>
    <s v="SA_SIAC_COD_BLOQUEO_LINEA.SQL"/>
    <s v="DWO"/>
    <x v="1"/>
    <s v="Diario"/>
    <m/>
    <s v="5 MINUTOS"/>
    <x v="0"/>
  </r>
  <r>
    <x v="2"/>
    <x v="6"/>
    <x v="6"/>
    <s v="SA_SIAC_COD_BLOQUEO_LINEA.SQL"/>
    <s v="DWO"/>
    <x v="1"/>
    <s v="Diario"/>
    <m/>
    <s v="5 MINUTOS"/>
    <x v="0"/>
  </r>
  <r>
    <x v="2"/>
    <x v="7"/>
    <x v="7"/>
    <s v="SA_SIAC_COD_BLOQUEO_LINEA.SQL"/>
    <s v="DWO"/>
    <x v="1"/>
    <s v="Diario"/>
    <m/>
    <s v="5 MINUTOS"/>
    <x v="0"/>
  </r>
  <r>
    <x v="3"/>
    <x v="8"/>
    <x v="8"/>
    <s v="16_DWO.T$_F_M_GPRS_VAR221.sql"/>
    <s v="REPTDM"/>
    <x v="1"/>
    <s v="03 cada mes"/>
    <m/>
    <s v="2 HORAS"/>
    <x v="0"/>
  </r>
  <r>
    <x v="4"/>
    <x v="9"/>
    <x v="9"/>
    <s v="19_DWO.T$_F_M_ABONADOS_3var.sql"/>
    <s v="REPTDM"/>
    <x v="1"/>
    <s v="05 cada mes"/>
    <m/>
    <m/>
    <x v="0"/>
  </r>
  <r>
    <x v="5"/>
    <x v="10"/>
    <x v="10"/>
    <s v="20_BAJAS_2G_3G_4G.sql"/>
    <s v="DWO"/>
    <x v="1"/>
    <s v="05 cada mes"/>
    <s v="14 CADA MES"/>
    <s v="30 MINUTOS"/>
    <x v="0"/>
  </r>
  <r>
    <x v="5"/>
    <x v="11"/>
    <x v="11"/>
    <s v="20_BAJAS_2G_3G_4G.sql"/>
    <s v="DWO"/>
    <x v="1"/>
    <s v="05 cada mes"/>
    <s v="14 CADA MES"/>
    <s v="30 MINUTOS"/>
    <x v="0"/>
  </r>
  <r>
    <x v="0"/>
    <x v="12"/>
    <x v="12"/>
    <s v="var_003.sql"/>
    <s v="DWO"/>
    <x v="1"/>
    <s v="05 cada mes"/>
    <m/>
    <s v="5 MINUTOS"/>
    <x v="0"/>
  </r>
  <r>
    <x v="6"/>
    <x v="13"/>
    <x v="13"/>
    <s v="VAR_150.SQL"/>
    <s v="DWO"/>
    <x v="1"/>
    <s v="02 cada mes"/>
    <m/>
    <m/>
    <x v="0"/>
  </r>
  <r>
    <x v="5"/>
    <x v="14"/>
    <x v="14"/>
    <s v="20_BAJAS_2G_3G_4G.sql"/>
    <s v="DWO"/>
    <x v="1"/>
    <s v="05 cada mes"/>
    <s v="14 CADA MES"/>
    <s v="30 MINUTOS"/>
    <x v="0"/>
  </r>
  <r>
    <x v="5"/>
    <x v="15"/>
    <x v="15"/>
    <s v="20_BAJAS_2G_3G_4G.sql"/>
    <s v="DWO"/>
    <x v="1"/>
    <s v="05 cada mes"/>
    <s v="14 CADA MES"/>
    <s v="30 MINUTOS"/>
    <x v="0"/>
  </r>
  <r>
    <x v="7"/>
    <x v="16"/>
    <x v="16"/>
    <s v="SA_TABLE_SAR_SARA.SQL"/>
    <s v="DWO"/>
    <x v="1"/>
    <s v="Diario"/>
    <m/>
    <s v="2 HORAS"/>
    <x v="0"/>
  </r>
  <r>
    <x v="3"/>
    <x v="17"/>
    <x v="17"/>
    <s v="3_REPTDM.F_M_LINEAS_CELDA_CDR.sql"/>
    <s v="REPTDM"/>
    <x v="1"/>
    <s v="05 cada mes"/>
    <m/>
    <m/>
    <x v="0"/>
  </r>
  <r>
    <x v="3"/>
    <x v="18"/>
    <x v="18"/>
    <s v="3_REPTDM.F_M_LINEAS_CELDA_CDR.sql"/>
    <s v="REPTDM"/>
    <x v="1"/>
    <s v="05 cada mes"/>
    <m/>
    <m/>
    <x v="0"/>
  </r>
  <r>
    <x v="3"/>
    <x v="19"/>
    <x v="19"/>
    <s v="3_REPTDM.F_M_LINEAS_CELDA_CDR.sql"/>
    <s v="REPTDM"/>
    <x v="1"/>
    <s v="08 cada mes"/>
    <m/>
    <m/>
    <x v="0"/>
  </r>
  <r>
    <x v="8"/>
    <x v="20"/>
    <x v="20"/>
    <s v="3_REPTDM.F_M_LINEAS_CELDA_CDR.sql"/>
    <s v="REPTDM"/>
    <x v="1"/>
    <s v="05 cada mes"/>
    <m/>
    <m/>
    <x v="0"/>
  </r>
  <r>
    <x v="9"/>
    <x v="21"/>
    <x v="21"/>
    <s v="VAR_155.sql"/>
    <s v="DWO"/>
    <x v="1"/>
    <s v="No especificado"/>
    <s v="CAMPAÑAS"/>
    <m/>
    <x v="1"/>
  </r>
  <r>
    <x v="9"/>
    <x v="22"/>
    <x v="22"/>
    <s v="VAR_156.sql"/>
    <s v="DWO"/>
    <x v="1"/>
    <s v="Diario"/>
    <m/>
    <m/>
    <x v="1"/>
  </r>
  <r>
    <x v="9"/>
    <x v="23"/>
    <x v="23"/>
    <s v="var_157.sql"/>
    <s v="DWO"/>
    <x v="1"/>
    <s v="Diario"/>
    <m/>
    <m/>
    <x v="1"/>
  </r>
  <r>
    <x v="9"/>
    <x v="24"/>
    <x v="24"/>
    <s v="VAR_159.sql"/>
    <s v="DWO"/>
    <x v="1"/>
    <s v="No especificado"/>
    <m/>
    <m/>
    <x v="1"/>
  </r>
  <r>
    <x v="9"/>
    <x v="25"/>
    <x v="25"/>
    <s v="VAR_160.sql"/>
    <s v="DWO"/>
    <x v="1"/>
    <s v="05 cada mes"/>
    <m/>
    <m/>
    <x v="1"/>
  </r>
  <r>
    <x v="0"/>
    <x v="26"/>
    <x v="26"/>
    <s v="var_020.sql"/>
    <s v="REPTDM"/>
    <x v="0"/>
    <s v="05 cada mes"/>
    <m/>
    <s v="30 MINUTOS"/>
    <x v="0"/>
  </r>
  <r>
    <x v="9"/>
    <x v="27"/>
    <x v="27"/>
    <s v="VAR_162.sql"/>
    <s v="DWO"/>
    <x v="1"/>
    <s v="05 cada mes"/>
    <m/>
    <m/>
    <x v="1"/>
  </r>
  <r>
    <x v="10"/>
    <x v="28"/>
    <x v="28"/>
    <s v="VAR_164.SQL"/>
    <s v="DWO"/>
    <x v="1"/>
    <s v="05 cada mes"/>
    <m/>
    <m/>
    <x v="1"/>
  </r>
  <r>
    <x v="11"/>
    <x v="29"/>
    <x v="29"/>
    <s v="VAR_206_207_208.sql"/>
    <s v="DWO"/>
    <x v="1"/>
    <s v="Diario"/>
    <m/>
    <m/>
    <x v="1"/>
  </r>
  <r>
    <x v="11"/>
    <x v="30"/>
    <x v="30"/>
    <s v="VAR_206_207_208.sql"/>
    <s v="DWO"/>
    <x v="1"/>
    <s v="Diario"/>
    <m/>
    <m/>
    <x v="1"/>
  </r>
  <r>
    <x v="11"/>
    <x v="31"/>
    <x v="31"/>
    <s v="VAR_206_207_208.sql"/>
    <s v="DWO"/>
    <x v="1"/>
    <s v="Diario"/>
    <m/>
    <m/>
    <x v="1"/>
  </r>
  <r>
    <x v="12"/>
    <x v="32"/>
    <x v="32"/>
    <s v="var_212.SQL"/>
    <s v="DWO"/>
    <x v="1"/>
    <s v="05 cada mes"/>
    <m/>
    <m/>
    <x v="1"/>
  </r>
  <r>
    <x v="13"/>
    <x v="33"/>
    <x v="33"/>
    <s v="var_217_v2.sql"/>
    <s v="DWO"/>
    <x v="1"/>
    <s v="02 cada mes"/>
    <m/>
    <m/>
    <x v="1"/>
  </r>
  <r>
    <x v="14"/>
    <x v="34"/>
    <x v="34"/>
    <s v="var_224_225.SQL"/>
    <s v="DWO"/>
    <x v="1"/>
    <s v="02 cada mes"/>
    <m/>
    <m/>
    <x v="1"/>
  </r>
  <r>
    <x v="14"/>
    <x v="35"/>
    <x v="35"/>
    <s v="var_224_225.SQL"/>
    <s v="DWO"/>
    <x v="1"/>
    <s v="02 cada mes"/>
    <m/>
    <m/>
    <x v="1"/>
  </r>
  <r>
    <x v="6"/>
    <x v="36"/>
    <x v="36"/>
    <s v="var_227_v3.SQL"/>
    <s v="DWO"/>
    <x v="1"/>
    <s v="02 cada mes"/>
    <m/>
    <m/>
    <x v="1"/>
  </r>
  <r>
    <x v="15"/>
    <x v="37"/>
    <x v="37"/>
    <s v="var_229.SQL"/>
    <s v="DWO"/>
    <x v="1"/>
    <s v="05 cada mes"/>
    <m/>
    <m/>
    <x v="1"/>
  </r>
  <r>
    <x v="15"/>
    <x v="38"/>
    <x v="38"/>
    <s v="var_230.SQL"/>
    <s v="DWO"/>
    <x v="1"/>
    <s v="05 cada mes"/>
    <m/>
    <m/>
    <x v="1"/>
  </r>
  <r>
    <x v="10"/>
    <x v="39"/>
    <x v="39"/>
    <s v="VAR_231.sql"/>
    <s v="DWO"/>
    <x v="1"/>
    <s v="05 cada mes"/>
    <m/>
    <m/>
    <x v="1"/>
  </r>
  <r>
    <x v="13"/>
    <x v="40"/>
    <x v="40"/>
    <s v="VAR_276.sql"/>
    <s v="DWO"/>
    <x v="1"/>
    <s v="05 cada mes"/>
    <m/>
    <m/>
    <x v="1"/>
  </r>
  <r>
    <x v="13"/>
    <x v="41"/>
    <x v="41"/>
    <s v="VAR_277.sql"/>
    <s v="DWO"/>
    <x v="1"/>
    <s v="05 cada mes"/>
    <m/>
    <m/>
    <x v="1"/>
  </r>
  <r>
    <x v="0"/>
    <x v="42"/>
    <x v="42"/>
    <s v="VAR_PORTA.SQL"/>
    <s v="DWO"/>
    <x v="1"/>
    <s v="Diario"/>
    <m/>
    <m/>
    <x v="1"/>
  </r>
  <r>
    <x v="9"/>
    <x v="43"/>
    <x v="43"/>
    <s v="VAR_161.sql"/>
    <s v="DWO"/>
    <x v="0"/>
    <s v="No especificado"/>
    <s v="17 cada mes"/>
    <m/>
    <x v="0"/>
  </r>
  <r>
    <x v="16"/>
    <x v="44"/>
    <x v="44"/>
    <s v="VAR_PORTA.SQL"/>
    <s v="DWO"/>
    <x v="1"/>
    <s v="05 cada mes"/>
    <m/>
    <m/>
    <x v="1"/>
  </r>
  <r>
    <x v="17"/>
    <x v="45"/>
    <x v="45"/>
    <s v="var_tarifa.SQL"/>
    <s v="DWO"/>
    <x v="1"/>
    <s v="Diario"/>
    <m/>
    <m/>
    <x v="1"/>
  </r>
  <r>
    <x v="18"/>
    <x v="46"/>
    <x v="46"/>
    <s v="var_tarifa.SQL"/>
    <s v="DWO"/>
    <x v="1"/>
    <s v="02 cada mes"/>
    <m/>
    <m/>
    <x v="1"/>
  </r>
  <r>
    <x v="0"/>
    <x v="47"/>
    <x v="47"/>
    <s v="QUERY_MAESTRO_PREPAGO.sql"/>
    <s v="DWO"/>
    <x v="0"/>
    <s v="05 cada mes"/>
    <m/>
    <s v="3 MINUTOS"/>
    <x v="0"/>
  </r>
  <r>
    <x v="0"/>
    <x v="48"/>
    <x v="48"/>
    <s v="22_REPTDM.historico_triaciones_VAR168.sql"/>
    <s v="REPTDM"/>
    <x v="1"/>
    <s v="Diario"/>
    <m/>
    <m/>
    <x v="1"/>
  </r>
  <r>
    <x v="0"/>
    <x v="49"/>
    <x v="49"/>
    <s v="SA_TAC_GSMAv3.SQL"/>
    <s v="REPTDM"/>
    <x v="1"/>
    <s v="05 cada mes"/>
    <m/>
    <m/>
    <x v="1"/>
  </r>
  <r>
    <x v="12"/>
    <x v="50"/>
    <x v="50"/>
    <s v="T$_VAR_211.sql"/>
    <s v="REPTDM"/>
    <x v="1"/>
    <s v="No especificado"/>
    <m/>
    <m/>
    <x v="1"/>
  </r>
  <r>
    <x v="19"/>
    <x v="51"/>
    <x v="51"/>
    <s v="T$_VAR_278.sql"/>
    <s v="REPTDM"/>
    <x v="1"/>
    <s v="No especificado"/>
    <m/>
    <m/>
    <x v="1"/>
  </r>
  <r>
    <x v="19"/>
    <x v="52"/>
    <x v="52"/>
    <s v="T$_VAR_279.sql"/>
    <s v="REPTDM"/>
    <x v="1"/>
    <s v="No especificado"/>
    <m/>
    <m/>
    <x v="1"/>
  </r>
  <r>
    <x v="7"/>
    <x v="53"/>
    <x v="53"/>
    <s v="SA_TABLE_INTERACT-v3.SQL"/>
    <s v="DWO"/>
    <x v="1"/>
    <s v="Diario"/>
    <s v="Pendiente de Jaime Toribio reafirmar el catalogo"/>
    <m/>
    <x v="0"/>
  </r>
  <r>
    <x v="7"/>
    <x v="54"/>
    <x v="54"/>
    <s v="SA_TABLE_INTERACT-v3.SQL"/>
    <s v="DWO"/>
    <x v="1"/>
    <n v="0"/>
    <s v="Pendiente de Jaime Toribio reafirmar el catalogo"/>
    <m/>
    <x v="0"/>
  </r>
  <r>
    <x v="7"/>
    <x v="55"/>
    <x v="55"/>
    <s v="SA_TABLE_INTERACT-v3.SQL"/>
    <s v="DWO"/>
    <x v="0"/>
    <s v="05 cada mes"/>
    <s v="Pendiente de Jaime Toribio reafirmar el catalogo"/>
    <m/>
    <x v="0"/>
  </r>
  <r>
    <x v="0"/>
    <x v="56"/>
    <x v="56"/>
    <s v="VAR_022_028.SQL"/>
    <s v="REPTDM"/>
    <x v="1"/>
    <n v="0"/>
    <m/>
    <m/>
    <x v="1"/>
  </r>
  <r>
    <x v="8"/>
    <x v="57"/>
    <x v="57"/>
    <s v="VAR_022_028.SQL"/>
    <s v="REPTDM"/>
    <x v="1"/>
    <s v="02 cada mes"/>
    <m/>
    <m/>
    <x v="1"/>
  </r>
  <r>
    <x v="4"/>
    <x v="58"/>
    <x v="58"/>
    <s v="VAR_129.sql"/>
    <s v="REPTDM"/>
    <x v="1"/>
    <s v="05 cada mes"/>
    <m/>
    <m/>
    <x v="1"/>
  </r>
  <r>
    <x v="4"/>
    <x v="59"/>
    <x v="59"/>
    <s v="var_130.SQL"/>
    <s v="REPTDM"/>
    <x v="1"/>
    <s v="02 cada mes"/>
    <m/>
    <m/>
    <x v="1"/>
  </r>
  <r>
    <x v="4"/>
    <x v="60"/>
    <x v="60"/>
    <s v="VAR_132.sql"/>
    <s v="REPTDM"/>
    <x v="1"/>
    <s v="05 cada mes"/>
    <m/>
    <m/>
    <x v="1"/>
  </r>
  <r>
    <x v="3"/>
    <x v="61"/>
    <x v="61"/>
    <s v="25_REPTDM.VAR_27.sql"/>
    <s v="REPTDM"/>
    <x v="0"/>
    <s v="05 cada mes"/>
    <m/>
    <s v="3 HORAS"/>
    <x v="0"/>
  </r>
  <r>
    <x v="4"/>
    <x v="62"/>
    <x v="62"/>
    <s v="VAR_133.SQL"/>
    <s v="REPTDM"/>
    <x v="1"/>
    <s v="05 cada mes"/>
    <m/>
    <m/>
    <x v="1"/>
  </r>
  <r>
    <x v="4"/>
    <x v="63"/>
    <x v="63"/>
    <s v="var_135.sql"/>
    <s v="REPTDM"/>
    <x v="1"/>
    <s v="02 cada mes"/>
    <m/>
    <m/>
    <x v="1"/>
  </r>
  <r>
    <x v="4"/>
    <x v="64"/>
    <x v="64"/>
    <s v="VAR_136.SQL"/>
    <s v="REPTDM"/>
    <x v="1"/>
    <s v="02 cada mes"/>
    <m/>
    <m/>
    <x v="1"/>
  </r>
  <r>
    <x v="4"/>
    <x v="65"/>
    <x v="65"/>
    <s v="VAR_138.sql"/>
    <s v="REPTDM"/>
    <x v="1"/>
    <s v="05 cada mes"/>
    <m/>
    <m/>
    <x v="1"/>
  </r>
  <r>
    <x v="4"/>
    <x v="66"/>
    <x v="66"/>
    <s v="var_140.sql"/>
    <s v="REPTDM"/>
    <x v="1"/>
    <s v="05 cada mes"/>
    <m/>
    <m/>
    <x v="1"/>
  </r>
  <r>
    <x v="20"/>
    <x v="67"/>
    <x v="67"/>
    <s v="VAR_153.SQL"/>
    <s v="REPTDM"/>
    <x v="1"/>
    <s v="05 cada mes"/>
    <m/>
    <m/>
    <x v="1"/>
  </r>
  <r>
    <x v="21"/>
    <x v="68"/>
    <x v="68"/>
    <s v="8_REPTDM.SAS_COMUNIDAD_VAR122.sql"/>
    <s v="REPTDM"/>
    <x v="1"/>
    <s v="05 cada mes"/>
    <m/>
    <m/>
    <x v="2"/>
  </r>
  <r>
    <x v="21"/>
    <x v="69"/>
    <x v="69"/>
    <s v="8_REPTDM.SAS_COMUNIDAD_VAR122.sql"/>
    <s v="REPTDM"/>
    <x v="1"/>
    <s v="05 cada mes"/>
    <m/>
    <m/>
    <x v="2"/>
  </r>
  <r>
    <x v="21"/>
    <x v="70"/>
    <x v="70"/>
    <s v="8_REPTDM.SAS_COMUNIDAD_VAR122.sql"/>
    <s v="REPTDM"/>
    <x v="1"/>
    <s v="05 cada mes"/>
    <m/>
    <m/>
    <x v="2"/>
  </r>
  <r>
    <x v="21"/>
    <x v="71"/>
    <x v="71"/>
    <s v="9_REPTDM.SAS_COMUNIDAD_VAR128.sql"/>
    <s v="REPTDM"/>
    <x v="1"/>
    <s v="05 cada mes"/>
    <m/>
    <m/>
    <x v="2"/>
  </r>
  <r>
    <x v="0"/>
    <x v="72"/>
    <x v="72"/>
    <s v="BLIST_TELEFONOS.SQL"/>
    <s v="DWO"/>
    <x v="1"/>
    <s v="05 cada mes"/>
    <m/>
    <s v="10 MINUTOS"/>
    <x v="0"/>
  </r>
  <r>
    <x v="0"/>
    <x v="73"/>
    <x v="73"/>
    <s v="BLIST_TELEFONOS.SQL"/>
    <s v="DWO"/>
    <x v="1"/>
    <s v="05 cada mes"/>
    <m/>
    <s v="10 MINUTOS"/>
    <x v="0"/>
  </r>
  <r>
    <x v="13"/>
    <x v="74"/>
    <x v="74"/>
    <s v="F_M_GPRS.SQL"/>
    <s v="DWO"/>
    <x v="1"/>
    <s v="03 cada mes"/>
    <m/>
    <s v="3 HORAS"/>
    <x v="0"/>
  </r>
  <r>
    <x v="13"/>
    <x v="75"/>
    <x v="75"/>
    <s v="F_M_GPRS.SQL"/>
    <s v="DWO"/>
    <x v="1"/>
    <s v="03 cada mes"/>
    <m/>
    <s v="3 HORAS"/>
    <x v="0"/>
  </r>
  <r>
    <x v="13"/>
    <x v="76"/>
    <x v="76"/>
    <s v="F_M_GPRS.SQL"/>
    <s v="DWO"/>
    <x v="1"/>
    <s v="03 cada mes"/>
    <m/>
    <s v="3 HORAS"/>
    <x v="0"/>
  </r>
  <r>
    <x v="13"/>
    <x v="77"/>
    <x v="77"/>
    <s v="F_M_GPRS.SQL"/>
    <s v="DWO"/>
    <x v="1"/>
    <s v="03 cada mes"/>
    <m/>
    <s v="3 HORAS"/>
    <x v="0"/>
  </r>
  <r>
    <x v="13"/>
    <x v="78"/>
    <x v="78"/>
    <s v="F_M_GPRS.SQL"/>
    <s v="DWO"/>
    <x v="1"/>
    <s v="03 cada mes"/>
    <m/>
    <s v="3 HORAS"/>
    <x v="0"/>
  </r>
  <r>
    <x v="13"/>
    <x v="79"/>
    <x v="79"/>
    <s v="F_M_GPRS.SQL"/>
    <s v="DWO"/>
    <x v="1"/>
    <s v="03 cada mes"/>
    <m/>
    <s v="3 HORAS"/>
    <x v="0"/>
  </r>
  <r>
    <x v="13"/>
    <x v="80"/>
    <x v="80"/>
    <s v="F_M_GPRS.SQL"/>
    <s v="DWO"/>
    <x v="1"/>
    <s v="03 cada mes"/>
    <m/>
    <s v="3 HORAS"/>
    <x v="0"/>
  </r>
  <r>
    <x v="13"/>
    <x v="81"/>
    <x v="81"/>
    <s v="F_M_GPRS.SQL"/>
    <s v="DWO"/>
    <x v="1"/>
    <s v="03 cada mes"/>
    <m/>
    <s v="3 HORAS"/>
    <x v="0"/>
  </r>
  <r>
    <x v="13"/>
    <x v="82"/>
    <x v="82"/>
    <s v="F_M_GPRS.SQL"/>
    <s v="DWO"/>
    <x v="1"/>
    <s v="03 cada mes"/>
    <m/>
    <s v="3 HORAS"/>
    <x v="0"/>
  </r>
  <r>
    <x v="13"/>
    <x v="83"/>
    <x v="83"/>
    <s v="F_M_GPRS.SQL"/>
    <s v="DWO"/>
    <x v="1"/>
    <s v="03 cada mes"/>
    <m/>
    <s v="3 HORAS"/>
    <x v="0"/>
  </r>
  <r>
    <x v="13"/>
    <x v="84"/>
    <x v="84"/>
    <s v="F_M_GPRS.SQL"/>
    <s v="DWO"/>
    <x v="1"/>
    <s v="03 cada mes"/>
    <m/>
    <s v="3 HORAS"/>
    <x v="0"/>
  </r>
  <r>
    <x v="13"/>
    <x v="85"/>
    <x v="85"/>
    <s v="F_M_GPRS.SQL"/>
    <s v="DWO"/>
    <x v="1"/>
    <s v="03 cada mes"/>
    <m/>
    <s v="3 HORAS"/>
    <x v="0"/>
  </r>
  <r>
    <x v="8"/>
    <x v="86"/>
    <x v="86"/>
    <s v="F_SUBSCRIBER_SELECT.SQL"/>
    <s v="DWO"/>
    <x v="1"/>
    <s v="02 cada mes"/>
    <m/>
    <s v="2 MINUTOS"/>
    <x v="0"/>
  </r>
  <r>
    <x v="20"/>
    <x v="87"/>
    <x v="87"/>
    <s v="reemplazo_f_m_product.sql"/>
    <s v="DWO"/>
    <x v="1"/>
    <s v="02 cada mes"/>
    <m/>
    <s v="10 MINUTOS"/>
    <x v="0"/>
  </r>
  <r>
    <x v="22"/>
    <x v="88"/>
    <x v="88"/>
    <s v="reemplazo_f_m_product.sql"/>
    <s v="DWO"/>
    <x v="1"/>
    <s v="02 cada mes"/>
    <m/>
    <s v="10 MINUTOS"/>
    <x v="0"/>
  </r>
  <r>
    <x v="10"/>
    <x v="89"/>
    <x v="89"/>
    <s v="var_163.SQL"/>
    <s v="REPTDM"/>
    <x v="1"/>
    <s v="05 cada mes"/>
    <m/>
    <m/>
    <x v="1"/>
  </r>
  <r>
    <x v="10"/>
    <x v="90"/>
    <x v="90"/>
    <s v="var_165_166.SQL"/>
    <s v="REPTDM"/>
    <x v="1"/>
    <s v="05 cada mes"/>
    <m/>
    <m/>
    <x v="1"/>
  </r>
  <r>
    <x v="17"/>
    <x v="91"/>
    <x v="91"/>
    <s v="var_233_234.SQL"/>
    <s v="DWO"/>
    <x v="0"/>
    <s v="02 cada mes"/>
    <m/>
    <s v="30 MINUTOS"/>
    <x v="0"/>
  </r>
  <r>
    <x v="18"/>
    <x v="92"/>
    <x v="92"/>
    <s v="var_233_234.SQL"/>
    <s v="DWO"/>
    <x v="0"/>
    <s v="02 cada mes"/>
    <m/>
    <s v="30 MINUTOS"/>
    <x v="0"/>
  </r>
  <r>
    <x v="10"/>
    <x v="93"/>
    <x v="93"/>
    <s v="var_165_166.SQL"/>
    <s v="REPTDM"/>
    <x v="1"/>
    <s v="05 cada mes"/>
    <m/>
    <m/>
    <x v="1"/>
  </r>
  <r>
    <x v="10"/>
    <x v="94"/>
    <x v="94"/>
    <s v="VAR_167.SQL"/>
    <s v="REPTDM"/>
    <x v="1"/>
    <s v="05 cada mes"/>
    <m/>
    <m/>
    <x v="1"/>
  </r>
  <r>
    <x v="17"/>
    <x v="95"/>
    <x v="95"/>
    <s v="var_llam_sal.SQL"/>
    <s v="DWO"/>
    <x v="1"/>
    <s v="02 cada mes"/>
    <m/>
    <s v="2 HORAS"/>
    <x v="0"/>
  </r>
  <r>
    <x v="23"/>
    <x v="96"/>
    <x v="96"/>
    <s v="var_llam_sal.SQL"/>
    <s v="DWO"/>
    <x v="0"/>
    <e v="#N/A"/>
    <m/>
    <s v="2 HORAS"/>
    <x v="0"/>
  </r>
  <r>
    <x v="24"/>
    <x v="97"/>
    <x v="97"/>
    <s v="Var_185.sql"/>
    <s v="REPTDM"/>
    <x v="1"/>
    <s v="05 cada mes"/>
    <m/>
    <m/>
    <x v="1"/>
  </r>
  <r>
    <x v="12"/>
    <x v="98"/>
    <x v="98"/>
    <s v="VAR_209_240_241_v3.sql"/>
    <s v="REPTDM"/>
    <x v="1"/>
    <s v="03 cada mes"/>
    <m/>
    <m/>
    <x v="1"/>
  </r>
  <r>
    <x v="12"/>
    <x v="99"/>
    <x v="99"/>
    <s v="VAR_209_240_241_v3.sql"/>
    <s v="REPTDM"/>
    <x v="1"/>
    <s v="03 cada mes"/>
    <m/>
    <m/>
    <x v="1"/>
  </r>
  <r>
    <x v="25"/>
    <x v="100"/>
    <x v="100"/>
    <s v="VAR_209_240_241_v3.sql"/>
    <s v="REPTDM"/>
    <x v="1"/>
    <s v="05 cada mes"/>
    <m/>
    <m/>
    <x v="1"/>
  </r>
  <r>
    <x v="26"/>
    <x v="101"/>
    <x v="101"/>
    <s v="var_239.sql"/>
    <s v="REPTDM"/>
    <x v="0"/>
    <s v="05 cada mes"/>
    <m/>
    <s v="10 MINUTOS"/>
    <x v="0"/>
  </r>
  <r>
    <x v="25"/>
    <x v="102"/>
    <x v="102"/>
    <s v="VAR_209_240_241_v3.sql"/>
    <s v="REPTDM"/>
    <x v="1"/>
    <s v="05 cada mes"/>
    <m/>
    <m/>
    <x v="1"/>
  </r>
  <r>
    <x v="17"/>
    <x v="103"/>
    <x v="103"/>
    <s v="1ER_QUERY_CDR_DWH_v4.sql"/>
    <s v="REPTDM"/>
    <x v="0"/>
    <s v="02 cada mes"/>
    <m/>
    <s v="4 HORAS"/>
    <x v="0"/>
  </r>
  <r>
    <x v="17"/>
    <x v="104"/>
    <x v="104"/>
    <s v="1ER_QUERY_CDR_DWH_v4.sql"/>
    <s v="REPTDM"/>
    <x v="0"/>
    <s v="02 cada mes"/>
    <m/>
    <s v="4 HORAS"/>
    <x v="0"/>
  </r>
  <r>
    <x v="17"/>
    <x v="105"/>
    <x v="105"/>
    <s v="1ER_QUERY_CDR_DWH_v4.sql"/>
    <s v="REPTDM"/>
    <x v="0"/>
    <s v="02 cada mes"/>
    <m/>
    <s v="4 HORAS"/>
    <x v="0"/>
  </r>
  <r>
    <x v="17"/>
    <x v="106"/>
    <x v="106"/>
    <s v="1ER_QUERY_CDR_DWH_v4.sql"/>
    <s v="REPTDM"/>
    <x v="0"/>
    <s v="02 cada mes"/>
    <m/>
    <s v="4 HORAS"/>
    <x v="0"/>
  </r>
  <r>
    <x v="17"/>
    <x v="107"/>
    <x v="107"/>
    <s v="1ER_QUERY_CDR_DWH_v4.sql"/>
    <s v="REPTDM"/>
    <x v="0"/>
    <s v="02 cada mes"/>
    <m/>
    <s v="4 HORAS"/>
    <x v="0"/>
  </r>
  <r>
    <x v="21"/>
    <x v="108"/>
    <x v="108"/>
    <s v="var_123.sql"/>
    <s v="REPTDM"/>
    <x v="1"/>
    <s v="05 cada mes"/>
    <m/>
    <m/>
    <x v="2"/>
  </r>
  <r>
    <x v="21"/>
    <x v="109"/>
    <x v="109"/>
    <s v="var_124.sql"/>
    <s v="REPTDM"/>
    <x v="1"/>
    <s v="05 cada mes"/>
    <m/>
    <m/>
    <x v="2"/>
  </r>
  <r>
    <x v="17"/>
    <x v="110"/>
    <x v="110"/>
    <s v="1ER_QUERY_CDR_DWH_v4.sql"/>
    <s v="REPTDM"/>
    <x v="0"/>
    <s v="02 cada mes"/>
    <m/>
    <s v="4 HORAS"/>
    <x v="0"/>
  </r>
  <r>
    <x v="17"/>
    <x v="111"/>
    <x v="111"/>
    <s v="1ER_QUERY_CDR_DWH_v4.sql"/>
    <s v="REPTDM"/>
    <x v="0"/>
    <s v="02 cada mes"/>
    <m/>
    <s v="4 HORAS"/>
    <x v="0"/>
  </r>
  <r>
    <x v="17"/>
    <x v="112"/>
    <x v="112"/>
    <s v="1ER_QUERY_CDR_DWH_v4.sql"/>
    <s v="REPTDM"/>
    <x v="0"/>
    <s v="02 cada mes"/>
    <m/>
    <s v="4 HORAS"/>
    <x v="0"/>
  </r>
  <r>
    <x v="17"/>
    <x v="113"/>
    <x v="113"/>
    <s v="1ER_QUERY_CDR_DWH_v4.sql"/>
    <s v="REPTDM"/>
    <x v="0"/>
    <s v="02 cada mes"/>
    <m/>
    <s v="4 HORAS"/>
    <x v="0"/>
  </r>
  <r>
    <x v="17"/>
    <x v="114"/>
    <x v="114"/>
    <s v="1ER_QUERY_CDR_DWH_v4.sql"/>
    <s v="REPTDM"/>
    <x v="0"/>
    <s v="02 cada mes"/>
    <m/>
    <s v="4 HORAS"/>
    <x v="0"/>
  </r>
  <r>
    <x v="17"/>
    <x v="115"/>
    <x v="115"/>
    <s v="1ER_QUERY_CDR_DWH_v4.sql"/>
    <s v="REPTDM"/>
    <x v="0"/>
    <s v="02 cada mes"/>
    <m/>
    <s v="4 HORAS"/>
    <x v="0"/>
  </r>
  <r>
    <x v="17"/>
    <x v="116"/>
    <x v="116"/>
    <s v="1ER_QUERY_CDR_DWH_v4.sql"/>
    <s v="REPTDM"/>
    <x v="0"/>
    <s v="02 cada mes"/>
    <m/>
    <s v="4 HORAS"/>
    <x v="0"/>
  </r>
  <r>
    <x v="17"/>
    <x v="117"/>
    <x v="117"/>
    <s v="1ER_QUERY_CDR_DWH_v4.sql"/>
    <s v="REPTDM"/>
    <x v="0"/>
    <s v="02 cada mes"/>
    <m/>
    <s v="4 HORAS"/>
    <x v="0"/>
  </r>
  <r>
    <x v="17"/>
    <x v="118"/>
    <x v="118"/>
    <s v="1ER_QUERY_CDR_DWH_v4.sql"/>
    <s v="REPTDM"/>
    <x v="0"/>
    <s v="02 cada mes"/>
    <m/>
    <s v="4 HORAS"/>
    <x v="0"/>
  </r>
  <r>
    <x v="17"/>
    <x v="119"/>
    <x v="119"/>
    <s v="1ER_QUERY_CDR_DWH_v4.sql"/>
    <s v="REPTDM"/>
    <x v="0"/>
    <s v="02 cada mes"/>
    <m/>
    <s v="4 HORAS"/>
    <x v="0"/>
  </r>
  <r>
    <x v="17"/>
    <x v="120"/>
    <x v="120"/>
    <s v="1ER_QUERY_CDR_DWH_v4.sql"/>
    <s v="REPTDM"/>
    <x v="0"/>
    <s v="02 cada mes"/>
    <m/>
    <s v="4 HORAS"/>
    <x v="0"/>
  </r>
  <r>
    <x v="18"/>
    <x v="121"/>
    <x v="121"/>
    <s v="1ER_QUERY_CDR_DWH_v4.sql"/>
    <s v="REPTDM"/>
    <x v="0"/>
    <s v="02 cada mes"/>
    <m/>
    <s v="4 HORAS"/>
    <x v="0"/>
  </r>
  <r>
    <x v="18"/>
    <x v="122"/>
    <x v="122"/>
    <s v="1ER_QUERY_CDR_DWH_v4.sql"/>
    <s v="REPTDM"/>
    <x v="0"/>
    <s v="02 cada mes"/>
    <m/>
    <s v="4 HORAS"/>
    <x v="0"/>
  </r>
  <r>
    <x v="18"/>
    <x v="123"/>
    <x v="123"/>
    <s v="1ER_QUERY_CDR_DWH_v4.sql"/>
    <s v="REPTDM"/>
    <x v="0"/>
    <s v="02 cada mes"/>
    <m/>
    <s v="4 HORAS"/>
    <x v="0"/>
  </r>
  <r>
    <x v="18"/>
    <x v="124"/>
    <x v="124"/>
    <s v="1ER_QUERY_CDR_DWH_v4.sql"/>
    <s v="REPTDM"/>
    <x v="0"/>
    <s v="02 cada mes"/>
    <m/>
    <s v="4 HORAS"/>
    <x v="0"/>
  </r>
  <r>
    <x v="18"/>
    <x v="125"/>
    <x v="125"/>
    <s v="1ER_QUERY_CDR_DWH_v4.sql"/>
    <s v="REPTDM"/>
    <x v="0"/>
    <s v="02 cada mes"/>
    <m/>
    <s v="4 HORAS"/>
    <x v="0"/>
  </r>
  <r>
    <x v="27"/>
    <x v="126"/>
    <x v="126"/>
    <s v="1ER_QUERY_CDR_DWH_v4.sql"/>
    <s v="REPTDM"/>
    <x v="1"/>
    <s v="02 cada mes"/>
    <m/>
    <s v="4 HORAS"/>
    <x v="0"/>
  </r>
  <r>
    <x v="27"/>
    <x v="127"/>
    <x v="127"/>
    <s v="1ER_QUERY_CDR_DWH_v4.sql"/>
    <s v="REPTDM"/>
    <x v="1"/>
    <s v="02 cada mes"/>
    <m/>
    <s v="4 HORAS"/>
    <x v="0"/>
  </r>
  <r>
    <x v="17"/>
    <x v="128"/>
    <x v="128"/>
    <s v="1ER_QUERY_CDR_DWH_v4.sql"/>
    <s v="REPTDM"/>
    <x v="0"/>
    <s v="02 cada mes"/>
    <m/>
    <s v="4 HORAS"/>
    <x v="0"/>
  </r>
  <r>
    <x v="18"/>
    <x v="129"/>
    <x v="129"/>
    <s v="1ER_QUERY_CDR_DWH_v4.sql"/>
    <s v="REPTDM"/>
    <x v="0"/>
    <s v="02 cada mes"/>
    <m/>
    <s v="4 HORAS"/>
    <x v="0"/>
  </r>
  <r>
    <x v="28"/>
    <x v="130"/>
    <x v="130"/>
    <s v="var_218.SQL"/>
    <s v="REPTDM"/>
    <x v="1"/>
    <s v="05 cada mes"/>
    <m/>
    <m/>
    <x v="1"/>
  </r>
  <r>
    <x v="3"/>
    <x v="131"/>
    <x v="131"/>
    <s v="var_219.sql"/>
    <s v="REPTDM"/>
    <x v="1"/>
    <s v="05 cada mes"/>
    <m/>
    <m/>
    <x v="1"/>
  </r>
  <r>
    <x v="3"/>
    <x v="132"/>
    <x v="132"/>
    <s v="var_220.sql"/>
    <s v="REPTDM"/>
    <x v="1"/>
    <s v="08 cada mes"/>
    <m/>
    <m/>
    <x v="1"/>
  </r>
  <r>
    <x v="3"/>
    <x v="133"/>
    <x v="133"/>
    <s v="var_222.sql"/>
    <s v="REPTDM"/>
    <x v="1"/>
    <s v="05 cada mes"/>
    <m/>
    <m/>
    <x v="1"/>
  </r>
  <r>
    <x v="5"/>
    <x v="134"/>
    <x v="134"/>
    <s v="20_BAJAS_2G_3G_4G.sql"/>
    <s v="DWO"/>
    <x v="1"/>
    <s v="05 cada mes"/>
    <s v="14 CADA MES"/>
    <m/>
    <x v="0"/>
  </r>
  <r>
    <x v="5"/>
    <x v="135"/>
    <x v="135"/>
    <s v="20_BAJAS_2G_3G_4G.sql"/>
    <s v="DWO"/>
    <x v="1"/>
    <s v="05 cada mes"/>
    <s v="14 CADA MES"/>
    <m/>
    <x v="0"/>
  </r>
  <r>
    <x v="17"/>
    <x v="136"/>
    <x v="136"/>
    <s v="a_m_call_ss7_subscriber.SQL"/>
    <s v="DWO"/>
    <x v="1"/>
    <s v="02 cada mes"/>
    <m/>
    <s v="13 MINUTOS"/>
    <x v="0"/>
  </r>
  <r>
    <x v="2"/>
    <x v="137"/>
    <x v="137"/>
    <s v="var_175_176_177.SQL"/>
    <s v="DWO"/>
    <x v="1"/>
    <s v="Diario"/>
    <m/>
    <s v="1 HORA"/>
    <x v="0"/>
  </r>
  <r>
    <x v="2"/>
    <x v="138"/>
    <x v="138"/>
    <s v="var_175_176_177.SQL"/>
    <s v="DWO"/>
    <x v="1"/>
    <s v="Diario"/>
    <m/>
    <s v="1 HORA"/>
    <x v="0"/>
  </r>
  <r>
    <x v="17"/>
    <x v="139"/>
    <x v="139"/>
    <s v="a_m_call_ss7_subscriber.SQL"/>
    <s v="DWO"/>
    <x v="1"/>
    <s v="02 cada mes"/>
    <m/>
    <s v="13 MINUTOS"/>
    <x v="0"/>
  </r>
  <r>
    <x v="2"/>
    <x v="140"/>
    <x v="140"/>
    <s v="var_175_176_177.SQL"/>
    <s v="DWO"/>
    <x v="1"/>
    <s v="Diario"/>
    <m/>
    <s v="1 HORA"/>
    <x v="0"/>
  </r>
  <r>
    <x v="5"/>
    <x v="141"/>
    <x v="141"/>
    <s v="20_BAJAS_2G_3G_4G.sql"/>
    <s v="DWO"/>
    <x v="1"/>
    <s v="05 cada mes"/>
    <s v="14 CADA MES"/>
    <m/>
    <x v="0"/>
  </r>
  <r>
    <x v="5"/>
    <x v="142"/>
    <x v="142"/>
    <s v="20_BAJAS_2G_3G_4G.sql"/>
    <s v="DWO"/>
    <x v="1"/>
    <s v="05 cada mes"/>
    <s v="14 CADA MES"/>
    <m/>
    <x v="0"/>
  </r>
  <r>
    <x v="5"/>
    <x v="143"/>
    <x v="143"/>
    <s v="20_BAJAS_2G_3G_4G.sql"/>
    <s v="DWO"/>
    <x v="1"/>
    <s v="05 cada mes"/>
    <s v="14 CADA MES"/>
    <m/>
    <x v="0"/>
  </r>
  <r>
    <x v="17"/>
    <x v="144"/>
    <x v="144"/>
    <s v="a_m_call_ss7_subscriber.SQL"/>
    <s v="DWO"/>
    <x v="1"/>
    <s v="02 cada mes"/>
    <m/>
    <s v="13 MINUTOS"/>
    <x v="0"/>
  </r>
  <r>
    <x v="17"/>
    <x v="145"/>
    <x v="145"/>
    <s v="a_m_call_ss7_subscriber.SQL"/>
    <s v="DWO"/>
    <x v="1"/>
    <s v="02 cada mes"/>
    <m/>
    <s v="13 MINUTOS"/>
    <x v="0"/>
  </r>
  <r>
    <x v="17"/>
    <x v="146"/>
    <x v="146"/>
    <s v="a_m_call_ss7_subscriber.SQL"/>
    <s v="DWO"/>
    <x v="1"/>
    <s v="02 cada mes"/>
    <m/>
    <s v="13 MINUTOS"/>
    <x v="0"/>
  </r>
  <r>
    <x v="18"/>
    <x v="147"/>
    <x v="147"/>
    <s v="a_m_call_ss7_subscriber.SQL"/>
    <s v="DWO"/>
    <x v="1"/>
    <s v="02 cada mes"/>
    <m/>
    <s v="13 MINUTOS"/>
    <x v="0"/>
  </r>
  <r>
    <x v="18"/>
    <x v="148"/>
    <x v="148"/>
    <s v="a_m_call_ss7_subscriber.SQL"/>
    <s v="DWO"/>
    <x v="1"/>
    <s v="02 cada mes"/>
    <m/>
    <s v="13 MINUTOS"/>
    <x v="0"/>
  </r>
  <r>
    <x v="18"/>
    <x v="149"/>
    <x v="149"/>
    <s v="a_m_call_ss7_subscriber.SQL"/>
    <s v="DWO"/>
    <x v="1"/>
    <s v="02 cada mes"/>
    <m/>
    <s v="13 MINUTOS"/>
    <x v="0"/>
  </r>
  <r>
    <x v="18"/>
    <x v="150"/>
    <x v="150"/>
    <s v="a_m_call_ss7_subscriber.SQL"/>
    <s v="DWO"/>
    <x v="1"/>
    <s v="02 cada mes"/>
    <m/>
    <s v="13 MINUTOS"/>
    <x v="0"/>
  </r>
  <r>
    <x v="18"/>
    <x v="151"/>
    <x v="151"/>
    <s v="a_m_call_ss7_subscriber.SQL"/>
    <s v="DWO"/>
    <x v="1"/>
    <s v="02 cada mes"/>
    <m/>
    <s v="13 MINUTOS"/>
    <x v="0"/>
  </r>
  <r>
    <x v="17"/>
    <x v="152"/>
    <x v="152"/>
    <s v="a_m_call_ss7_subscriber.SQL"/>
    <s v="DWO"/>
    <x v="0"/>
    <s v="02 cada mes"/>
    <m/>
    <s v="13 MINUTOS"/>
    <x v="0"/>
  </r>
  <r>
    <x v="5"/>
    <x v="153"/>
    <x v="153"/>
    <s v="20_BAJAS_2G_3G_4G.sql"/>
    <s v="DWO"/>
    <x v="1"/>
    <s v="05 cada mes"/>
    <s v="14 CADA MES"/>
    <m/>
    <x v="0"/>
  </r>
  <r>
    <x v="5"/>
    <x v="154"/>
    <x v="154"/>
    <s v="20_BAJAS_2G_3G_4G.sql"/>
    <s v="DWO"/>
    <x v="1"/>
    <s v="Diario"/>
    <s v="14 CADA MES"/>
    <m/>
    <x v="0"/>
  </r>
  <r>
    <x v="5"/>
    <x v="155"/>
    <x v="155"/>
    <s v="20_BAJAS_2G_3G_4G.sql"/>
    <s v="DWO"/>
    <x v="1"/>
    <s v="Diario"/>
    <s v="14 CADA MES"/>
    <m/>
    <x v="0"/>
  </r>
  <r>
    <x v="5"/>
    <x v="156"/>
    <x v="156"/>
    <s v="20_BAJAS_2G_3G_4G.sql"/>
    <s v="DWO"/>
    <x v="1"/>
    <s v="05 cada mes"/>
    <s v="14 CADA MES"/>
    <m/>
    <x v="0"/>
  </r>
  <r>
    <x v="5"/>
    <x v="157"/>
    <x v="157"/>
    <s v="20_BAJAS_2G_3G_4G.sql"/>
    <s v="DWO"/>
    <x v="1"/>
    <s v="05 cada mes"/>
    <s v="14 CADA MES"/>
    <m/>
    <x v="0"/>
  </r>
  <r>
    <x v="5"/>
    <x v="158"/>
    <x v="158"/>
    <s v="20_BAJAS_2G_3G_4G.sql"/>
    <s v="DWO"/>
    <x v="1"/>
    <s v="05 cada mes"/>
    <s v="14 CADA MES"/>
    <m/>
    <x v="0"/>
  </r>
  <r>
    <x v="5"/>
    <x v="159"/>
    <x v="159"/>
    <s v="20_BAJAS_2G_3G_4G.sql"/>
    <s v="DWO"/>
    <x v="1"/>
    <s v="05 cada mes"/>
    <s v="14 CADA MES"/>
    <m/>
    <x v="0"/>
  </r>
  <r>
    <x v="5"/>
    <x v="160"/>
    <x v="160"/>
    <s v="20_BAJAS_2G_3G_4G.sql"/>
    <s v="DWO"/>
    <x v="1"/>
    <s v="05 cada mes"/>
    <s v="14 CADA MES"/>
    <m/>
    <x v="0"/>
  </r>
  <r>
    <x v="5"/>
    <x v="161"/>
    <x v="161"/>
    <s v="20_BAJAS_2G_3G_4G.sql"/>
    <s v="DWO"/>
    <x v="1"/>
    <s v="05 cada mes"/>
    <s v="14 CADA MES"/>
    <m/>
    <x v="0"/>
  </r>
  <r>
    <x v="5"/>
    <x v="162"/>
    <x v="162"/>
    <s v="20_BAJAS_2G_3G_4G.sql"/>
    <s v="DWO"/>
    <x v="1"/>
    <s v="05 cada mes"/>
    <s v="14 CADA MES"/>
    <m/>
    <x v="0"/>
  </r>
  <r>
    <x v="5"/>
    <x v="163"/>
    <x v="163"/>
    <s v="20_BAJAS_2G_3G_4G.sql"/>
    <s v="DWO"/>
    <x v="1"/>
    <s v="05 cada mes"/>
    <s v="14 CADA MES"/>
    <m/>
    <x v="0"/>
  </r>
  <r>
    <x v="5"/>
    <x v="164"/>
    <x v="164"/>
    <s v="20_BAJAS_2G_3G_4G.sql"/>
    <s v="DWO"/>
    <x v="1"/>
    <s v="05 cada mes"/>
    <s v="14 CADA MES"/>
    <m/>
    <x v="0"/>
  </r>
  <r>
    <x v="5"/>
    <x v="165"/>
    <x v="165"/>
    <s v="20_BAJAS_2G_3G_4G.sql"/>
    <s v="DWO"/>
    <x v="1"/>
    <s v="05 cada mes"/>
    <s v="14 CADA MES"/>
    <m/>
    <x v="0"/>
  </r>
  <r>
    <x v="5"/>
    <x v="166"/>
    <x v="166"/>
    <s v="20_BAJAS_2G_3G_4G.sql"/>
    <s v="DWO"/>
    <x v="1"/>
    <s v="05 cada mes"/>
    <s v="14 CADA MES"/>
    <m/>
    <x v="0"/>
  </r>
  <r>
    <x v="5"/>
    <x v="167"/>
    <x v="167"/>
    <s v="20_BAJAS_2G_3G_4G.sql"/>
    <s v="DWO"/>
    <x v="1"/>
    <s v="05 cada mes"/>
    <s v="14 CADA MES"/>
    <m/>
    <x v="0"/>
  </r>
  <r>
    <x v="5"/>
    <x v="168"/>
    <x v="168"/>
    <s v="20_BAJAS_2G_3G_4G.sql"/>
    <s v="DWO"/>
    <x v="1"/>
    <s v="05 cada mes"/>
    <s v="14 CADA MES"/>
    <m/>
    <x v="0"/>
  </r>
  <r>
    <x v="5"/>
    <x v="169"/>
    <x v="169"/>
    <s v="20_BAJAS_2G_3G_4G.sql"/>
    <s v="DWO"/>
    <x v="1"/>
    <s v="05 cada mes"/>
    <s v="14 CADA MES"/>
    <m/>
    <x v="0"/>
  </r>
  <r>
    <x v="5"/>
    <x v="170"/>
    <x v="170"/>
    <s v="20_BAJAS_2G_3G_4G.sql"/>
    <s v="DWO"/>
    <x v="1"/>
    <s v="05 cada mes"/>
    <s v="14 CADA MES"/>
    <m/>
    <x v="0"/>
  </r>
  <r>
    <x v="5"/>
    <x v="171"/>
    <x v="171"/>
    <s v="20_BAJAS_2G_3G_4G.sql"/>
    <s v="DWO"/>
    <x v="1"/>
    <s v="05 cada mes"/>
    <s v="14 CADA MES"/>
    <m/>
    <x v="0"/>
  </r>
  <r>
    <x v="5"/>
    <x v="172"/>
    <x v="172"/>
    <s v="20_BAJAS_2G_3G_4G.sql"/>
    <s v="DWO"/>
    <x v="1"/>
    <s v="05 cada mes"/>
    <s v="14 CADA MES"/>
    <m/>
    <x v="0"/>
  </r>
  <r>
    <x v="5"/>
    <x v="173"/>
    <x v="173"/>
    <s v="20_BAJAS_2G_3G_4G.sql"/>
    <s v="DWO"/>
    <x v="1"/>
    <s v="05 cada mes"/>
    <s v="14 CADA MES"/>
    <m/>
    <x v="0"/>
  </r>
  <r>
    <x v="5"/>
    <x v="174"/>
    <x v="174"/>
    <s v="20_BAJAS_2G_3G_4G.sql"/>
    <s v="DWO"/>
    <x v="1"/>
    <s v="05 cada mes"/>
    <s v="14 CADA MES"/>
    <m/>
    <x v="0"/>
  </r>
  <r>
    <x v="5"/>
    <x v="175"/>
    <x v="175"/>
    <s v="20_BAJAS_2G_3G_4G.sql"/>
    <s v="DWO"/>
    <x v="1"/>
    <s v="05 cada mes"/>
    <s v="14 CADA MES"/>
    <m/>
    <x v="0"/>
  </r>
  <r>
    <x v="17"/>
    <x v="176"/>
    <x v="176"/>
    <s v="a_m_call_ss7_subscriber.SQL"/>
    <s v="DWO"/>
    <x v="0"/>
    <s v="02 cada mes"/>
    <m/>
    <s v="13 MINUTOS"/>
    <x v="0"/>
  </r>
  <r>
    <x v="17"/>
    <x v="177"/>
    <x v="177"/>
    <s v="a_m_call_ss7_subscriber.SQL"/>
    <s v="DWO"/>
    <x v="0"/>
    <s v="02 cada mes"/>
    <m/>
    <s v="13 MINUTOS"/>
    <x v="0"/>
  </r>
  <r>
    <x v="17"/>
    <x v="178"/>
    <x v="178"/>
    <s v="a_m_call_ss7_subscriber.SQL"/>
    <s v="DWO"/>
    <x v="0"/>
    <s v="02 cada mes"/>
    <m/>
    <s v="13 MINUTOS"/>
    <x v="0"/>
  </r>
  <r>
    <x v="17"/>
    <x v="179"/>
    <x v="179"/>
    <s v="a_m_call_ss7_subscriber.SQL"/>
    <s v="DWO"/>
    <x v="0"/>
    <s v="02 cada mes"/>
    <m/>
    <s v="13 MINUTOS"/>
    <x v="0"/>
  </r>
  <r>
    <x v="17"/>
    <x v="180"/>
    <x v="180"/>
    <s v="a_m_call_ss7_subscriber.SQL"/>
    <s v="DWO"/>
    <x v="0"/>
    <s v="02 cada mes"/>
    <m/>
    <s v="13 MINUTOS"/>
    <x v="0"/>
  </r>
  <r>
    <x v="17"/>
    <x v="181"/>
    <x v="181"/>
    <s v="a_m_call_ss7_subscriber.SQL"/>
    <s v="DWO"/>
    <x v="0"/>
    <s v="02 cada mes"/>
    <m/>
    <s v="13 MINUTOS"/>
    <x v="0"/>
  </r>
  <r>
    <x v="17"/>
    <x v="182"/>
    <x v="182"/>
    <s v="a_m_call_ss7_subscriber.SQL"/>
    <s v="DWO"/>
    <x v="0"/>
    <s v="02 cada mes"/>
    <m/>
    <s v="13 MINUTOS"/>
    <x v="0"/>
  </r>
  <r>
    <x v="5"/>
    <x v="183"/>
    <x v="183"/>
    <s v="20_BAJAS_2G_3G_4G.sql"/>
    <s v="DWO"/>
    <x v="1"/>
    <s v="05 cada mes"/>
    <s v="14 CADA MES"/>
    <m/>
    <x v="0"/>
  </r>
  <r>
    <x v="5"/>
    <x v="184"/>
    <x v="184"/>
    <s v="20_BAJAS_2G_3G_4G.sql"/>
    <s v="DWO"/>
    <x v="1"/>
    <s v="05 cada mes"/>
    <s v="14 CADA MES"/>
    <m/>
    <x v="0"/>
  </r>
  <r>
    <x v="17"/>
    <x v="185"/>
    <x v="185"/>
    <s v="a_m_call_ss7_subscriber.SQL"/>
    <s v="DWO"/>
    <x v="0"/>
    <s v="02 cada mes"/>
    <m/>
    <s v="13 MINUTOS"/>
    <x v="0"/>
  </r>
  <r>
    <x v="17"/>
    <x v="186"/>
    <x v="186"/>
    <s v="a_m_call_ss7_subscriber.SQL"/>
    <s v="DWO"/>
    <x v="0"/>
    <s v="02 cada mes"/>
    <m/>
    <s v="13 MINUTOS"/>
    <x v="0"/>
  </r>
  <r>
    <x v="17"/>
    <x v="187"/>
    <x v="187"/>
    <s v="a_m_call_ss7_subscriber.SQL"/>
    <s v="DWO"/>
    <x v="0"/>
    <s v="02 cada mes"/>
    <m/>
    <s v="13 MINUTOS"/>
    <x v="0"/>
  </r>
  <r>
    <x v="17"/>
    <x v="188"/>
    <x v="188"/>
    <s v="a_m_call_ss7_subscriber.SQL"/>
    <s v="DWO"/>
    <x v="0"/>
    <s v="02 cada mes"/>
    <m/>
    <s v="13 MINUTOS"/>
    <x v="0"/>
  </r>
  <r>
    <x v="17"/>
    <x v="189"/>
    <x v="189"/>
    <s v="a_m_call_ss7_subscriber.SQL"/>
    <s v="DWO"/>
    <x v="0"/>
    <s v="02 cada mes"/>
    <m/>
    <s v="13 MINUTOS"/>
    <x v="0"/>
  </r>
  <r>
    <x v="17"/>
    <x v="190"/>
    <x v="190"/>
    <s v="a_m_call_ss7_subscriber.SQL"/>
    <s v="DWO"/>
    <x v="0"/>
    <s v="02 cada mes"/>
    <m/>
    <s v="13 MINUTOS"/>
    <x v="0"/>
  </r>
  <r>
    <x v="17"/>
    <x v="191"/>
    <x v="191"/>
    <s v="a_m_call_ss7_subscriber.SQL"/>
    <s v="DWO"/>
    <x v="0"/>
    <s v="02 cada mes"/>
    <m/>
    <s v="13 MINUTOS"/>
    <x v="0"/>
  </r>
  <r>
    <x v="17"/>
    <x v="192"/>
    <x v="192"/>
    <s v="a_m_call_ss7_subscriber.SQL"/>
    <s v="DWO"/>
    <x v="0"/>
    <s v="02 cada mes"/>
    <m/>
    <s v="13 MINUTOS"/>
    <x v="0"/>
  </r>
  <r>
    <x v="18"/>
    <x v="193"/>
    <x v="193"/>
    <s v="a_m_call_ss7_subscriber.SQL"/>
    <s v="DWO"/>
    <x v="0"/>
    <s v="02 cada mes"/>
    <m/>
    <s v="13 MINUTOS"/>
    <x v="0"/>
  </r>
  <r>
    <x v="18"/>
    <x v="194"/>
    <x v="194"/>
    <s v="a_m_call_ss7_subscriber.SQL"/>
    <s v="DWO"/>
    <x v="0"/>
    <s v="02 cada mes"/>
    <m/>
    <s v="13 MINUTOS"/>
    <x v="0"/>
  </r>
  <r>
    <x v="18"/>
    <x v="195"/>
    <x v="195"/>
    <s v="a_m_call_ss7_subscriber.SQL"/>
    <s v="DWO"/>
    <x v="0"/>
    <s v="02 cada mes"/>
    <m/>
    <s v="13 MINUTOS"/>
    <x v="0"/>
  </r>
  <r>
    <x v="18"/>
    <x v="196"/>
    <x v="196"/>
    <s v="a_m_call_ss7_subscriber.SQL"/>
    <s v="DWO"/>
    <x v="0"/>
    <s v="02 cada mes"/>
    <m/>
    <s v="13 MINUTOS"/>
    <x v="0"/>
  </r>
  <r>
    <x v="3"/>
    <x v="197"/>
    <x v="197"/>
    <s v="var_226_nathy.sql"/>
    <s v="REPTDM"/>
    <x v="1"/>
    <s v="05 cada mes"/>
    <m/>
    <m/>
    <x v="1"/>
  </r>
  <r>
    <x v="18"/>
    <x v="198"/>
    <x v="198"/>
    <s v="a_m_call_ss7_subscriber.SQL"/>
    <s v="DWO"/>
    <x v="0"/>
    <s v="02 cada mes"/>
    <m/>
    <s v="13 MINUTOS"/>
    <x v="0"/>
  </r>
  <r>
    <x v="0"/>
    <x v="199"/>
    <x v="199"/>
    <s v="var_ventas.SQL"/>
    <s v="REPTDM"/>
    <x v="1"/>
    <s v="02 cada mes"/>
    <m/>
    <m/>
    <x v="1"/>
  </r>
  <r>
    <x v="0"/>
    <x v="200"/>
    <x v="200"/>
    <s v="var_ventas.SQL"/>
    <s v="REPTDM"/>
    <x v="1"/>
    <s v="02 cada mes"/>
    <m/>
    <m/>
    <x v="1"/>
  </r>
  <r>
    <x v="0"/>
    <x v="201"/>
    <x v="201"/>
    <s v="var_ventas.SQL"/>
    <s v="REPTDM"/>
    <x v="1"/>
    <s v="02 cada mes"/>
    <m/>
    <m/>
    <x v="1"/>
  </r>
  <r>
    <x v="29"/>
    <x v="202"/>
    <x v="202"/>
    <s v="var_ventas.SQL"/>
    <s v="REPTDM"/>
    <x v="1"/>
    <s v="02 cada mes"/>
    <m/>
    <m/>
    <x v="1"/>
  </r>
  <r>
    <x v="15"/>
    <x v="203"/>
    <x v="203"/>
    <s v="A_M_SUBSCRIBER.SQL"/>
    <s v="DWO"/>
    <x v="0"/>
    <s v="02 cada mes"/>
    <m/>
    <s v="2 HORAS"/>
    <x v="0"/>
  </r>
  <r>
    <x v="15"/>
    <x v="204"/>
    <x v="204"/>
    <s v="A_M_SUBSCRIBER.SQL"/>
    <s v="DWO"/>
    <x v="0"/>
    <s v="05 cada mes"/>
    <m/>
    <s v="2 HORAS"/>
    <x v="0"/>
  </r>
  <r>
    <x v="15"/>
    <x v="205"/>
    <x v="205"/>
    <s v="A_M_SUBSCRIBER.SQL"/>
    <s v="DWO"/>
    <x v="0"/>
    <s v="05 cada mes"/>
    <m/>
    <s v="2 HORAS"/>
    <x v="0"/>
  </r>
  <r>
    <x v="15"/>
    <x v="206"/>
    <x v="206"/>
    <s v="A_M_SUBSCRIBER.SQL"/>
    <s v="DWO"/>
    <x v="0"/>
    <s v="05 cada mes"/>
    <m/>
    <s v="2 HORAS"/>
    <x v="0"/>
  </r>
  <r>
    <x v="29"/>
    <x v="207"/>
    <x v="207"/>
    <s v="var_ventas.SQL"/>
    <s v="REPTDM"/>
    <x v="1"/>
    <s v="02 cada mes"/>
    <m/>
    <m/>
    <x v="1"/>
  </r>
  <r>
    <x v="29"/>
    <x v="208"/>
    <x v="208"/>
    <s v="var_ventas.SQL"/>
    <s v="REPTDM"/>
    <x v="1"/>
    <s v="02 cada mes"/>
    <m/>
    <m/>
    <x v="1"/>
  </r>
  <r>
    <x v="29"/>
    <x v="209"/>
    <x v="209"/>
    <s v="var_ventas.SQL"/>
    <s v="REPTDM"/>
    <x v="1"/>
    <s v="05 cada mes"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5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44" firstHeaderRow="1" firstDataRow="1" firstDataCol="1"/>
  <pivotFields count="8">
    <pivotField axis="axisRow" showAll="0">
      <items count="33">
        <item x="0"/>
        <item x="1"/>
        <item x="2"/>
        <item x="3"/>
        <item x="4"/>
        <item x="5"/>
        <item m="1" x="31"/>
        <item x="7"/>
        <item x="8"/>
        <item m="1" x="29"/>
        <item x="9"/>
        <item x="10"/>
        <item x="11"/>
        <item x="12"/>
        <item x="13"/>
        <item x="14"/>
        <item x="15"/>
        <item x="16"/>
        <item m="1" x="30"/>
        <item x="18"/>
        <item x="19"/>
        <item x="20"/>
        <item x="21"/>
        <item x="22"/>
        <item x="28"/>
        <item x="6"/>
        <item x="17"/>
        <item x="23"/>
        <item x="24"/>
        <item x="25"/>
        <item x="26"/>
        <item x="27"/>
        <item t="default"/>
      </items>
    </pivotField>
    <pivotField dataField="1" showAll="0"/>
    <pivotField showAll="0"/>
    <pivotField showAll="0" defaultSubtota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2">
    <field x="7"/>
    <field x="0"/>
  </rowFields>
  <rowItems count="41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9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>
      <x v="1"/>
    </i>
    <i r="1">
      <x v="2"/>
    </i>
    <i r="1">
      <x v="5"/>
    </i>
    <i r="1">
      <x v="7"/>
    </i>
    <i r="1">
      <x v="13"/>
    </i>
    <i r="1">
      <x v="20"/>
    </i>
    <i r="1">
      <x v="22"/>
    </i>
    <i r="1">
      <x v="23"/>
    </i>
    <i r="1">
      <x v="25"/>
    </i>
    <i r="1">
      <x v="26"/>
    </i>
    <i>
      <x v="2"/>
    </i>
    <i r="1">
      <x v="24"/>
    </i>
    <i t="grand">
      <x/>
    </i>
  </rowItems>
  <colItems count="1">
    <i/>
  </colItems>
  <dataFields count="1">
    <dataField name="Cuenta de VA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6" cacheId="2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42" firstHeaderRow="1" firstDataRow="1" firstDataCol="1"/>
  <pivotFields count="8">
    <pivotField axis="axisRow" showAll="0">
      <items count="31">
        <item x="25"/>
        <item x="0"/>
        <item x="1"/>
        <item x="27"/>
        <item x="2"/>
        <item x="3"/>
        <item x="4"/>
        <item x="6"/>
        <item x="5"/>
        <item x="7"/>
        <item x="23"/>
        <item x="8"/>
        <item x="24"/>
        <item x="9"/>
        <item x="10"/>
        <item x="11"/>
        <item x="12"/>
        <item x="13"/>
        <item x="14"/>
        <item x="15"/>
        <item x="26"/>
        <item x="16"/>
        <item x="18"/>
        <item x="19"/>
        <item x="20"/>
        <item x="21"/>
        <item x="22"/>
        <item x="17"/>
        <item m="1" x="29"/>
        <item m="1" x="28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7"/>
    <field x="0"/>
  </rowFields>
  <rowItems count="3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6"/>
    </i>
    <i r="1">
      <x v="27"/>
    </i>
    <i>
      <x v="1"/>
    </i>
    <i r="1">
      <x v="4"/>
    </i>
    <i r="1">
      <x v="7"/>
    </i>
    <i r="1">
      <x v="8"/>
    </i>
    <i r="1">
      <x v="9"/>
    </i>
    <i r="1">
      <x v="16"/>
    </i>
    <i r="1">
      <x v="23"/>
    </i>
    <i r="1">
      <x v="25"/>
    </i>
    <i r="1">
      <x v="26"/>
    </i>
    <i r="1">
      <x v="27"/>
    </i>
    <i t="grand">
      <x/>
    </i>
  </rowItems>
  <colItems count="1">
    <i/>
  </colItems>
  <dataFields count="1">
    <dataField name="Cuenta de VA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3" cacheId="23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F13:F157" firstHeaderRow="1" firstDataRow="1" firstDataCol="1" rowPageCount="1" colPageCount="1"/>
  <pivotFields count="10">
    <pivotField multipleItemSelectionAllowed="1" showAll="0">
      <items count="31">
        <item x="14"/>
        <item x="2"/>
        <item x="5"/>
        <item x="27"/>
        <item x="19"/>
        <item x="9"/>
        <item x="11"/>
        <item h="1" x="21"/>
        <item x="29"/>
        <item x="0"/>
        <item x="7"/>
        <item x="8"/>
        <item x="1"/>
        <item x="22"/>
        <item x="16"/>
        <item x="4"/>
        <item x="6"/>
        <item x="15"/>
        <item x="10"/>
        <item x="28"/>
        <item x="24"/>
        <item x="25"/>
        <item x="12"/>
        <item x="20"/>
        <item x="26"/>
        <item x="13"/>
        <item x="18"/>
        <item x="17"/>
        <item x="3"/>
        <item x="23"/>
        <item t="default"/>
      </items>
    </pivotField>
    <pivotField axis="axisRow" showAll="0">
      <items count="211">
        <item x="21"/>
        <item x="22"/>
        <item x="161"/>
        <item x="172"/>
        <item x="165"/>
        <item x="183"/>
        <item x="162"/>
        <item x="173"/>
        <item x="166"/>
        <item x="184"/>
        <item x="160"/>
        <item x="171"/>
        <item x="163"/>
        <item x="174"/>
        <item x="164"/>
        <item x="175"/>
        <item x="20"/>
        <item x="107"/>
        <item x="111"/>
        <item x="112"/>
        <item x="116"/>
        <item x="104"/>
        <item x="115"/>
        <item x="103"/>
        <item x="119"/>
        <item x="123"/>
        <item x="122"/>
        <item x="124"/>
        <item x="121"/>
        <item x="125"/>
        <item x="110"/>
        <item x="113"/>
        <item x="118"/>
        <item x="106"/>
        <item x="117"/>
        <item x="105"/>
        <item x="120"/>
        <item x="0"/>
        <item x="88"/>
        <item x="37"/>
        <item x="17"/>
        <item x="63"/>
        <item x="60"/>
        <item x="93"/>
        <item x="18"/>
        <item x="77"/>
        <item x="78"/>
        <item x="79"/>
        <item x="83"/>
        <item x="84"/>
        <item x="85"/>
        <item x="76"/>
        <item x="74"/>
        <item x="80"/>
        <item x="81"/>
        <item x="82"/>
        <item x="75"/>
        <item x="90"/>
        <item x="19"/>
        <item x="48"/>
        <item x="71"/>
        <item x="61"/>
        <item x="89"/>
        <item x="182"/>
        <item x="139"/>
        <item x="145"/>
        <item x="136"/>
        <item x="144"/>
        <item x="152"/>
        <item x="146"/>
        <item x="147"/>
        <item x="149"/>
        <item x="195"/>
        <item x="148"/>
        <item x="194"/>
        <item x="150"/>
        <item x="196"/>
        <item x="193"/>
        <item x="151"/>
        <item x="198"/>
        <item x="176"/>
        <item x="185"/>
        <item x="186"/>
        <item x="180"/>
        <item x="181"/>
        <item x="177"/>
        <item x="188"/>
        <item x="190"/>
        <item x="179"/>
        <item x="187"/>
        <item x="189"/>
        <item x="178"/>
        <item x="191"/>
        <item x="192"/>
        <item x="1"/>
        <item x="2"/>
        <item x="34"/>
        <item x="35"/>
        <item x="96"/>
        <item x="99"/>
        <item x="67"/>
        <item x="38"/>
        <item x="12"/>
        <item x="199"/>
        <item x="200"/>
        <item x="201"/>
        <item x="202"/>
        <item x="207"/>
        <item x="208"/>
        <item x="209"/>
        <item x="26"/>
        <item x="42"/>
        <item x="56"/>
        <item x="49"/>
        <item x="57"/>
        <item x="114"/>
        <item x="47"/>
        <item x="68"/>
        <item x="69"/>
        <item x="70"/>
        <item x="108"/>
        <item x="109"/>
        <item x="58"/>
        <item x="59"/>
        <item x="62"/>
        <item x="64"/>
        <item x="65"/>
        <item x="9"/>
        <item x="66"/>
        <item x="53"/>
        <item x="54"/>
        <item x="55"/>
        <item x="16"/>
        <item x="13"/>
        <item x="87"/>
        <item x="23"/>
        <item x="24"/>
        <item x="25"/>
        <item x="43"/>
        <item x="27"/>
        <item x="28"/>
        <item x="94"/>
        <item x="3"/>
        <item x="4"/>
        <item x="5"/>
        <item x="137"/>
        <item x="138"/>
        <item x="140"/>
        <item x="6"/>
        <item x="7"/>
        <item x="72"/>
        <item x="73"/>
        <item x="97"/>
        <item x="44"/>
        <item x="126"/>
        <item x="127"/>
        <item x="29"/>
        <item x="30"/>
        <item x="31"/>
        <item x="98"/>
        <item x="50"/>
        <item x="32"/>
        <item x="45"/>
        <item x="46"/>
        <item x="33"/>
        <item x="130"/>
        <item x="131"/>
        <item x="132"/>
        <item x="8"/>
        <item x="133"/>
        <item x="197"/>
        <item x="36"/>
        <item x="39"/>
        <item x="91"/>
        <item x="92"/>
        <item x="128"/>
        <item x="129"/>
        <item x="101"/>
        <item x="100"/>
        <item x="102"/>
        <item x="40"/>
        <item x="41"/>
        <item x="51"/>
        <item x="52"/>
        <item x="86"/>
        <item x="203"/>
        <item x="204"/>
        <item x="205"/>
        <item x="206"/>
        <item x="167"/>
        <item x="168"/>
        <item x="169"/>
        <item x="170"/>
        <item x="10"/>
        <item x="11"/>
        <item x="14"/>
        <item x="15"/>
        <item x="134"/>
        <item x="154"/>
        <item x="141"/>
        <item x="156"/>
        <item x="153"/>
        <item x="159"/>
        <item x="135"/>
        <item x="155"/>
        <item x="142"/>
        <item x="157"/>
        <item x="95"/>
        <item x="143"/>
        <item x="158"/>
        <item t="default"/>
      </items>
    </pivotField>
    <pivotField showAll="0">
      <items count="211">
        <item x="12"/>
        <item x="47"/>
        <item x="199"/>
        <item x="200"/>
        <item x="201"/>
        <item x="202"/>
        <item x="207"/>
        <item x="208"/>
        <item x="209"/>
        <item x="26"/>
        <item x="42"/>
        <item x="56"/>
        <item x="49"/>
        <item x="17"/>
        <item x="18"/>
        <item x="19"/>
        <item x="61"/>
        <item x="57"/>
        <item x="86"/>
        <item x="20"/>
        <item x="203"/>
        <item x="204"/>
        <item x="205"/>
        <item x="206"/>
        <item x="152"/>
        <item x="136"/>
        <item x="176"/>
        <item x="177"/>
        <item x="178"/>
        <item x="179"/>
        <item x="139"/>
        <item x="180"/>
        <item x="181"/>
        <item x="182"/>
        <item x="185"/>
        <item x="186"/>
        <item x="144"/>
        <item x="145"/>
        <item x="187"/>
        <item x="188"/>
        <item x="189"/>
        <item x="190"/>
        <item x="146"/>
        <item x="191"/>
        <item x="192"/>
        <item x="193"/>
        <item x="147"/>
        <item x="194"/>
        <item x="148"/>
        <item x="195"/>
        <item x="149"/>
        <item x="196"/>
        <item x="150"/>
        <item x="198"/>
        <item x="151"/>
        <item x="103"/>
        <item x="104"/>
        <item x="105"/>
        <item x="106"/>
        <item x="107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68"/>
        <item x="69"/>
        <item x="70"/>
        <item x="108"/>
        <item x="109"/>
        <item x="71"/>
        <item x="58"/>
        <item x="59"/>
        <item x="60"/>
        <item x="62"/>
        <item x="63"/>
        <item x="64"/>
        <item x="65"/>
        <item x="9"/>
        <item x="66"/>
        <item x="53"/>
        <item x="54"/>
        <item x="55"/>
        <item x="16"/>
        <item x="13"/>
        <item x="67"/>
        <item x="87"/>
        <item x="21"/>
        <item x="22"/>
        <item x="23"/>
        <item x="24"/>
        <item x="25"/>
        <item x="43"/>
        <item x="27"/>
        <item x="89"/>
        <item x="28"/>
        <item x="90"/>
        <item x="93"/>
        <item x="94"/>
        <item x="48"/>
        <item x="3"/>
        <item x="4"/>
        <item x="5"/>
        <item x="137"/>
        <item x="138"/>
        <item x="140"/>
        <item x="6"/>
        <item x="7"/>
        <item x="88"/>
        <item x="0"/>
        <item x="72"/>
        <item x="73"/>
        <item x="97"/>
        <item x="44"/>
        <item x="126"/>
        <item x="127"/>
        <item x="29"/>
        <item x="30"/>
        <item x="31"/>
        <item x="98"/>
        <item x="99"/>
        <item x="50"/>
        <item x="32"/>
        <item x="1"/>
        <item x="2"/>
        <item x="45"/>
        <item x="46"/>
        <item x="33"/>
        <item x="130"/>
        <item x="131"/>
        <item x="132"/>
        <item x="8"/>
        <item x="133"/>
        <item x="34"/>
        <item x="35"/>
        <item x="197"/>
        <item x="36"/>
        <item x="37"/>
        <item x="38"/>
        <item x="39"/>
        <item x="91"/>
        <item x="92"/>
        <item x="95"/>
        <item x="128"/>
        <item x="96"/>
        <item x="129"/>
        <item x="101"/>
        <item x="100"/>
        <item x="102"/>
        <item x="134"/>
        <item x="135"/>
        <item x="141"/>
        <item x="142"/>
        <item x="143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83"/>
        <item x="184"/>
        <item x="10"/>
        <item x="11"/>
        <item x="14"/>
        <item x="15"/>
        <item x="40"/>
        <item x="41"/>
        <item x="51"/>
        <item x="52"/>
        <item t="default"/>
      </items>
    </pivotField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axis="axisPage" showAll="0">
      <items count="5">
        <item x="0"/>
        <item m="1" x="3"/>
        <item x="1"/>
        <item x="2"/>
        <item t="default"/>
      </items>
    </pivotField>
  </pivotFields>
  <rowFields count="1">
    <field x="1"/>
  </rowFields>
  <rowItems count="144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8"/>
    </i>
    <i>
      <x v="61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8"/>
    </i>
    <i>
      <x v="102"/>
    </i>
    <i>
      <x v="110"/>
    </i>
    <i>
      <x v="115"/>
    </i>
    <i>
      <x v="116"/>
    </i>
    <i>
      <x v="127"/>
    </i>
    <i>
      <x v="129"/>
    </i>
    <i>
      <x v="130"/>
    </i>
    <i>
      <x v="131"/>
    </i>
    <i>
      <x v="132"/>
    </i>
    <i>
      <x v="133"/>
    </i>
    <i>
      <x v="134"/>
    </i>
    <i>
      <x v="138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4"/>
    </i>
    <i>
      <x v="155"/>
    </i>
    <i>
      <x v="168"/>
    </i>
    <i>
      <x v="173"/>
    </i>
    <i>
      <x v="174"/>
    </i>
    <i>
      <x v="175"/>
    </i>
    <i>
      <x v="176"/>
    </i>
    <i>
      <x v="177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 t="grand">
      <x/>
    </i>
  </rowItems>
  <colItems count="1">
    <i/>
  </colItems>
  <pageFields count="1">
    <pageField fld="9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21" cacheId="23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F3:G9" firstHeaderRow="1" firstDataRow="1" firstDataCol="1" rowPageCount="1" colPageCount="1"/>
  <pivotFields count="10">
    <pivotField axis="axisPage" multipleItemSelectionAllowed="1" showAll="0">
      <items count="31">
        <item x="14"/>
        <item x="2"/>
        <item x="5"/>
        <item x="27"/>
        <item x="19"/>
        <item x="9"/>
        <item x="11"/>
        <item h="1" x="21"/>
        <item x="29"/>
        <item x="0"/>
        <item x="7"/>
        <item x="8"/>
        <item x="1"/>
        <item x="22"/>
        <item x="16"/>
        <item x="4"/>
        <item x="6"/>
        <item x="15"/>
        <item x="10"/>
        <item x="28"/>
        <item x="24"/>
        <item x="25"/>
        <item x="12"/>
        <item x="20"/>
        <item x="26"/>
        <item x="13"/>
        <item x="18"/>
        <item x="17"/>
        <item x="3"/>
        <item x="23"/>
        <item t="default"/>
      </items>
    </pivotField>
    <pivotField showAll="0"/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axis="axisRow" showAll="0">
      <items count="5">
        <item x="0"/>
        <item m="1" x="3"/>
        <item x="1"/>
        <item x="2"/>
        <item t="default"/>
      </items>
    </pivotField>
  </pivotFields>
  <rowFields count="2">
    <field x="9"/>
    <field x="5"/>
  </rowFields>
  <rowItems count="6">
    <i>
      <x/>
    </i>
    <i r="1">
      <x/>
    </i>
    <i r="1">
      <x v="1"/>
    </i>
    <i>
      <x v="2"/>
    </i>
    <i r="1">
      <x/>
    </i>
    <i t="grand">
      <x/>
    </i>
  </rowItems>
  <colItems count="1">
    <i/>
  </colItems>
  <pageFields count="1">
    <pageField fld="0" hier="-1"/>
  </pageFields>
  <dataFields count="1">
    <dataField name="Cuenta de VARIABLE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20" cacheId="23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34" firstHeaderRow="1" firstDataRow="2" firstDataCol="1"/>
  <pivotFields count="10">
    <pivotField axis="axisRow" multipleItemSelectionAllowed="1" showAll="0">
      <items count="31">
        <item x="14"/>
        <item x="2"/>
        <item x="5"/>
        <item x="27"/>
        <item x="19"/>
        <item x="9"/>
        <item x="11"/>
        <item h="1" x="21"/>
        <item x="29"/>
        <item x="0"/>
        <item x="7"/>
        <item x="8"/>
        <item x="1"/>
        <item x="22"/>
        <item x="16"/>
        <item x="4"/>
        <item x="6"/>
        <item x="15"/>
        <item x="10"/>
        <item x="28"/>
        <item x="24"/>
        <item x="25"/>
        <item x="12"/>
        <item x="20"/>
        <item x="26"/>
        <item x="13"/>
        <item x="18"/>
        <item x="17"/>
        <item x="3"/>
        <item x="2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 defaultSubtotal="0"/>
    <pivotField axis="axisCol" showAll="0" defaultSubtotal="0">
      <items count="4">
        <item x="0"/>
        <item m="1" x="3"/>
        <item x="1"/>
        <item x="2"/>
      </items>
    </pivotField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9"/>
  </colFields>
  <colItems count="3">
    <i>
      <x/>
    </i>
    <i>
      <x v="2"/>
    </i>
    <i t="grand">
      <x/>
    </i>
  </colItems>
  <dataFields count="1">
    <dataField name="Cuenta de VARIABLE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_D_call_ss7_subscriber@dbl_dwhfc,%20C17328.CATALOGO_PROIDS" TargetMode="Externa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4"/>
  <sheetViews>
    <sheetView topLeftCell="A22" workbookViewId="0">
      <selection activeCell="A31" sqref="A5:A31"/>
    </sheetView>
  </sheetViews>
  <sheetFormatPr baseColWidth="10" defaultRowHeight="15" x14ac:dyDescent="0.25"/>
  <cols>
    <col min="1" max="1" width="35.85546875" bestFit="1" customWidth="1"/>
    <col min="2" max="2" width="14.140625" bestFit="1" customWidth="1"/>
  </cols>
  <sheetData>
    <row r="3" spans="1:2" x14ac:dyDescent="0.25">
      <c r="A3" s="12" t="s">
        <v>550</v>
      </c>
      <c r="B3" t="s">
        <v>554</v>
      </c>
    </row>
    <row r="4" spans="1:2" x14ac:dyDescent="0.25">
      <c r="A4" s="13" t="s">
        <v>532</v>
      </c>
      <c r="B4" s="14">
        <v>162</v>
      </c>
    </row>
    <row r="5" spans="1:2" x14ac:dyDescent="0.25">
      <c r="A5" s="16" t="s">
        <v>540</v>
      </c>
      <c r="B5" s="14">
        <v>8</v>
      </c>
    </row>
    <row r="6" spans="1:2" x14ac:dyDescent="0.25">
      <c r="A6" s="16" t="s">
        <v>544</v>
      </c>
      <c r="B6" s="14">
        <v>36</v>
      </c>
    </row>
    <row r="7" spans="1:2" x14ac:dyDescent="0.25">
      <c r="A7" s="16" t="s">
        <v>142</v>
      </c>
      <c r="B7" s="14">
        <v>6</v>
      </c>
    </row>
    <row r="8" spans="1:2" x14ac:dyDescent="0.25">
      <c r="A8" s="16" t="s">
        <v>545</v>
      </c>
      <c r="B8" s="14">
        <v>3</v>
      </c>
    </row>
    <row r="9" spans="1:2" x14ac:dyDescent="0.25">
      <c r="A9" s="16" t="s">
        <v>535</v>
      </c>
      <c r="B9" s="14">
        <v>6</v>
      </c>
    </row>
    <row r="10" spans="1:2" x14ac:dyDescent="0.25">
      <c r="A10" s="16" t="s">
        <v>533</v>
      </c>
      <c r="B10" s="14">
        <v>13</v>
      </c>
    </row>
    <row r="11" spans="1:2" x14ac:dyDescent="0.25">
      <c r="A11" s="16" t="s">
        <v>145</v>
      </c>
      <c r="B11" s="14">
        <v>7</v>
      </c>
    </row>
    <row r="12" spans="1:2" x14ac:dyDescent="0.25">
      <c r="A12" s="16" t="s">
        <v>547</v>
      </c>
      <c r="B12" s="14">
        <v>2</v>
      </c>
    </row>
    <row r="13" spans="1:2" x14ac:dyDescent="0.25">
      <c r="A13" s="16" t="s">
        <v>553</v>
      </c>
      <c r="B13" s="14">
        <v>1</v>
      </c>
    </row>
    <row r="14" spans="1:2" x14ac:dyDescent="0.25">
      <c r="A14" s="16" t="s">
        <v>536</v>
      </c>
      <c r="B14" s="14">
        <v>9</v>
      </c>
    </row>
    <row r="15" spans="1:2" x14ac:dyDescent="0.25">
      <c r="A15" s="16" t="s">
        <v>549</v>
      </c>
      <c r="B15" s="14">
        <v>5</v>
      </c>
    </row>
    <row r="16" spans="1:2" x14ac:dyDescent="0.25">
      <c r="A16" s="16" t="s">
        <v>139</v>
      </c>
      <c r="B16" s="14">
        <v>2</v>
      </c>
    </row>
    <row r="17" spans="1:2" x14ac:dyDescent="0.25">
      <c r="A17" s="16" t="s">
        <v>539</v>
      </c>
      <c r="B17" s="14">
        <v>6</v>
      </c>
    </row>
    <row r="18" spans="1:2" x14ac:dyDescent="0.25">
      <c r="A18" s="16" t="s">
        <v>548</v>
      </c>
      <c r="B18" s="14">
        <v>1</v>
      </c>
    </row>
    <row r="19" spans="1:2" x14ac:dyDescent="0.25">
      <c r="A19" s="16" t="s">
        <v>542</v>
      </c>
      <c r="B19" s="14">
        <v>1</v>
      </c>
    </row>
    <row r="20" spans="1:2" x14ac:dyDescent="0.25">
      <c r="A20" s="16" t="s">
        <v>546</v>
      </c>
      <c r="B20" s="14">
        <v>4</v>
      </c>
    </row>
    <row r="21" spans="1:2" x14ac:dyDescent="0.25">
      <c r="A21" s="16" t="s">
        <v>538</v>
      </c>
      <c r="B21" s="14">
        <v>2</v>
      </c>
    </row>
    <row r="22" spans="1:2" x14ac:dyDescent="0.25">
      <c r="A22" s="16" t="s">
        <v>534</v>
      </c>
      <c r="B22" s="14">
        <v>15</v>
      </c>
    </row>
    <row r="23" spans="1:2" x14ac:dyDescent="0.25">
      <c r="A23" s="16" t="s">
        <v>144</v>
      </c>
      <c r="B23" s="14">
        <v>6</v>
      </c>
    </row>
    <row r="24" spans="1:2" x14ac:dyDescent="0.25">
      <c r="A24" s="16" t="s">
        <v>143</v>
      </c>
      <c r="B24" s="14">
        <v>8</v>
      </c>
    </row>
    <row r="25" spans="1:2" x14ac:dyDescent="0.25">
      <c r="A25" s="16" t="s">
        <v>565</v>
      </c>
      <c r="B25" s="14">
        <v>3</v>
      </c>
    </row>
    <row r="26" spans="1:2" x14ac:dyDescent="0.25">
      <c r="A26" s="16" t="s">
        <v>561</v>
      </c>
      <c r="B26" s="14">
        <v>8</v>
      </c>
    </row>
    <row r="27" spans="1:2" x14ac:dyDescent="0.25">
      <c r="A27" s="16" t="s">
        <v>559</v>
      </c>
      <c r="B27" s="14">
        <v>3</v>
      </c>
    </row>
    <row r="28" spans="1:2" x14ac:dyDescent="0.25">
      <c r="A28" s="16" t="s">
        <v>560</v>
      </c>
      <c r="B28" s="14">
        <v>1</v>
      </c>
    </row>
    <row r="29" spans="1:2" x14ac:dyDescent="0.25">
      <c r="A29" s="16" t="s">
        <v>562</v>
      </c>
      <c r="B29" s="14">
        <v>2</v>
      </c>
    </row>
    <row r="30" spans="1:2" x14ac:dyDescent="0.25">
      <c r="A30" s="16" t="s">
        <v>563</v>
      </c>
      <c r="B30" s="14">
        <v>2</v>
      </c>
    </row>
    <row r="31" spans="1:2" x14ac:dyDescent="0.25">
      <c r="A31" s="16" t="s">
        <v>564</v>
      </c>
      <c r="B31" s="14">
        <v>2</v>
      </c>
    </row>
    <row r="32" spans="1:2" x14ac:dyDescent="0.25">
      <c r="A32" s="13" t="s">
        <v>158</v>
      </c>
      <c r="B32" s="14">
        <v>57</v>
      </c>
    </row>
    <row r="33" spans="1:2" x14ac:dyDescent="0.25">
      <c r="A33" s="16" t="s">
        <v>142</v>
      </c>
      <c r="B33" s="14">
        <v>1</v>
      </c>
    </row>
    <row r="34" spans="1:2" x14ac:dyDescent="0.25">
      <c r="A34" s="16" t="s">
        <v>533</v>
      </c>
      <c r="B34" s="14">
        <v>2</v>
      </c>
    </row>
    <row r="35" spans="1:2" x14ac:dyDescent="0.25">
      <c r="A35" s="16" t="s">
        <v>145</v>
      </c>
      <c r="B35" s="14">
        <v>1</v>
      </c>
    </row>
    <row r="36" spans="1:2" x14ac:dyDescent="0.25">
      <c r="A36" s="16" t="s">
        <v>139</v>
      </c>
      <c r="B36" s="14">
        <v>4</v>
      </c>
    </row>
    <row r="37" spans="1:2" x14ac:dyDescent="0.25">
      <c r="A37" s="16" t="s">
        <v>148</v>
      </c>
      <c r="B37" s="14">
        <v>1</v>
      </c>
    </row>
    <row r="38" spans="1:2" x14ac:dyDescent="0.25">
      <c r="A38" s="16" t="s">
        <v>144</v>
      </c>
      <c r="B38" s="14">
        <v>13</v>
      </c>
    </row>
    <row r="39" spans="1:2" x14ac:dyDescent="0.25">
      <c r="A39" s="16" t="s">
        <v>143</v>
      </c>
      <c r="B39" s="14">
        <v>33</v>
      </c>
    </row>
    <row r="40" spans="1:2" x14ac:dyDescent="0.25">
      <c r="A40" s="16" t="s">
        <v>565</v>
      </c>
      <c r="B40" s="14">
        <v>1</v>
      </c>
    </row>
    <row r="41" spans="1:2" x14ac:dyDescent="0.25">
      <c r="A41" s="16" t="s">
        <v>561</v>
      </c>
      <c r="B41" s="14">
        <v>1</v>
      </c>
    </row>
    <row r="42" spans="1:2" x14ac:dyDescent="0.25">
      <c r="A42" s="13" t="s">
        <v>551</v>
      </c>
      <c r="B42" s="14"/>
    </row>
    <row r="43" spans="1:2" x14ac:dyDescent="0.25">
      <c r="A43" s="16" t="s">
        <v>551</v>
      </c>
      <c r="B43" s="14"/>
    </row>
    <row r="44" spans="1:2" x14ac:dyDescent="0.25">
      <c r="A44" s="13" t="s">
        <v>552</v>
      </c>
      <c r="B44" s="14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"/>
  <sheetViews>
    <sheetView topLeftCell="A29" workbookViewId="0">
      <selection activeCell="A33" sqref="A33:B41"/>
    </sheetView>
  </sheetViews>
  <sheetFormatPr baseColWidth="10" defaultRowHeight="15" x14ac:dyDescent="0.25"/>
  <cols>
    <col min="1" max="1" width="35.85546875" customWidth="1"/>
    <col min="2" max="2" width="14.140625" customWidth="1"/>
    <col min="3" max="3" width="11.85546875" customWidth="1"/>
    <col min="4" max="4" width="12.5703125" customWidth="1"/>
    <col min="5" max="5" width="26" bestFit="1" customWidth="1"/>
    <col min="7" max="7" width="14.7109375" bestFit="1" customWidth="1"/>
    <col min="8" max="8" width="23.5703125" bestFit="1" customWidth="1"/>
    <col min="9" max="9" width="17.28515625" bestFit="1" customWidth="1"/>
    <col min="10" max="10" width="15.28515625" bestFit="1" customWidth="1"/>
    <col min="11" max="11" width="15.140625" bestFit="1" customWidth="1"/>
    <col min="12" max="12" width="22.28515625" bestFit="1" customWidth="1"/>
    <col min="13" max="13" width="13.85546875" bestFit="1" customWidth="1"/>
    <col min="14" max="14" width="13.28515625" bestFit="1" customWidth="1"/>
    <col min="15" max="15" width="14" bestFit="1" customWidth="1"/>
    <col min="16" max="16" width="32.28515625" bestFit="1" customWidth="1"/>
    <col min="17" max="17" width="14.5703125" bestFit="1" customWidth="1"/>
    <col min="18" max="18" width="10.42578125" customWidth="1"/>
    <col min="19" max="19" width="15.140625" bestFit="1" customWidth="1"/>
    <col min="20" max="20" width="13.85546875" bestFit="1" customWidth="1"/>
    <col min="21" max="21" width="18.7109375" bestFit="1" customWidth="1"/>
    <col min="22" max="22" width="17.7109375" bestFit="1" customWidth="1"/>
    <col min="23" max="23" width="5.5703125" customWidth="1"/>
    <col min="24" max="24" width="10.28515625" customWidth="1"/>
    <col min="25" max="25" width="17.85546875" bestFit="1" customWidth="1"/>
    <col min="26" max="26" width="15" bestFit="1" customWidth="1"/>
    <col min="27" max="27" width="12.85546875" bestFit="1" customWidth="1"/>
    <col min="28" max="28" width="12.7109375" bestFit="1" customWidth="1"/>
    <col min="29" max="29" width="16.28515625" bestFit="1" customWidth="1"/>
    <col min="30" max="30" width="12.5703125" bestFit="1" customWidth="1"/>
  </cols>
  <sheetData>
    <row r="3" spans="1:2" x14ac:dyDescent="0.25">
      <c r="A3" s="12" t="s">
        <v>550</v>
      </c>
      <c r="B3" t="s">
        <v>554</v>
      </c>
    </row>
    <row r="4" spans="1:2" x14ac:dyDescent="0.25">
      <c r="A4" s="13" t="s">
        <v>532</v>
      </c>
      <c r="B4" s="14">
        <v>162</v>
      </c>
    </row>
    <row r="5" spans="1:2" x14ac:dyDescent="0.25">
      <c r="A5" s="16" t="s">
        <v>562</v>
      </c>
      <c r="B5" s="14">
        <v>2</v>
      </c>
    </row>
    <row r="6" spans="1:2" x14ac:dyDescent="0.25">
      <c r="A6" s="16" t="s">
        <v>540</v>
      </c>
      <c r="B6" s="14">
        <v>8</v>
      </c>
    </row>
    <row r="7" spans="1:2" x14ac:dyDescent="0.25">
      <c r="A7" s="16" t="s">
        <v>544</v>
      </c>
      <c r="B7" s="14">
        <v>36</v>
      </c>
    </row>
    <row r="8" spans="1:2" x14ac:dyDescent="0.25">
      <c r="A8" s="16" t="s">
        <v>564</v>
      </c>
      <c r="B8" s="14">
        <v>2</v>
      </c>
    </row>
    <row r="9" spans="1:2" x14ac:dyDescent="0.25">
      <c r="A9" s="16" t="s">
        <v>142</v>
      </c>
      <c r="B9" s="14">
        <v>6</v>
      </c>
    </row>
    <row r="10" spans="1:2" x14ac:dyDescent="0.25">
      <c r="A10" s="16" t="s">
        <v>545</v>
      </c>
      <c r="B10" s="14">
        <v>3</v>
      </c>
    </row>
    <row r="11" spans="1:2" x14ac:dyDescent="0.25">
      <c r="A11" s="16" t="s">
        <v>535</v>
      </c>
      <c r="B11" s="14">
        <v>6</v>
      </c>
    </row>
    <row r="12" spans="1:2" x14ac:dyDescent="0.25">
      <c r="A12" s="16" t="s">
        <v>565</v>
      </c>
      <c r="B12" s="14">
        <v>3</v>
      </c>
    </row>
    <row r="13" spans="1:2" x14ac:dyDescent="0.25">
      <c r="A13" s="16" t="s">
        <v>533</v>
      </c>
      <c r="B13" s="14">
        <v>13</v>
      </c>
    </row>
    <row r="14" spans="1:2" x14ac:dyDescent="0.25">
      <c r="A14" s="16" t="s">
        <v>145</v>
      </c>
      <c r="B14" s="14">
        <v>7</v>
      </c>
    </row>
    <row r="15" spans="1:2" x14ac:dyDescent="0.25">
      <c r="A15" s="16" t="s">
        <v>559</v>
      </c>
      <c r="B15" s="14">
        <v>3</v>
      </c>
    </row>
    <row r="16" spans="1:2" x14ac:dyDescent="0.25">
      <c r="A16" s="16" t="s">
        <v>547</v>
      </c>
      <c r="B16" s="14">
        <v>2</v>
      </c>
    </row>
    <row r="17" spans="1:2" x14ac:dyDescent="0.25">
      <c r="A17" s="16" t="s">
        <v>560</v>
      </c>
      <c r="B17" s="14">
        <v>1</v>
      </c>
    </row>
    <row r="18" spans="1:2" x14ac:dyDescent="0.25">
      <c r="A18" s="16" t="s">
        <v>553</v>
      </c>
      <c r="B18" s="14">
        <v>1</v>
      </c>
    </row>
    <row r="19" spans="1:2" x14ac:dyDescent="0.25">
      <c r="A19" s="16" t="s">
        <v>536</v>
      </c>
      <c r="B19" s="14">
        <v>9</v>
      </c>
    </row>
    <row r="20" spans="1:2" x14ac:dyDescent="0.25">
      <c r="A20" s="16" t="s">
        <v>549</v>
      </c>
      <c r="B20" s="14">
        <v>5</v>
      </c>
    </row>
    <row r="21" spans="1:2" x14ac:dyDescent="0.25">
      <c r="A21" s="16" t="s">
        <v>139</v>
      </c>
      <c r="B21" s="14">
        <v>2</v>
      </c>
    </row>
    <row r="22" spans="1:2" x14ac:dyDescent="0.25">
      <c r="A22" s="16" t="s">
        <v>539</v>
      </c>
      <c r="B22" s="14">
        <v>6</v>
      </c>
    </row>
    <row r="23" spans="1:2" x14ac:dyDescent="0.25">
      <c r="A23" s="16" t="s">
        <v>548</v>
      </c>
      <c r="B23" s="14">
        <v>1</v>
      </c>
    </row>
    <row r="24" spans="1:2" x14ac:dyDescent="0.25">
      <c r="A24" s="16" t="s">
        <v>542</v>
      </c>
      <c r="B24" s="14">
        <v>1</v>
      </c>
    </row>
    <row r="25" spans="1:2" x14ac:dyDescent="0.25">
      <c r="A25" s="16" t="s">
        <v>563</v>
      </c>
      <c r="B25" s="14">
        <v>2</v>
      </c>
    </row>
    <row r="26" spans="1:2" x14ac:dyDescent="0.25">
      <c r="A26" s="16" t="s">
        <v>546</v>
      </c>
      <c r="B26" s="14">
        <v>4</v>
      </c>
    </row>
    <row r="27" spans="1:2" x14ac:dyDescent="0.25">
      <c r="A27" s="16" t="s">
        <v>538</v>
      </c>
      <c r="B27" s="14">
        <v>2</v>
      </c>
    </row>
    <row r="28" spans="1:2" x14ac:dyDescent="0.25">
      <c r="A28" s="16" t="s">
        <v>534</v>
      </c>
      <c r="B28" s="14">
        <v>15</v>
      </c>
    </row>
    <row r="29" spans="1:2" x14ac:dyDescent="0.25">
      <c r="A29" s="16" t="s">
        <v>144</v>
      </c>
      <c r="B29" s="14">
        <v>6</v>
      </c>
    </row>
    <row r="30" spans="1:2" x14ac:dyDescent="0.25">
      <c r="A30" s="16" t="s">
        <v>143</v>
      </c>
      <c r="B30" s="14">
        <v>8</v>
      </c>
    </row>
    <row r="31" spans="1:2" x14ac:dyDescent="0.25">
      <c r="A31" s="16" t="s">
        <v>561</v>
      </c>
      <c r="B31" s="14">
        <v>8</v>
      </c>
    </row>
    <row r="32" spans="1:2" x14ac:dyDescent="0.25">
      <c r="A32" s="13" t="s">
        <v>158</v>
      </c>
      <c r="B32" s="14">
        <v>57</v>
      </c>
    </row>
    <row r="33" spans="1:2" x14ac:dyDescent="0.25">
      <c r="A33" s="16" t="s">
        <v>142</v>
      </c>
      <c r="B33" s="14">
        <v>1</v>
      </c>
    </row>
    <row r="34" spans="1:2" x14ac:dyDescent="0.25">
      <c r="A34" s="16" t="s">
        <v>565</v>
      </c>
      <c r="B34" s="14">
        <v>1</v>
      </c>
    </row>
    <row r="35" spans="1:2" x14ac:dyDescent="0.25">
      <c r="A35" s="16" t="s">
        <v>533</v>
      </c>
      <c r="B35" s="14">
        <v>2</v>
      </c>
    </row>
    <row r="36" spans="1:2" x14ac:dyDescent="0.25">
      <c r="A36" s="16" t="s">
        <v>145</v>
      </c>
      <c r="B36" s="14">
        <v>1</v>
      </c>
    </row>
    <row r="37" spans="1:2" x14ac:dyDescent="0.25">
      <c r="A37" s="16" t="s">
        <v>139</v>
      </c>
      <c r="B37" s="14">
        <v>4</v>
      </c>
    </row>
    <row r="38" spans="1:2" x14ac:dyDescent="0.25">
      <c r="A38" s="16" t="s">
        <v>148</v>
      </c>
      <c r="B38" s="14">
        <v>1</v>
      </c>
    </row>
    <row r="39" spans="1:2" x14ac:dyDescent="0.25">
      <c r="A39" s="16" t="s">
        <v>144</v>
      </c>
      <c r="B39" s="14">
        <v>13</v>
      </c>
    </row>
    <row r="40" spans="1:2" x14ac:dyDescent="0.25">
      <c r="A40" s="16" t="s">
        <v>143</v>
      </c>
      <c r="B40" s="14">
        <v>33</v>
      </c>
    </row>
    <row r="41" spans="1:2" x14ac:dyDescent="0.25">
      <c r="A41" s="16" t="s">
        <v>561</v>
      </c>
      <c r="B41" s="14">
        <v>1</v>
      </c>
    </row>
    <row r="42" spans="1:2" x14ac:dyDescent="0.25">
      <c r="A42" s="13" t="s">
        <v>552</v>
      </c>
      <c r="B42" s="14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0"/>
  <sheetViews>
    <sheetView zoomScale="90" zoomScaleNormal="90" workbookViewId="0">
      <pane ySplit="1" topLeftCell="A106" activePane="bottomLeft" state="frozen"/>
      <selection pane="bottomLeft" activeCell="E106" sqref="E106"/>
    </sheetView>
  </sheetViews>
  <sheetFormatPr baseColWidth="10" defaultRowHeight="15" x14ac:dyDescent="0.25"/>
  <cols>
    <col min="1" max="1" width="32.140625" customWidth="1"/>
    <col min="3" max="3" width="3" customWidth="1"/>
    <col min="4" max="4" width="11.7109375" customWidth="1"/>
    <col min="5" max="5" width="48.5703125" customWidth="1"/>
    <col min="6" max="6" width="29.85546875" customWidth="1"/>
    <col min="7" max="7" width="26.5703125" customWidth="1"/>
    <col min="8" max="8" width="27.7109375" customWidth="1"/>
  </cols>
  <sheetData>
    <row r="1" spans="1:8" x14ac:dyDescent="0.25">
      <c r="A1" s="4" t="s">
        <v>0</v>
      </c>
      <c r="B1" s="4" t="s">
        <v>5</v>
      </c>
      <c r="C1" s="4" t="s">
        <v>77</v>
      </c>
      <c r="D1" s="4" t="s">
        <v>555</v>
      </c>
      <c r="E1" s="4" t="s">
        <v>2</v>
      </c>
      <c r="F1" s="4" t="s">
        <v>3</v>
      </c>
      <c r="G1" s="4" t="s">
        <v>4</v>
      </c>
      <c r="H1" s="9" t="s">
        <v>157</v>
      </c>
    </row>
    <row r="2" spans="1:8" x14ac:dyDescent="0.25">
      <c r="A2" s="2" t="s">
        <v>562</v>
      </c>
      <c r="B2" s="10" t="s">
        <v>385</v>
      </c>
      <c r="C2" s="10" t="s">
        <v>386</v>
      </c>
      <c r="D2" s="10" t="s">
        <v>556</v>
      </c>
      <c r="E2" s="2" t="s">
        <v>525</v>
      </c>
      <c r="F2" s="2" t="s">
        <v>12</v>
      </c>
      <c r="G2" s="2" t="s">
        <v>584</v>
      </c>
      <c r="H2" s="2" t="s">
        <v>532</v>
      </c>
    </row>
    <row r="3" spans="1:8" x14ac:dyDescent="0.25">
      <c r="A3" s="2" t="s">
        <v>562</v>
      </c>
      <c r="B3" s="10" t="s">
        <v>387</v>
      </c>
      <c r="C3" s="10" t="s">
        <v>388</v>
      </c>
      <c r="D3" s="10" t="s">
        <v>556</v>
      </c>
      <c r="E3" s="2" t="s">
        <v>525</v>
      </c>
      <c r="F3" s="2" t="s">
        <v>12</v>
      </c>
      <c r="G3" s="2" t="s">
        <v>584</v>
      </c>
      <c r="H3" s="2" t="s">
        <v>532</v>
      </c>
    </row>
    <row r="4" spans="1:8" x14ac:dyDescent="0.25">
      <c r="A4" s="2" t="s">
        <v>540</v>
      </c>
      <c r="B4" s="10" t="s">
        <v>321</v>
      </c>
      <c r="C4" s="10" t="s">
        <v>322</v>
      </c>
      <c r="D4" s="10" t="s">
        <v>556</v>
      </c>
      <c r="E4" s="2" t="s">
        <v>512</v>
      </c>
      <c r="F4" s="2" t="s">
        <v>486</v>
      </c>
      <c r="G4" s="2" t="s">
        <v>580</v>
      </c>
      <c r="H4" s="2" t="s">
        <v>532</v>
      </c>
    </row>
    <row r="5" spans="1:8" x14ac:dyDescent="0.25">
      <c r="A5" s="2" t="s">
        <v>540</v>
      </c>
      <c r="B5" s="10" t="s">
        <v>323</v>
      </c>
      <c r="C5" s="10" t="s">
        <v>324</v>
      </c>
      <c r="D5" s="10" t="s">
        <v>556</v>
      </c>
      <c r="E5" s="2" t="s">
        <v>512</v>
      </c>
      <c r="F5" s="2" t="s">
        <v>486</v>
      </c>
      <c r="G5" s="2" t="s">
        <v>580</v>
      </c>
      <c r="H5" s="2" t="s">
        <v>532</v>
      </c>
    </row>
    <row r="6" spans="1:8" x14ac:dyDescent="0.25">
      <c r="A6" s="2" t="s">
        <v>540</v>
      </c>
      <c r="B6" s="10" t="s">
        <v>325</v>
      </c>
      <c r="C6" s="10" t="s">
        <v>326</v>
      </c>
      <c r="D6" s="10" t="s">
        <v>556</v>
      </c>
      <c r="E6" s="2" t="s">
        <v>512</v>
      </c>
      <c r="F6" s="2" t="s">
        <v>486</v>
      </c>
      <c r="G6" s="2" t="s">
        <v>580</v>
      </c>
      <c r="H6" s="2" t="s">
        <v>532</v>
      </c>
    </row>
    <row r="7" spans="1:8" x14ac:dyDescent="0.25">
      <c r="A7" s="2" t="s">
        <v>540</v>
      </c>
      <c r="B7" s="10" t="s">
        <v>327</v>
      </c>
      <c r="C7" s="10" t="s">
        <v>328</v>
      </c>
      <c r="D7" s="10" t="s">
        <v>556</v>
      </c>
      <c r="E7" s="2" t="s">
        <v>513</v>
      </c>
      <c r="F7" s="2" t="s">
        <v>486</v>
      </c>
      <c r="G7" s="2" t="s">
        <v>579</v>
      </c>
      <c r="H7" s="2" t="s">
        <v>532</v>
      </c>
    </row>
    <row r="8" spans="1:8" x14ac:dyDescent="0.25">
      <c r="A8" s="2" t="s">
        <v>540</v>
      </c>
      <c r="B8" s="10" t="s">
        <v>329</v>
      </c>
      <c r="C8" s="10" t="s">
        <v>330</v>
      </c>
      <c r="D8" s="10" t="s">
        <v>556</v>
      </c>
      <c r="E8" s="2" t="s">
        <v>513</v>
      </c>
      <c r="F8" s="2" t="s">
        <v>486</v>
      </c>
      <c r="G8" s="2" t="s">
        <v>579</v>
      </c>
      <c r="H8" s="2" t="s">
        <v>532</v>
      </c>
    </row>
    <row r="9" spans="1:8" x14ac:dyDescent="0.25">
      <c r="A9" s="2" t="s">
        <v>540</v>
      </c>
      <c r="B9" s="10" t="s">
        <v>331</v>
      </c>
      <c r="C9" s="10" t="s">
        <v>332</v>
      </c>
      <c r="D9" s="10" t="s">
        <v>556</v>
      </c>
      <c r="E9" s="2" t="s">
        <v>513</v>
      </c>
      <c r="F9" s="2" t="s">
        <v>486</v>
      </c>
      <c r="G9" s="2" t="s">
        <v>579</v>
      </c>
      <c r="H9" s="2" t="s">
        <v>532</v>
      </c>
    </row>
    <row r="10" spans="1:8" x14ac:dyDescent="0.25">
      <c r="A10" s="2" t="s">
        <v>540</v>
      </c>
      <c r="B10" s="10" t="s">
        <v>333</v>
      </c>
      <c r="C10" s="10" t="s">
        <v>334</v>
      </c>
      <c r="D10" s="10" t="s">
        <v>556</v>
      </c>
      <c r="E10" s="2" t="s">
        <v>512</v>
      </c>
      <c r="F10" s="2" t="s">
        <v>486</v>
      </c>
      <c r="G10" s="2" t="s">
        <v>580</v>
      </c>
      <c r="H10" s="2" t="s">
        <v>532</v>
      </c>
    </row>
    <row r="11" spans="1:8" x14ac:dyDescent="0.25">
      <c r="A11" s="2" t="s">
        <v>540</v>
      </c>
      <c r="B11" s="10" t="s">
        <v>335</v>
      </c>
      <c r="C11" s="10" t="s">
        <v>336</v>
      </c>
      <c r="D11" s="10" t="s">
        <v>556</v>
      </c>
      <c r="E11" s="2" t="s">
        <v>512</v>
      </c>
      <c r="F11" s="2" t="s">
        <v>486</v>
      </c>
      <c r="G11" s="2" t="s">
        <v>580</v>
      </c>
      <c r="H11" s="2" t="s">
        <v>532</v>
      </c>
    </row>
    <row r="12" spans="1:8" ht="90" x14ac:dyDescent="0.25">
      <c r="A12" s="5" t="s">
        <v>544</v>
      </c>
      <c r="B12" s="20" t="s">
        <v>407</v>
      </c>
      <c r="C12" s="20" t="s">
        <v>408</v>
      </c>
      <c r="D12" s="21" t="s">
        <v>556</v>
      </c>
      <c r="E12" s="3" t="s">
        <v>566</v>
      </c>
      <c r="F12" s="2" t="s">
        <v>7</v>
      </c>
      <c r="G12" s="2" t="s">
        <v>583</v>
      </c>
      <c r="H12" s="2" t="s">
        <v>532</v>
      </c>
    </row>
    <row r="13" spans="1:8" ht="90" x14ac:dyDescent="0.25">
      <c r="A13" s="5" t="s">
        <v>544</v>
      </c>
      <c r="B13" s="20" t="s">
        <v>409</v>
      </c>
      <c r="C13" s="20" t="s">
        <v>410</v>
      </c>
      <c r="D13" s="21" t="s">
        <v>556</v>
      </c>
      <c r="E13" s="3" t="s">
        <v>566</v>
      </c>
      <c r="F13" s="2" t="s">
        <v>7</v>
      </c>
      <c r="G13" s="2" t="s">
        <v>583</v>
      </c>
      <c r="H13" s="2" t="s">
        <v>532</v>
      </c>
    </row>
    <row r="14" spans="1:8" ht="90" x14ac:dyDescent="0.25">
      <c r="A14" s="5" t="s">
        <v>544</v>
      </c>
      <c r="B14" s="20" t="s">
        <v>411</v>
      </c>
      <c r="C14" s="20" t="s">
        <v>412</v>
      </c>
      <c r="D14" s="21" t="s">
        <v>556</v>
      </c>
      <c r="E14" s="3" t="s">
        <v>566</v>
      </c>
      <c r="F14" s="2" t="s">
        <v>7</v>
      </c>
      <c r="G14" s="2" t="s">
        <v>583</v>
      </c>
      <c r="H14" s="2" t="s">
        <v>532</v>
      </c>
    </row>
    <row r="15" spans="1:8" ht="90" x14ac:dyDescent="0.25">
      <c r="A15" s="5" t="s">
        <v>544</v>
      </c>
      <c r="B15" s="20" t="s">
        <v>413</v>
      </c>
      <c r="C15" s="20" t="s">
        <v>414</v>
      </c>
      <c r="D15" s="21" t="s">
        <v>556</v>
      </c>
      <c r="E15" s="3" t="s">
        <v>566</v>
      </c>
      <c r="F15" s="2" t="s">
        <v>7</v>
      </c>
      <c r="G15" s="2" t="s">
        <v>583</v>
      </c>
      <c r="H15" s="2" t="s">
        <v>532</v>
      </c>
    </row>
    <row r="16" spans="1:8" ht="90" x14ac:dyDescent="0.25">
      <c r="A16" s="5" t="s">
        <v>544</v>
      </c>
      <c r="B16" s="20" t="s">
        <v>415</v>
      </c>
      <c r="C16" s="20" t="s">
        <v>416</v>
      </c>
      <c r="D16" s="21" t="s">
        <v>556</v>
      </c>
      <c r="E16" s="3" t="s">
        <v>566</v>
      </c>
      <c r="F16" s="2" t="s">
        <v>7</v>
      </c>
      <c r="G16" s="2" t="s">
        <v>583</v>
      </c>
      <c r="H16" s="2" t="s">
        <v>532</v>
      </c>
    </row>
    <row r="17" spans="1:8" ht="90" x14ac:dyDescent="0.25">
      <c r="A17" s="5" t="s">
        <v>544</v>
      </c>
      <c r="B17" s="20" t="s">
        <v>417</v>
      </c>
      <c r="C17" s="20" t="s">
        <v>418</v>
      </c>
      <c r="D17" s="21" t="s">
        <v>556</v>
      </c>
      <c r="E17" s="3" t="s">
        <v>566</v>
      </c>
      <c r="F17" s="2" t="s">
        <v>7</v>
      </c>
      <c r="G17" s="2" t="s">
        <v>583</v>
      </c>
      <c r="H17" s="2" t="s">
        <v>532</v>
      </c>
    </row>
    <row r="18" spans="1:8" ht="90" x14ac:dyDescent="0.25">
      <c r="A18" s="5" t="s">
        <v>544</v>
      </c>
      <c r="B18" s="20" t="s">
        <v>419</v>
      </c>
      <c r="C18" s="20" t="s">
        <v>420</v>
      </c>
      <c r="D18" s="21" t="s">
        <v>556</v>
      </c>
      <c r="E18" s="3" t="s">
        <v>566</v>
      </c>
      <c r="F18" s="2" t="s">
        <v>486</v>
      </c>
      <c r="G18" s="2" t="s">
        <v>583</v>
      </c>
      <c r="H18" s="2" t="s">
        <v>532</v>
      </c>
    </row>
    <row r="19" spans="1:8" ht="90" x14ac:dyDescent="0.25">
      <c r="A19" s="5" t="s">
        <v>544</v>
      </c>
      <c r="B19" s="20" t="s">
        <v>421</v>
      </c>
      <c r="C19" s="20" t="s">
        <v>422</v>
      </c>
      <c r="D19" s="21" t="s">
        <v>556</v>
      </c>
      <c r="E19" s="3" t="s">
        <v>566</v>
      </c>
      <c r="F19" s="2" t="s">
        <v>486</v>
      </c>
      <c r="G19" s="2" t="s">
        <v>583</v>
      </c>
      <c r="H19" s="2" t="s">
        <v>532</v>
      </c>
    </row>
    <row r="20" spans="1:8" ht="90" x14ac:dyDescent="0.25">
      <c r="A20" s="5" t="s">
        <v>544</v>
      </c>
      <c r="B20" s="20" t="s">
        <v>423</v>
      </c>
      <c r="C20" s="20" t="s">
        <v>424</v>
      </c>
      <c r="D20" s="21" t="s">
        <v>556</v>
      </c>
      <c r="E20" s="3" t="s">
        <v>566</v>
      </c>
      <c r="F20" s="2" t="s">
        <v>7</v>
      </c>
      <c r="G20" s="2" t="s">
        <v>583</v>
      </c>
      <c r="H20" s="2" t="s">
        <v>532</v>
      </c>
    </row>
    <row r="21" spans="1:8" ht="90" x14ac:dyDescent="0.25">
      <c r="A21" s="5" t="s">
        <v>544</v>
      </c>
      <c r="B21" s="20" t="s">
        <v>425</v>
      </c>
      <c r="C21" s="20" t="s">
        <v>426</v>
      </c>
      <c r="D21" s="21" t="s">
        <v>556</v>
      </c>
      <c r="E21" s="3" t="s">
        <v>566</v>
      </c>
      <c r="F21" s="2" t="s">
        <v>7</v>
      </c>
      <c r="G21" s="2" t="s">
        <v>583</v>
      </c>
      <c r="H21" s="2" t="s">
        <v>532</v>
      </c>
    </row>
    <row r="22" spans="1:8" ht="90" x14ac:dyDescent="0.25">
      <c r="A22" s="5" t="s">
        <v>544</v>
      </c>
      <c r="B22" s="20" t="s">
        <v>427</v>
      </c>
      <c r="C22" s="20" t="s">
        <v>428</v>
      </c>
      <c r="D22" s="21" t="s">
        <v>556</v>
      </c>
      <c r="E22" s="3" t="s">
        <v>566</v>
      </c>
      <c r="F22" s="2" t="s">
        <v>7</v>
      </c>
      <c r="G22" s="2" t="s">
        <v>583</v>
      </c>
      <c r="H22" s="2" t="s">
        <v>532</v>
      </c>
    </row>
    <row r="23" spans="1:8" ht="90" x14ac:dyDescent="0.25">
      <c r="A23" s="5" t="s">
        <v>544</v>
      </c>
      <c r="B23" s="20" t="s">
        <v>429</v>
      </c>
      <c r="C23" s="20" t="s">
        <v>430</v>
      </c>
      <c r="D23" s="21" t="s">
        <v>556</v>
      </c>
      <c r="E23" s="3" t="s">
        <v>566</v>
      </c>
      <c r="F23" s="2" t="s">
        <v>7</v>
      </c>
      <c r="G23" s="2" t="s">
        <v>583</v>
      </c>
      <c r="H23" s="2" t="s">
        <v>532</v>
      </c>
    </row>
    <row r="24" spans="1:8" ht="90" x14ac:dyDescent="0.25">
      <c r="A24" s="5" t="s">
        <v>544</v>
      </c>
      <c r="B24" s="20" t="s">
        <v>431</v>
      </c>
      <c r="C24" s="20" t="s">
        <v>432</v>
      </c>
      <c r="D24" s="21" t="s">
        <v>556</v>
      </c>
      <c r="E24" s="3" t="s">
        <v>566</v>
      </c>
      <c r="F24" s="2" t="s">
        <v>7</v>
      </c>
      <c r="G24" s="2" t="s">
        <v>583</v>
      </c>
      <c r="H24" s="2" t="s">
        <v>532</v>
      </c>
    </row>
    <row r="25" spans="1:8" ht="90" x14ac:dyDescent="0.25">
      <c r="A25" s="5" t="s">
        <v>544</v>
      </c>
      <c r="B25" s="20" t="s">
        <v>433</v>
      </c>
      <c r="C25" s="20" t="s">
        <v>434</v>
      </c>
      <c r="D25" s="21" t="s">
        <v>556</v>
      </c>
      <c r="E25" s="3" t="s">
        <v>566</v>
      </c>
      <c r="F25" s="2" t="s">
        <v>7</v>
      </c>
      <c r="G25" s="2" t="s">
        <v>583</v>
      </c>
      <c r="H25" s="2" t="s">
        <v>532</v>
      </c>
    </row>
    <row r="26" spans="1:8" ht="90" x14ac:dyDescent="0.25">
      <c r="A26" s="5" t="s">
        <v>544</v>
      </c>
      <c r="B26" s="20" t="s">
        <v>435</v>
      </c>
      <c r="C26" s="20" t="s">
        <v>436</v>
      </c>
      <c r="D26" s="21" t="s">
        <v>556</v>
      </c>
      <c r="E26" s="3" t="s">
        <v>566</v>
      </c>
      <c r="F26" s="2" t="s">
        <v>7</v>
      </c>
      <c r="G26" s="2" t="s">
        <v>583</v>
      </c>
      <c r="H26" s="2" t="s">
        <v>532</v>
      </c>
    </row>
    <row r="27" spans="1:8" ht="90" x14ac:dyDescent="0.25">
      <c r="A27" s="5" t="s">
        <v>544</v>
      </c>
      <c r="B27" s="20" t="s">
        <v>437</v>
      </c>
      <c r="C27" s="20" t="s">
        <v>438</v>
      </c>
      <c r="D27" s="20" t="s">
        <v>556</v>
      </c>
      <c r="E27" s="3" t="s">
        <v>566</v>
      </c>
      <c r="F27" s="2" t="s">
        <v>7</v>
      </c>
      <c r="G27" s="2" t="s">
        <v>583</v>
      </c>
      <c r="H27" s="2" t="s">
        <v>532</v>
      </c>
    </row>
    <row r="28" spans="1:8" ht="90" x14ac:dyDescent="0.25">
      <c r="A28" s="5" t="s">
        <v>544</v>
      </c>
      <c r="B28" s="20" t="s">
        <v>439</v>
      </c>
      <c r="C28" s="20" t="s">
        <v>440</v>
      </c>
      <c r="D28" s="20" t="s">
        <v>556</v>
      </c>
      <c r="E28" s="3" t="s">
        <v>566</v>
      </c>
      <c r="F28" s="2" t="s">
        <v>7</v>
      </c>
      <c r="G28" s="2" t="s">
        <v>583</v>
      </c>
      <c r="H28" s="2" t="s">
        <v>532</v>
      </c>
    </row>
    <row r="29" spans="1:8" ht="90" x14ac:dyDescent="0.25">
      <c r="A29" s="5" t="s">
        <v>544</v>
      </c>
      <c r="B29" s="20" t="s">
        <v>441</v>
      </c>
      <c r="C29" s="20" t="s">
        <v>442</v>
      </c>
      <c r="D29" s="20" t="s">
        <v>556</v>
      </c>
      <c r="E29" s="3" t="s">
        <v>566</v>
      </c>
      <c r="F29" s="2" t="s">
        <v>7</v>
      </c>
      <c r="G29" s="2" t="s">
        <v>583</v>
      </c>
      <c r="H29" s="2" t="s">
        <v>532</v>
      </c>
    </row>
    <row r="30" spans="1:8" ht="90" x14ac:dyDescent="0.25">
      <c r="A30" s="5" t="s">
        <v>544</v>
      </c>
      <c r="B30" s="20" t="s">
        <v>443</v>
      </c>
      <c r="C30" s="20" t="s">
        <v>444</v>
      </c>
      <c r="D30" s="20" t="s">
        <v>556</v>
      </c>
      <c r="E30" s="3" t="s">
        <v>566</v>
      </c>
      <c r="F30" s="2" t="s">
        <v>7</v>
      </c>
      <c r="G30" s="2" t="s">
        <v>583</v>
      </c>
      <c r="H30" s="2" t="s">
        <v>532</v>
      </c>
    </row>
    <row r="31" spans="1:8" ht="90" x14ac:dyDescent="0.25">
      <c r="A31" s="5" t="s">
        <v>544</v>
      </c>
      <c r="B31" s="20" t="s">
        <v>445</v>
      </c>
      <c r="C31" s="20" t="s">
        <v>446</v>
      </c>
      <c r="D31" s="21" t="s">
        <v>556</v>
      </c>
      <c r="E31" s="3" t="s">
        <v>566</v>
      </c>
      <c r="F31" s="2" t="s">
        <v>7</v>
      </c>
      <c r="G31" s="2" t="s">
        <v>583</v>
      </c>
      <c r="H31" s="2" t="s">
        <v>532</v>
      </c>
    </row>
    <row r="32" spans="1:8" ht="90" x14ac:dyDescent="0.25">
      <c r="A32" s="5" t="s">
        <v>544</v>
      </c>
      <c r="B32" s="20" t="s">
        <v>447</v>
      </c>
      <c r="C32" s="20" t="s">
        <v>448</v>
      </c>
      <c r="D32" s="21" t="s">
        <v>556</v>
      </c>
      <c r="E32" s="3" t="s">
        <v>566</v>
      </c>
      <c r="F32" s="2" t="s">
        <v>7</v>
      </c>
      <c r="G32" s="2" t="s">
        <v>583</v>
      </c>
      <c r="H32" s="2" t="s">
        <v>532</v>
      </c>
    </row>
    <row r="33" spans="1:8" ht="90" x14ac:dyDescent="0.25">
      <c r="A33" s="5" t="s">
        <v>544</v>
      </c>
      <c r="B33" s="20" t="s">
        <v>449</v>
      </c>
      <c r="C33" s="20" t="s">
        <v>450</v>
      </c>
      <c r="D33" s="21" t="s">
        <v>556</v>
      </c>
      <c r="E33" s="3" t="s">
        <v>566</v>
      </c>
      <c r="F33" s="2" t="s">
        <v>7</v>
      </c>
      <c r="G33" s="2" t="s">
        <v>583</v>
      </c>
      <c r="H33" s="2" t="s">
        <v>532</v>
      </c>
    </row>
    <row r="34" spans="1:8" ht="90" x14ac:dyDescent="0.25">
      <c r="A34" s="5" t="s">
        <v>544</v>
      </c>
      <c r="B34" s="20" t="s">
        <v>451</v>
      </c>
      <c r="C34" s="20" t="s">
        <v>452</v>
      </c>
      <c r="D34" s="21" t="s">
        <v>556</v>
      </c>
      <c r="E34" s="3" t="s">
        <v>566</v>
      </c>
      <c r="F34" s="2" t="s">
        <v>7</v>
      </c>
      <c r="G34" s="2" t="s">
        <v>583</v>
      </c>
      <c r="H34" s="2" t="s">
        <v>532</v>
      </c>
    </row>
    <row r="35" spans="1:8" ht="90" x14ac:dyDescent="0.25">
      <c r="A35" s="5" t="s">
        <v>544</v>
      </c>
      <c r="B35" s="20" t="s">
        <v>453</v>
      </c>
      <c r="C35" s="20" t="s">
        <v>454</v>
      </c>
      <c r="D35" s="21" t="s">
        <v>556</v>
      </c>
      <c r="E35" s="3" t="s">
        <v>566</v>
      </c>
      <c r="F35" s="2" t="s">
        <v>7</v>
      </c>
      <c r="G35" s="2" t="s">
        <v>583</v>
      </c>
      <c r="H35" s="2" t="s">
        <v>532</v>
      </c>
    </row>
    <row r="36" spans="1:8" ht="90" x14ac:dyDescent="0.25">
      <c r="A36" s="5" t="s">
        <v>544</v>
      </c>
      <c r="B36" s="20" t="s">
        <v>455</v>
      </c>
      <c r="C36" s="20" t="s">
        <v>456</v>
      </c>
      <c r="D36" s="21" t="s">
        <v>556</v>
      </c>
      <c r="E36" s="3" t="s">
        <v>566</v>
      </c>
      <c r="F36" s="2" t="s">
        <v>7</v>
      </c>
      <c r="G36" s="2" t="s">
        <v>583</v>
      </c>
      <c r="H36" s="2" t="s">
        <v>532</v>
      </c>
    </row>
    <row r="37" spans="1:8" ht="90" x14ac:dyDescent="0.25">
      <c r="A37" s="5" t="s">
        <v>544</v>
      </c>
      <c r="B37" s="20" t="s">
        <v>457</v>
      </c>
      <c r="C37" s="20" t="s">
        <v>458</v>
      </c>
      <c r="D37" s="21" t="s">
        <v>556</v>
      </c>
      <c r="E37" s="3" t="s">
        <v>566</v>
      </c>
      <c r="F37" s="2" t="s">
        <v>7</v>
      </c>
      <c r="G37" s="2" t="s">
        <v>583</v>
      </c>
      <c r="H37" s="2" t="s">
        <v>532</v>
      </c>
    </row>
    <row r="38" spans="1:8" ht="90" x14ac:dyDescent="0.25">
      <c r="A38" s="5" t="s">
        <v>544</v>
      </c>
      <c r="B38" s="20" t="s">
        <v>459</v>
      </c>
      <c r="C38" s="20" t="s">
        <v>460</v>
      </c>
      <c r="D38" s="21" t="s">
        <v>556</v>
      </c>
      <c r="E38" s="3" t="s">
        <v>566</v>
      </c>
      <c r="F38" s="2" t="s">
        <v>7</v>
      </c>
      <c r="G38" s="2" t="s">
        <v>583</v>
      </c>
      <c r="H38" s="2" t="s">
        <v>532</v>
      </c>
    </row>
    <row r="39" spans="1:8" ht="90" x14ac:dyDescent="0.25">
      <c r="A39" s="5" t="s">
        <v>544</v>
      </c>
      <c r="B39" s="20" t="s">
        <v>461</v>
      </c>
      <c r="C39" s="20" t="s">
        <v>462</v>
      </c>
      <c r="D39" s="21" t="s">
        <v>556</v>
      </c>
      <c r="E39" s="3" t="s">
        <v>566</v>
      </c>
      <c r="F39" s="2" t="s">
        <v>7</v>
      </c>
      <c r="G39" s="2" t="s">
        <v>583</v>
      </c>
      <c r="H39" s="2" t="s">
        <v>532</v>
      </c>
    </row>
    <row r="40" spans="1:8" ht="90" x14ac:dyDescent="0.25">
      <c r="A40" s="5" t="s">
        <v>544</v>
      </c>
      <c r="B40" s="20" t="s">
        <v>463</v>
      </c>
      <c r="C40" s="20" t="s">
        <v>464</v>
      </c>
      <c r="D40" s="21" t="s">
        <v>556</v>
      </c>
      <c r="E40" s="3" t="s">
        <v>566</v>
      </c>
      <c r="F40" s="2" t="s">
        <v>7</v>
      </c>
      <c r="G40" s="2" t="s">
        <v>583</v>
      </c>
      <c r="H40" s="2" t="s">
        <v>532</v>
      </c>
    </row>
    <row r="41" spans="1:8" ht="90" x14ac:dyDescent="0.25">
      <c r="A41" s="5" t="s">
        <v>544</v>
      </c>
      <c r="B41" s="20" t="s">
        <v>465</v>
      </c>
      <c r="C41" s="20" t="s">
        <v>466</v>
      </c>
      <c r="D41" s="21" t="s">
        <v>556</v>
      </c>
      <c r="E41" s="3" t="s">
        <v>566</v>
      </c>
      <c r="F41" s="2" t="s">
        <v>7</v>
      </c>
      <c r="G41" s="2" t="s">
        <v>583</v>
      </c>
      <c r="H41" s="2" t="s">
        <v>532</v>
      </c>
    </row>
    <row r="42" spans="1:8" ht="90" x14ac:dyDescent="0.25">
      <c r="A42" s="5" t="s">
        <v>544</v>
      </c>
      <c r="B42" s="20" t="s">
        <v>467</v>
      </c>
      <c r="C42" s="20" t="s">
        <v>468</v>
      </c>
      <c r="D42" s="21" t="s">
        <v>556</v>
      </c>
      <c r="E42" s="3" t="s">
        <v>566</v>
      </c>
      <c r="F42" s="2" t="s">
        <v>7</v>
      </c>
      <c r="G42" s="2" t="s">
        <v>583</v>
      </c>
      <c r="H42" s="2" t="s">
        <v>532</v>
      </c>
    </row>
    <row r="43" spans="1:8" ht="90" x14ac:dyDescent="0.25">
      <c r="A43" s="5" t="s">
        <v>544</v>
      </c>
      <c r="B43" s="20" t="s">
        <v>469</v>
      </c>
      <c r="C43" s="20" t="s">
        <v>470</v>
      </c>
      <c r="D43" s="21" t="s">
        <v>556</v>
      </c>
      <c r="E43" s="3" t="s">
        <v>566</v>
      </c>
      <c r="F43" s="2" t="s">
        <v>7</v>
      </c>
      <c r="G43" s="2" t="s">
        <v>583</v>
      </c>
      <c r="H43" s="2" t="s">
        <v>532</v>
      </c>
    </row>
    <row r="44" spans="1:8" ht="90" x14ac:dyDescent="0.25">
      <c r="A44" s="5" t="s">
        <v>544</v>
      </c>
      <c r="B44" s="20" t="s">
        <v>471</v>
      </c>
      <c r="C44" s="20" t="s">
        <v>472</v>
      </c>
      <c r="D44" s="21" t="s">
        <v>556</v>
      </c>
      <c r="E44" s="3" t="s">
        <v>566</v>
      </c>
      <c r="F44" s="2" t="s">
        <v>7</v>
      </c>
      <c r="G44" s="2" t="s">
        <v>583</v>
      </c>
      <c r="H44" s="2" t="s">
        <v>532</v>
      </c>
    </row>
    <row r="45" spans="1:8" ht="90" x14ac:dyDescent="0.25">
      <c r="A45" s="5" t="s">
        <v>544</v>
      </c>
      <c r="B45" s="20" t="s">
        <v>473</v>
      </c>
      <c r="C45" s="20" t="s">
        <v>474</v>
      </c>
      <c r="D45" s="21" t="s">
        <v>556</v>
      </c>
      <c r="E45" s="3" t="s">
        <v>566</v>
      </c>
      <c r="F45" s="2" t="s">
        <v>7</v>
      </c>
      <c r="G45" s="2" t="s">
        <v>583</v>
      </c>
      <c r="H45" s="2" t="s">
        <v>532</v>
      </c>
    </row>
    <row r="46" spans="1:8" x14ac:dyDescent="0.25">
      <c r="A46" s="5" t="s">
        <v>567</v>
      </c>
      <c r="B46" s="10" t="s">
        <v>347</v>
      </c>
      <c r="C46" s="10" t="s">
        <v>348</v>
      </c>
      <c r="D46" s="10" t="s">
        <v>557</v>
      </c>
      <c r="E46" s="2" t="s">
        <v>138</v>
      </c>
      <c r="F46" s="2" t="s">
        <v>12</v>
      </c>
      <c r="G46" s="2" t="s">
        <v>581</v>
      </c>
      <c r="H46" s="2" t="s">
        <v>532</v>
      </c>
    </row>
    <row r="47" spans="1:8" x14ac:dyDescent="0.25">
      <c r="A47" s="5" t="s">
        <v>567</v>
      </c>
      <c r="B47" s="10" t="s">
        <v>349</v>
      </c>
      <c r="C47" s="10" t="s">
        <v>350</v>
      </c>
      <c r="D47" s="10" t="s">
        <v>557</v>
      </c>
      <c r="E47" s="2" t="s">
        <v>138</v>
      </c>
      <c r="F47" s="2" t="s">
        <v>12</v>
      </c>
      <c r="G47" s="2" t="s">
        <v>581</v>
      </c>
      <c r="H47" s="2" t="s">
        <v>532</v>
      </c>
    </row>
    <row r="48" spans="1:8" x14ac:dyDescent="0.25">
      <c r="A48" s="2" t="s">
        <v>564</v>
      </c>
      <c r="B48" s="1" t="s">
        <v>479</v>
      </c>
      <c r="C48" s="1" t="s">
        <v>480</v>
      </c>
      <c r="D48" s="1" t="s">
        <v>557</v>
      </c>
      <c r="E48" s="2" t="s">
        <v>530</v>
      </c>
      <c r="F48" s="2" t="s">
        <v>141</v>
      </c>
      <c r="G48" s="2" t="s">
        <v>584</v>
      </c>
      <c r="H48" s="2" t="s">
        <v>532</v>
      </c>
    </row>
    <row r="49" spans="1:8" x14ac:dyDescent="0.25">
      <c r="A49" s="2" t="s">
        <v>564</v>
      </c>
      <c r="B49" s="1" t="s">
        <v>481</v>
      </c>
      <c r="C49" s="1" t="s">
        <v>482</v>
      </c>
      <c r="D49" s="1" t="s">
        <v>557</v>
      </c>
      <c r="E49" s="2" t="s">
        <v>531</v>
      </c>
      <c r="F49" s="2" t="s">
        <v>141</v>
      </c>
      <c r="G49" s="2" t="s">
        <v>584</v>
      </c>
      <c r="H49" s="2" t="s">
        <v>532</v>
      </c>
    </row>
    <row r="50" spans="1:8" ht="45" x14ac:dyDescent="0.25">
      <c r="A50" s="5" t="s">
        <v>142</v>
      </c>
      <c r="B50" s="10" t="s">
        <v>297</v>
      </c>
      <c r="C50" s="10" t="s">
        <v>298</v>
      </c>
      <c r="D50" s="10" t="s">
        <v>556</v>
      </c>
      <c r="E50" s="22" t="s">
        <v>568</v>
      </c>
      <c r="F50" s="2" t="s">
        <v>141</v>
      </c>
      <c r="G50" s="2" t="s">
        <v>584</v>
      </c>
      <c r="H50" s="2" t="s">
        <v>532</v>
      </c>
    </row>
    <row r="51" spans="1:8" x14ac:dyDescent="0.25">
      <c r="A51" s="5" t="s">
        <v>142</v>
      </c>
      <c r="B51" s="10" t="s">
        <v>60</v>
      </c>
      <c r="C51" s="10" t="s">
        <v>127</v>
      </c>
      <c r="D51" s="10" t="s">
        <v>556</v>
      </c>
      <c r="E51" s="2" t="s">
        <v>71</v>
      </c>
      <c r="F51" s="2" t="s">
        <v>141</v>
      </c>
      <c r="G51" s="2" t="s">
        <v>584</v>
      </c>
      <c r="H51" s="2" t="s">
        <v>158</v>
      </c>
    </row>
    <row r="52" spans="1:8" x14ac:dyDescent="0.25">
      <c r="A52" s="5" t="s">
        <v>142</v>
      </c>
      <c r="B52" s="10" t="s">
        <v>299</v>
      </c>
      <c r="C52" s="10" t="s">
        <v>300</v>
      </c>
      <c r="D52" s="10" t="s">
        <v>556</v>
      </c>
      <c r="E52" s="22" t="s">
        <v>569</v>
      </c>
      <c r="F52" s="2" t="s">
        <v>486</v>
      </c>
      <c r="G52" s="2" t="s">
        <v>584</v>
      </c>
      <c r="H52" s="2" t="s">
        <v>532</v>
      </c>
    </row>
    <row r="53" spans="1:8" x14ac:dyDescent="0.25">
      <c r="A53" s="5" t="s">
        <v>142</v>
      </c>
      <c r="B53" s="10" t="s">
        <v>301</v>
      </c>
      <c r="C53" s="10" t="s">
        <v>302</v>
      </c>
      <c r="D53" s="10" t="s">
        <v>556</v>
      </c>
      <c r="E53" s="3" t="s">
        <v>570</v>
      </c>
      <c r="F53" s="2" t="s">
        <v>486</v>
      </c>
      <c r="G53" s="2" t="s">
        <v>585</v>
      </c>
      <c r="H53" s="2" t="s">
        <v>532</v>
      </c>
    </row>
    <row r="54" spans="1:8" ht="45" x14ac:dyDescent="0.25">
      <c r="A54" s="5" t="s">
        <v>142</v>
      </c>
      <c r="B54" s="10" t="s">
        <v>303</v>
      </c>
      <c r="C54" s="10" t="s">
        <v>304</v>
      </c>
      <c r="D54" s="10" t="s">
        <v>556</v>
      </c>
      <c r="E54" s="3" t="s">
        <v>571</v>
      </c>
      <c r="F54" s="2" t="s">
        <v>141</v>
      </c>
      <c r="G54" s="2" t="s">
        <v>585</v>
      </c>
      <c r="H54" s="2" t="s">
        <v>532</v>
      </c>
    </row>
    <row r="55" spans="1:8" ht="30" x14ac:dyDescent="0.25">
      <c r="A55" s="5" t="s">
        <v>142</v>
      </c>
      <c r="B55" s="10" t="s">
        <v>305</v>
      </c>
      <c r="C55" s="10" t="s">
        <v>306</v>
      </c>
      <c r="D55" s="10" t="s">
        <v>556</v>
      </c>
      <c r="E55" s="3" t="s">
        <v>508</v>
      </c>
      <c r="F55" s="2" t="s">
        <v>7</v>
      </c>
      <c r="G55" s="2" t="s">
        <v>584</v>
      </c>
      <c r="H55" s="2" t="s">
        <v>532</v>
      </c>
    </row>
    <row r="56" spans="1:8" ht="30" x14ac:dyDescent="0.25">
      <c r="A56" s="5" t="s">
        <v>142</v>
      </c>
      <c r="B56" s="10" t="s">
        <v>307</v>
      </c>
      <c r="C56" s="10" t="s">
        <v>308</v>
      </c>
      <c r="D56" s="10" t="s">
        <v>556</v>
      </c>
      <c r="E56" s="3" t="s">
        <v>572</v>
      </c>
      <c r="F56" s="2" t="s">
        <v>7</v>
      </c>
      <c r="G56" s="2" t="s">
        <v>584</v>
      </c>
      <c r="H56" s="2" t="s">
        <v>532</v>
      </c>
    </row>
    <row r="57" spans="1:8" ht="30" x14ac:dyDescent="0.25">
      <c r="A57" s="5" t="s">
        <v>545</v>
      </c>
      <c r="B57" s="10" t="s">
        <v>351</v>
      </c>
      <c r="C57" s="10" t="s">
        <v>352</v>
      </c>
      <c r="D57" s="10" t="s">
        <v>556</v>
      </c>
      <c r="E57" s="3" t="s">
        <v>573</v>
      </c>
      <c r="F57" s="2" t="s">
        <v>486</v>
      </c>
      <c r="G57" s="2" t="s">
        <v>584</v>
      </c>
      <c r="H57" s="2" t="s">
        <v>532</v>
      </c>
    </row>
    <row r="58" spans="1:8" ht="30" x14ac:dyDescent="0.25">
      <c r="A58" s="5" t="s">
        <v>545</v>
      </c>
      <c r="B58" s="10" t="s">
        <v>353</v>
      </c>
      <c r="C58" s="10" t="s">
        <v>354</v>
      </c>
      <c r="D58" s="10" t="s">
        <v>556</v>
      </c>
      <c r="E58" s="3" t="s">
        <v>573</v>
      </c>
      <c r="F58" s="2" t="s">
        <v>486</v>
      </c>
      <c r="G58" s="2" t="s">
        <v>584</v>
      </c>
      <c r="H58" s="2" t="s">
        <v>532</v>
      </c>
    </row>
    <row r="59" spans="1:8" ht="30" x14ac:dyDescent="0.25">
      <c r="A59" s="5" t="s">
        <v>545</v>
      </c>
      <c r="B59" s="10" t="s">
        <v>355</v>
      </c>
      <c r="C59" s="10" t="s">
        <v>356</v>
      </c>
      <c r="D59" s="10" t="s">
        <v>556</v>
      </c>
      <c r="E59" s="3" t="s">
        <v>573</v>
      </c>
      <c r="F59" s="2" t="s">
        <v>486</v>
      </c>
      <c r="G59" s="2" t="s">
        <v>584</v>
      </c>
      <c r="H59" s="2" t="s">
        <v>532</v>
      </c>
    </row>
    <row r="60" spans="1:8" x14ac:dyDescent="0.25">
      <c r="A60" s="3" t="s">
        <v>535</v>
      </c>
      <c r="B60" s="1" t="s">
        <v>243</v>
      </c>
      <c r="C60" s="1" t="s">
        <v>244</v>
      </c>
      <c r="D60" s="1" t="s">
        <v>557</v>
      </c>
      <c r="E60" s="2" t="s">
        <v>497</v>
      </c>
      <c r="F60" s="2" t="s">
        <v>7</v>
      </c>
      <c r="G60" s="2" t="s">
        <v>581</v>
      </c>
      <c r="H60" s="2" t="s">
        <v>532</v>
      </c>
    </row>
    <row r="61" spans="1:8" x14ac:dyDescent="0.25">
      <c r="A61" s="3" t="s">
        <v>535</v>
      </c>
      <c r="B61" s="1" t="s">
        <v>245</v>
      </c>
      <c r="C61" s="1" t="s">
        <v>246</v>
      </c>
      <c r="D61" s="1" t="s">
        <v>557</v>
      </c>
      <c r="E61" s="2" t="s">
        <v>497</v>
      </c>
      <c r="F61" s="2" t="s">
        <v>7</v>
      </c>
      <c r="G61" s="2" t="s">
        <v>581</v>
      </c>
      <c r="H61" s="2" t="s">
        <v>532</v>
      </c>
    </row>
    <row r="62" spans="1:8" x14ac:dyDescent="0.25">
      <c r="A62" s="3" t="s">
        <v>535</v>
      </c>
      <c r="B62" s="10" t="s">
        <v>247</v>
      </c>
      <c r="C62" s="10" t="s">
        <v>248</v>
      </c>
      <c r="D62" s="1" t="s">
        <v>557</v>
      </c>
      <c r="E62" s="2" t="s">
        <v>497</v>
      </c>
      <c r="F62" s="2" t="s">
        <v>7</v>
      </c>
      <c r="G62" s="2" t="s">
        <v>581</v>
      </c>
      <c r="H62" s="2" t="s">
        <v>532</v>
      </c>
    </row>
    <row r="63" spans="1:8" x14ac:dyDescent="0.25">
      <c r="A63" s="3" t="s">
        <v>535</v>
      </c>
      <c r="B63" s="10" t="s">
        <v>249</v>
      </c>
      <c r="C63" s="10" t="s">
        <v>250</v>
      </c>
      <c r="D63" s="1" t="s">
        <v>557</v>
      </c>
      <c r="E63" s="2" t="s">
        <v>498</v>
      </c>
      <c r="F63" s="2" t="s">
        <v>7</v>
      </c>
      <c r="G63" s="2" t="s">
        <v>581</v>
      </c>
      <c r="H63" s="2" t="s">
        <v>532</v>
      </c>
    </row>
    <row r="64" spans="1:8" x14ac:dyDescent="0.25">
      <c r="A64" s="3" t="s">
        <v>535</v>
      </c>
      <c r="B64" s="10" t="s">
        <v>251</v>
      </c>
      <c r="C64" s="10" t="s">
        <v>252</v>
      </c>
      <c r="D64" s="1" t="s">
        <v>557</v>
      </c>
      <c r="E64" s="2" t="s">
        <v>498</v>
      </c>
      <c r="F64" s="2" t="s">
        <v>7</v>
      </c>
      <c r="G64" s="2" t="s">
        <v>581</v>
      </c>
      <c r="H64" s="2" t="s">
        <v>532</v>
      </c>
    </row>
    <row r="65" spans="1:8" x14ac:dyDescent="0.25">
      <c r="A65" s="3" t="s">
        <v>533</v>
      </c>
      <c r="B65" s="1" t="s">
        <v>6</v>
      </c>
      <c r="C65" s="1" t="s">
        <v>78</v>
      </c>
      <c r="D65" s="1" t="s">
        <v>556</v>
      </c>
      <c r="E65" s="2" t="s">
        <v>135</v>
      </c>
      <c r="F65" s="2" t="s">
        <v>7</v>
      </c>
      <c r="G65" s="2" t="s">
        <v>586</v>
      </c>
      <c r="H65" s="2" t="s">
        <v>158</v>
      </c>
    </row>
    <row r="66" spans="1:8" x14ac:dyDescent="0.25">
      <c r="A66" s="3" t="s">
        <v>535</v>
      </c>
      <c r="B66" s="10" t="s">
        <v>253</v>
      </c>
      <c r="C66" s="10" t="s">
        <v>254</v>
      </c>
      <c r="D66" s="1" t="s">
        <v>557</v>
      </c>
      <c r="E66" s="2" t="s">
        <v>498</v>
      </c>
      <c r="F66" s="2" t="s">
        <v>7</v>
      </c>
      <c r="G66" s="2" t="s">
        <v>581</v>
      </c>
      <c r="H66" s="2" t="s">
        <v>532</v>
      </c>
    </row>
    <row r="67" spans="1:8" x14ac:dyDescent="0.25">
      <c r="A67" s="3" t="s">
        <v>565</v>
      </c>
      <c r="B67" s="10" t="s">
        <v>171</v>
      </c>
      <c r="C67" s="10" t="s">
        <v>172</v>
      </c>
      <c r="D67" s="1" t="s">
        <v>557</v>
      </c>
      <c r="E67" s="2" t="s">
        <v>483</v>
      </c>
      <c r="F67" s="2" t="s">
        <v>12</v>
      </c>
      <c r="G67" s="2" t="s">
        <v>584</v>
      </c>
      <c r="H67" s="2" t="s">
        <v>532</v>
      </c>
    </row>
    <row r="68" spans="1:8" x14ac:dyDescent="0.25">
      <c r="A68" s="3" t="s">
        <v>565</v>
      </c>
      <c r="B68" s="10" t="s">
        <v>173</v>
      </c>
      <c r="C68" s="10" t="s">
        <v>174</v>
      </c>
      <c r="D68" s="1" t="s">
        <v>557</v>
      </c>
      <c r="E68" s="2" t="s">
        <v>483</v>
      </c>
      <c r="F68" s="2" t="s">
        <v>12</v>
      </c>
      <c r="G68" s="2" t="s">
        <v>584</v>
      </c>
      <c r="H68" s="2" t="s">
        <v>532</v>
      </c>
    </row>
    <row r="69" spans="1:8" x14ac:dyDescent="0.25">
      <c r="A69" s="3" t="s">
        <v>565</v>
      </c>
      <c r="B69" s="10" t="s">
        <v>175</v>
      </c>
      <c r="C69" s="10" t="s">
        <v>176</v>
      </c>
      <c r="D69" s="1" t="s">
        <v>557</v>
      </c>
      <c r="E69" s="2" t="s">
        <v>483</v>
      </c>
      <c r="F69" s="2" t="s">
        <v>12</v>
      </c>
      <c r="G69" s="2" t="s">
        <v>584</v>
      </c>
      <c r="H69" s="2" t="s">
        <v>532</v>
      </c>
    </row>
    <row r="70" spans="1:8" x14ac:dyDescent="0.25">
      <c r="A70" s="3" t="s">
        <v>533</v>
      </c>
      <c r="B70" s="1" t="s">
        <v>159</v>
      </c>
      <c r="C70" s="1" t="s">
        <v>160</v>
      </c>
      <c r="D70" s="1" t="s">
        <v>556</v>
      </c>
      <c r="E70" s="2" t="s">
        <v>135</v>
      </c>
      <c r="F70" s="2" t="s">
        <v>7</v>
      </c>
      <c r="G70" s="2" t="s">
        <v>586</v>
      </c>
      <c r="H70" s="2" t="s">
        <v>532</v>
      </c>
    </row>
    <row r="71" spans="1:8" x14ac:dyDescent="0.25">
      <c r="A71" s="3" t="s">
        <v>533</v>
      </c>
      <c r="B71" s="1" t="s">
        <v>161</v>
      </c>
      <c r="C71" s="1" t="s">
        <v>162</v>
      </c>
      <c r="D71" s="1" t="s">
        <v>556</v>
      </c>
      <c r="E71" s="2" t="s">
        <v>135</v>
      </c>
      <c r="F71" s="2" t="s">
        <v>7</v>
      </c>
      <c r="G71" s="2" t="s">
        <v>586</v>
      </c>
      <c r="H71" s="2" t="s">
        <v>532</v>
      </c>
    </row>
    <row r="72" spans="1:8" x14ac:dyDescent="0.25">
      <c r="A72" s="3" t="s">
        <v>565</v>
      </c>
      <c r="B72" s="10" t="s">
        <v>177</v>
      </c>
      <c r="C72" s="10" t="s">
        <v>178</v>
      </c>
      <c r="D72" s="1" t="s">
        <v>557</v>
      </c>
      <c r="E72" s="2" t="s">
        <v>483</v>
      </c>
      <c r="F72" s="2" t="s">
        <v>7</v>
      </c>
      <c r="G72" s="2" t="s">
        <v>584</v>
      </c>
      <c r="H72" s="2" t="s">
        <v>158</v>
      </c>
    </row>
    <row r="73" spans="1:8" x14ac:dyDescent="0.25">
      <c r="A73" s="3" t="s">
        <v>533</v>
      </c>
      <c r="B73" s="1" t="s">
        <v>163</v>
      </c>
      <c r="C73" s="1" t="s">
        <v>164</v>
      </c>
      <c r="D73" s="1" t="s">
        <v>556</v>
      </c>
      <c r="E73" s="2" t="s">
        <v>135</v>
      </c>
      <c r="F73" s="2" t="s">
        <v>7</v>
      </c>
      <c r="G73" s="2" t="s">
        <v>586</v>
      </c>
      <c r="H73" s="2" t="s">
        <v>532</v>
      </c>
    </row>
    <row r="74" spans="1:8" x14ac:dyDescent="0.25">
      <c r="A74" s="3" t="s">
        <v>533</v>
      </c>
      <c r="B74" s="10" t="s">
        <v>165</v>
      </c>
      <c r="C74" s="10" t="s">
        <v>166</v>
      </c>
      <c r="D74" s="1" t="s">
        <v>557</v>
      </c>
      <c r="E74" s="2" t="s">
        <v>483</v>
      </c>
      <c r="F74" s="2" t="s">
        <v>12</v>
      </c>
      <c r="G74" s="2" t="s">
        <v>584</v>
      </c>
      <c r="H74" s="2" t="s">
        <v>532</v>
      </c>
    </row>
    <row r="75" spans="1:8" x14ac:dyDescent="0.25">
      <c r="A75" s="3" t="s">
        <v>533</v>
      </c>
      <c r="B75" s="10" t="s">
        <v>167</v>
      </c>
      <c r="C75" s="10" t="s">
        <v>168</v>
      </c>
      <c r="D75" s="1" t="s">
        <v>557</v>
      </c>
      <c r="E75" s="2" t="s">
        <v>483</v>
      </c>
      <c r="F75" s="2" t="s">
        <v>12</v>
      </c>
      <c r="G75" s="2" t="s">
        <v>584</v>
      </c>
      <c r="H75" s="2" t="s">
        <v>532</v>
      </c>
    </row>
    <row r="76" spans="1:8" x14ac:dyDescent="0.25">
      <c r="A76" s="3" t="s">
        <v>533</v>
      </c>
      <c r="B76" s="10" t="s">
        <v>169</v>
      </c>
      <c r="C76" s="10" t="s">
        <v>170</v>
      </c>
      <c r="D76" s="1" t="s">
        <v>557</v>
      </c>
      <c r="E76" s="2" t="s">
        <v>483</v>
      </c>
      <c r="F76" s="2" t="s">
        <v>12</v>
      </c>
      <c r="G76" s="2" t="s">
        <v>584</v>
      </c>
      <c r="H76" s="2" t="s">
        <v>532</v>
      </c>
    </row>
    <row r="77" spans="1:8" x14ac:dyDescent="0.25">
      <c r="A77" s="3" t="s">
        <v>533</v>
      </c>
      <c r="B77" s="1" t="s">
        <v>61</v>
      </c>
      <c r="C77" s="1" t="s">
        <v>128</v>
      </c>
      <c r="D77" s="10" t="s">
        <v>556</v>
      </c>
      <c r="E77" s="2" t="s">
        <v>73</v>
      </c>
      <c r="F77" s="2" t="s">
        <v>12</v>
      </c>
      <c r="G77" s="2" t="s">
        <v>585</v>
      </c>
      <c r="H77" s="2" t="s">
        <v>158</v>
      </c>
    </row>
    <row r="78" spans="1:8" x14ac:dyDescent="0.25">
      <c r="A78" s="3" t="s">
        <v>533</v>
      </c>
      <c r="B78" s="10" t="s">
        <v>8</v>
      </c>
      <c r="C78" s="10" t="s">
        <v>79</v>
      </c>
      <c r="D78" s="1" t="s">
        <v>557</v>
      </c>
      <c r="E78" s="2" t="s">
        <v>484</v>
      </c>
      <c r="F78" s="2" t="s">
        <v>7</v>
      </c>
      <c r="G78" s="2" t="s">
        <v>584</v>
      </c>
      <c r="H78" s="2" t="s">
        <v>532</v>
      </c>
    </row>
    <row r="79" spans="1:8" x14ac:dyDescent="0.25">
      <c r="A79" s="3" t="s">
        <v>533</v>
      </c>
      <c r="B79" s="10" t="s">
        <v>179</v>
      </c>
      <c r="C79" s="10" t="s">
        <v>180</v>
      </c>
      <c r="D79" s="10" t="s">
        <v>556</v>
      </c>
      <c r="E79" s="3" t="s">
        <v>485</v>
      </c>
      <c r="F79" s="2" t="s">
        <v>486</v>
      </c>
      <c r="G79" s="2" t="s">
        <v>584</v>
      </c>
      <c r="H79" s="2" t="s">
        <v>532</v>
      </c>
    </row>
    <row r="80" spans="1:8" x14ac:dyDescent="0.25">
      <c r="A80" s="3" t="s">
        <v>533</v>
      </c>
      <c r="B80" s="10" t="s">
        <v>181</v>
      </c>
      <c r="C80" s="10" t="s">
        <v>182</v>
      </c>
      <c r="D80" s="1" t="s">
        <v>557</v>
      </c>
      <c r="E80" s="3" t="s">
        <v>487</v>
      </c>
      <c r="F80" s="2"/>
      <c r="G80" s="2" t="s">
        <v>586</v>
      </c>
      <c r="H80" s="2" t="s">
        <v>532</v>
      </c>
    </row>
    <row r="81" spans="1:8" x14ac:dyDescent="0.25">
      <c r="A81" s="3" t="s">
        <v>533</v>
      </c>
      <c r="B81" s="10" t="s">
        <v>183</v>
      </c>
      <c r="C81" s="10" t="s">
        <v>184</v>
      </c>
      <c r="D81" s="1" t="s">
        <v>557</v>
      </c>
      <c r="E81" s="3" t="s">
        <v>488</v>
      </c>
      <c r="F81" s="2" t="s">
        <v>7</v>
      </c>
      <c r="G81" s="2" t="s">
        <v>587</v>
      </c>
      <c r="H81" s="2" t="s">
        <v>532</v>
      </c>
    </row>
    <row r="82" spans="1:8" x14ac:dyDescent="0.25">
      <c r="A82" s="3" t="s">
        <v>533</v>
      </c>
      <c r="B82" s="10" t="s">
        <v>339</v>
      </c>
      <c r="C82" s="10" t="s">
        <v>340</v>
      </c>
      <c r="D82" s="1" t="s">
        <v>557</v>
      </c>
      <c r="E82" s="2" t="s">
        <v>515</v>
      </c>
      <c r="F82" s="2" t="s">
        <v>7</v>
      </c>
      <c r="G82" s="2" t="s">
        <v>585</v>
      </c>
      <c r="H82" s="2" t="s">
        <v>532</v>
      </c>
    </row>
    <row r="83" spans="1:8" x14ac:dyDescent="0.25">
      <c r="A83" s="3" t="s">
        <v>533</v>
      </c>
      <c r="B83" s="10" t="s">
        <v>341</v>
      </c>
      <c r="C83" s="10" t="s">
        <v>342</v>
      </c>
      <c r="D83" s="1" t="s">
        <v>557</v>
      </c>
      <c r="E83" s="2" t="s">
        <v>515</v>
      </c>
      <c r="F83" s="2" t="s">
        <v>7</v>
      </c>
      <c r="G83" s="2" t="s">
        <v>585</v>
      </c>
      <c r="H83" s="2" t="s">
        <v>532</v>
      </c>
    </row>
    <row r="84" spans="1:8" x14ac:dyDescent="0.25">
      <c r="A84" s="3" t="s">
        <v>533</v>
      </c>
      <c r="B84" s="10" t="s">
        <v>319</v>
      </c>
      <c r="C84" s="10" t="s">
        <v>320</v>
      </c>
      <c r="D84" s="10" t="s">
        <v>557</v>
      </c>
      <c r="E84" s="2" t="s">
        <v>511</v>
      </c>
      <c r="F84" s="2" t="s">
        <v>486</v>
      </c>
      <c r="G84" s="2" t="s">
        <v>585</v>
      </c>
      <c r="H84" s="2" t="s">
        <v>532</v>
      </c>
    </row>
    <row r="85" spans="1:8" x14ac:dyDescent="0.25">
      <c r="A85" s="2" t="s">
        <v>145</v>
      </c>
      <c r="B85" s="10" t="s">
        <v>273</v>
      </c>
      <c r="C85" s="10" t="s">
        <v>274</v>
      </c>
      <c r="D85" s="10" t="s">
        <v>556</v>
      </c>
      <c r="E85" s="3" t="s">
        <v>504</v>
      </c>
      <c r="F85" s="2" t="s">
        <v>486</v>
      </c>
      <c r="G85" s="2" t="s">
        <v>588</v>
      </c>
      <c r="H85" s="2" t="s">
        <v>532</v>
      </c>
    </row>
    <row r="86" spans="1:8" ht="30" x14ac:dyDescent="0.25">
      <c r="A86" s="2" t="s">
        <v>145</v>
      </c>
      <c r="B86" s="1" t="s">
        <v>59</v>
      </c>
      <c r="C86" s="1" t="s">
        <v>126</v>
      </c>
      <c r="D86" s="1" t="s">
        <v>556</v>
      </c>
      <c r="E86" s="3" t="s">
        <v>70</v>
      </c>
      <c r="F86" s="2" t="s">
        <v>7</v>
      </c>
      <c r="G86" s="2" t="s">
        <v>581</v>
      </c>
      <c r="H86" s="2" t="s">
        <v>158</v>
      </c>
    </row>
    <row r="87" spans="1:8" x14ac:dyDescent="0.25">
      <c r="A87" s="2" t="s">
        <v>145</v>
      </c>
      <c r="B87" s="10" t="s">
        <v>275</v>
      </c>
      <c r="C87" s="10" t="s">
        <v>276</v>
      </c>
      <c r="D87" s="10" t="s">
        <v>556</v>
      </c>
      <c r="E87" s="3" t="s">
        <v>504</v>
      </c>
      <c r="F87" s="2" t="s">
        <v>486</v>
      </c>
      <c r="G87" s="2" t="s">
        <v>588</v>
      </c>
      <c r="H87" s="2" t="s">
        <v>532</v>
      </c>
    </row>
    <row r="88" spans="1:8" x14ac:dyDescent="0.25">
      <c r="A88" s="2" t="s">
        <v>145</v>
      </c>
      <c r="B88" s="10" t="s">
        <v>277</v>
      </c>
      <c r="C88" s="10" t="s">
        <v>278</v>
      </c>
      <c r="D88" s="10" t="s">
        <v>556</v>
      </c>
      <c r="E88" s="3" t="s">
        <v>504</v>
      </c>
      <c r="F88" s="2" t="s">
        <v>486</v>
      </c>
      <c r="G88" s="2" t="s">
        <v>588</v>
      </c>
      <c r="H88" s="2" t="s">
        <v>532</v>
      </c>
    </row>
    <row r="89" spans="1:8" x14ac:dyDescent="0.25">
      <c r="A89" s="2" t="s">
        <v>145</v>
      </c>
      <c r="B89" s="10" t="s">
        <v>279</v>
      </c>
      <c r="C89" s="10" t="s">
        <v>280</v>
      </c>
      <c r="D89" s="10" t="s">
        <v>556</v>
      </c>
      <c r="E89" s="3" t="s">
        <v>503</v>
      </c>
      <c r="F89" s="2" t="s">
        <v>486</v>
      </c>
      <c r="G89" s="2" t="s">
        <v>588</v>
      </c>
      <c r="H89" s="2" t="s">
        <v>532</v>
      </c>
    </row>
    <row r="90" spans="1:8" x14ac:dyDescent="0.25">
      <c r="A90" s="2" t="s">
        <v>145</v>
      </c>
      <c r="B90" s="10" t="s">
        <v>281</v>
      </c>
      <c r="C90" s="10" t="s">
        <v>282</v>
      </c>
      <c r="D90" s="10" t="s">
        <v>556</v>
      </c>
      <c r="E90" s="3" t="s">
        <v>503</v>
      </c>
      <c r="F90" s="2" t="s">
        <v>486</v>
      </c>
      <c r="G90" s="2" t="s">
        <v>588</v>
      </c>
      <c r="H90" s="2" t="s">
        <v>532</v>
      </c>
    </row>
    <row r="91" spans="1:8" x14ac:dyDescent="0.25">
      <c r="A91" s="2" t="s">
        <v>145</v>
      </c>
      <c r="B91" s="10" t="s">
        <v>283</v>
      </c>
      <c r="C91" s="10" t="s">
        <v>284</v>
      </c>
      <c r="D91" s="10" t="s">
        <v>556</v>
      </c>
      <c r="E91" s="3" t="s">
        <v>505</v>
      </c>
      <c r="F91" s="2"/>
      <c r="G91" s="2" t="s">
        <v>586</v>
      </c>
      <c r="H91" s="2" t="s">
        <v>532</v>
      </c>
    </row>
    <row r="92" spans="1:8" x14ac:dyDescent="0.25">
      <c r="A92" s="2" t="s">
        <v>145</v>
      </c>
      <c r="B92" s="10" t="s">
        <v>285</v>
      </c>
      <c r="C92" s="10" t="s">
        <v>286</v>
      </c>
      <c r="D92" s="10" t="s">
        <v>556</v>
      </c>
      <c r="E92" s="3" t="s">
        <v>506</v>
      </c>
      <c r="F92" s="2" t="s">
        <v>486</v>
      </c>
      <c r="G92" s="2" t="s">
        <v>585</v>
      </c>
      <c r="H92" s="2" t="s">
        <v>532</v>
      </c>
    </row>
    <row r="93" spans="1:8" x14ac:dyDescent="0.25">
      <c r="A93" s="3" t="s">
        <v>559</v>
      </c>
      <c r="B93" s="10" t="s">
        <v>191</v>
      </c>
      <c r="C93" s="10" t="s">
        <v>192</v>
      </c>
      <c r="D93" s="10" t="s">
        <v>557</v>
      </c>
      <c r="E93" s="3" t="s">
        <v>493</v>
      </c>
      <c r="F93" s="2" t="s">
        <v>12</v>
      </c>
      <c r="G93" s="2" t="s">
        <v>584</v>
      </c>
      <c r="H93" s="2" t="s">
        <v>532</v>
      </c>
    </row>
    <row r="94" spans="1:8" x14ac:dyDescent="0.25">
      <c r="A94" s="3" t="s">
        <v>559</v>
      </c>
      <c r="B94" s="1" t="s">
        <v>193</v>
      </c>
      <c r="C94" s="1" t="s">
        <v>194</v>
      </c>
      <c r="D94" s="1" t="s">
        <v>556</v>
      </c>
      <c r="E94" s="3" t="s">
        <v>494</v>
      </c>
      <c r="F94" s="2" t="s">
        <v>12</v>
      </c>
      <c r="G94" s="2" t="s">
        <v>584</v>
      </c>
      <c r="H94" s="2" t="s">
        <v>532</v>
      </c>
    </row>
    <row r="95" spans="1:8" x14ac:dyDescent="0.25">
      <c r="A95" s="3" t="s">
        <v>559</v>
      </c>
      <c r="B95" s="10" t="s">
        <v>195</v>
      </c>
      <c r="C95" s="10" t="s">
        <v>196</v>
      </c>
      <c r="D95" s="10" t="s">
        <v>557</v>
      </c>
      <c r="E95" s="2" t="s">
        <v>10</v>
      </c>
      <c r="F95" s="2" t="s">
        <v>7</v>
      </c>
      <c r="G95" s="2" t="s">
        <v>581</v>
      </c>
      <c r="H95" s="2" t="s">
        <v>532</v>
      </c>
    </row>
    <row r="96" spans="1:8" x14ac:dyDescent="0.25">
      <c r="A96" s="2" t="s">
        <v>547</v>
      </c>
      <c r="B96" s="10" t="s">
        <v>365</v>
      </c>
      <c r="C96" s="10" t="s">
        <v>366</v>
      </c>
      <c r="D96" s="10" t="s">
        <v>556</v>
      </c>
      <c r="E96" s="2" t="s">
        <v>520</v>
      </c>
      <c r="F96" s="2" t="s">
        <v>486</v>
      </c>
      <c r="G96" s="2" t="s">
        <v>585</v>
      </c>
      <c r="H96" s="2" t="s">
        <v>532</v>
      </c>
    </row>
    <row r="97" spans="1:8" x14ac:dyDescent="0.25">
      <c r="A97" s="2" t="s">
        <v>547</v>
      </c>
      <c r="B97" s="10" t="s">
        <v>367</v>
      </c>
      <c r="C97" s="10" t="s">
        <v>368</v>
      </c>
      <c r="D97" s="10" t="s">
        <v>556</v>
      </c>
      <c r="E97" s="2" t="s">
        <v>520</v>
      </c>
      <c r="F97" s="2" t="s">
        <v>486</v>
      </c>
      <c r="G97" s="2" t="s">
        <v>585</v>
      </c>
      <c r="H97" s="2" t="s">
        <v>532</v>
      </c>
    </row>
    <row r="98" spans="1:8" x14ac:dyDescent="0.25">
      <c r="A98" s="2" t="s">
        <v>560</v>
      </c>
      <c r="B98" s="10" t="s">
        <v>337</v>
      </c>
      <c r="C98" s="10" t="s">
        <v>338</v>
      </c>
      <c r="D98" s="10" t="s">
        <v>556</v>
      </c>
      <c r="E98" s="2" t="s">
        <v>575</v>
      </c>
      <c r="F98" s="2" t="s">
        <v>141</v>
      </c>
      <c r="G98" s="2" t="s">
        <v>584</v>
      </c>
      <c r="H98" s="2" t="s">
        <v>532</v>
      </c>
    </row>
    <row r="99" spans="1:8" x14ac:dyDescent="0.25">
      <c r="A99" s="2" t="s">
        <v>553</v>
      </c>
      <c r="B99" s="10" t="s">
        <v>345</v>
      </c>
      <c r="C99" s="10" t="s">
        <v>346</v>
      </c>
      <c r="D99" s="10" t="s">
        <v>556</v>
      </c>
      <c r="E99" s="2" t="s">
        <v>574</v>
      </c>
      <c r="F99" s="2" t="s">
        <v>7</v>
      </c>
      <c r="G99" s="2" t="s">
        <v>585</v>
      </c>
      <c r="H99" s="2" t="s">
        <v>532</v>
      </c>
    </row>
    <row r="100" spans="1:8" ht="30" x14ac:dyDescent="0.25">
      <c r="A100" s="3" t="s">
        <v>536</v>
      </c>
      <c r="B100" s="10" t="s">
        <v>255</v>
      </c>
      <c r="C100" s="10" t="s">
        <v>256</v>
      </c>
      <c r="D100" s="10" t="s">
        <v>557</v>
      </c>
      <c r="E100" s="3" t="s">
        <v>499</v>
      </c>
      <c r="F100" s="2" t="s">
        <v>7</v>
      </c>
      <c r="G100" s="2" t="s">
        <v>589</v>
      </c>
      <c r="H100" s="2" t="s">
        <v>532</v>
      </c>
    </row>
    <row r="101" spans="1:8" x14ac:dyDescent="0.25">
      <c r="A101" s="3" t="s">
        <v>536</v>
      </c>
      <c r="B101" s="10" t="s">
        <v>257</v>
      </c>
      <c r="C101" s="10" t="s">
        <v>258</v>
      </c>
      <c r="D101" s="10" t="s">
        <v>557</v>
      </c>
      <c r="E101" s="3" t="s">
        <v>500</v>
      </c>
      <c r="F101" s="3" t="s">
        <v>12</v>
      </c>
      <c r="G101" s="2" t="s">
        <v>589</v>
      </c>
      <c r="H101" s="2" t="s">
        <v>532</v>
      </c>
    </row>
    <row r="102" spans="1:8" ht="30" x14ac:dyDescent="0.25">
      <c r="A102" s="3" t="s">
        <v>536</v>
      </c>
      <c r="B102" s="10" t="s">
        <v>259</v>
      </c>
      <c r="C102" s="10" t="s">
        <v>260</v>
      </c>
      <c r="D102" s="10" t="s">
        <v>557</v>
      </c>
      <c r="E102" s="3" t="s">
        <v>499</v>
      </c>
      <c r="F102" s="2" t="s">
        <v>7</v>
      </c>
      <c r="G102" s="2" t="s">
        <v>589</v>
      </c>
      <c r="H102" s="2" t="s">
        <v>532</v>
      </c>
    </row>
    <row r="103" spans="1:8" ht="30" x14ac:dyDescent="0.25">
      <c r="A103" s="3" t="s">
        <v>536</v>
      </c>
      <c r="B103" s="10" t="s">
        <v>261</v>
      </c>
      <c r="C103" s="10" t="s">
        <v>262</v>
      </c>
      <c r="D103" s="10" t="s">
        <v>557</v>
      </c>
      <c r="E103" s="3" t="s">
        <v>499</v>
      </c>
      <c r="F103" s="2" t="s">
        <v>7</v>
      </c>
      <c r="G103" s="2" t="s">
        <v>589</v>
      </c>
      <c r="H103" s="2" t="s">
        <v>532</v>
      </c>
    </row>
    <row r="104" spans="1:8" x14ac:dyDescent="0.25">
      <c r="A104" s="3" t="s">
        <v>536</v>
      </c>
      <c r="B104" s="10" t="s">
        <v>263</v>
      </c>
      <c r="C104" s="10" t="s">
        <v>264</v>
      </c>
      <c r="D104" s="10" t="s">
        <v>557</v>
      </c>
      <c r="E104" s="3" t="s">
        <v>72</v>
      </c>
      <c r="F104" s="3" t="s">
        <v>12</v>
      </c>
      <c r="G104" s="2" t="s">
        <v>589</v>
      </c>
      <c r="H104" s="2" t="s">
        <v>532</v>
      </c>
    </row>
    <row r="105" spans="1:8" x14ac:dyDescent="0.25">
      <c r="A105" s="3" t="s">
        <v>536</v>
      </c>
      <c r="B105" s="10" t="s">
        <v>265</v>
      </c>
      <c r="C105" s="10" t="s">
        <v>266</v>
      </c>
      <c r="D105" s="10" t="s">
        <v>557</v>
      </c>
      <c r="E105" s="3" t="s">
        <v>501</v>
      </c>
      <c r="F105" s="3" t="s">
        <v>12</v>
      </c>
      <c r="G105" s="2" t="s">
        <v>589</v>
      </c>
      <c r="H105" s="2" t="s">
        <v>532</v>
      </c>
    </row>
    <row r="106" spans="1:8" x14ac:dyDescent="0.25">
      <c r="A106" s="3" t="s">
        <v>139</v>
      </c>
      <c r="B106" s="1" t="s">
        <v>11</v>
      </c>
      <c r="C106" s="1" t="s">
        <v>81</v>
      </c>
      <c r="D106" s="1" t="s">
        <v>556</v>
      </c>
      <c r="E106" s="2" t="s">
        <v>13</v>
      </c>
      <c r="F106" s="2" t="s">
        <v>12</v>
      </c>
      <c r="G106" s="2" t="s">
        <v>584</v>
      </c>
      <c r="H106" s="2" t="s">
        <v>158</v>
      </c>
    </row>
    <row r="107" spans="1:8" x14ac:dyDescent="0.25">
      <c r="A107" s="3" t="s">
        <v>139</v>
      </c>
      <c r="B107" s="1" t="s">
        <v>14</v>
      </c>
      <c r="C107" s="1" t="s">
        <v>82</v>
      </c>
      <c r="D107" s="1" t="s">
        <v>556</v>
      </c>
      <c r="E107" s="2" t="s">
        <v>15</v>
      </c>
      <c r="F107" s="2" t="s">
        <v>7</v>
      </c>
      <c r="G107" s="2" t="s">
        <v>584</v>
      </c>
      <c r="H107" s="2" t="s">
        <v>158</v>
      </c>
    </row>
    <row r="108" spans="1:8" ht="30" x14ac:dyDescent="0.25">
      <c r="A108" s="3" t="s">
        <v>139</v>
      </c>
      <c r="B108" s="1" t="s">
        <v>16</v>
      </c>
      <c r="C108" s="1" t="s">
        <v>83</v>
      </c>
      <c r="D108" s="1" t="s">
        <v>556</v>
      </c>
      <c r="E108" s="3" t="s">
        <v>136</v>
      </c>
      <c r="F108" s="2" t="s">
        <v>7</v>
      </c>
      <c r="G108" s="2" t="s">
        <v>584</v>
      </c>
      <c r="H108" s="2" t="s">
        <v>158</v>
      </c>
    </row>
    <row r="109" spans="1:8" ht="30" x14ac:dyDescent="0.25">
      <c r="A109" s="3" t="s">
        <v>139</v>
      </c>
      <c r="B109" s="1" t="s">
        <v>17</v>
      </c>
      <c r="C109" s="1" t="s">
        <v>84</v>
      </c>
      <c r="D109" s="1" t="s">
        <v>556</v>
      </c>
      <c r="E109" s="3" t="s">
        <v>136</v>
      </c>
      <c r="F109" s="2" t="s">
        <v>7</v>
      </c>
      <c r="G109" s="2" t="s">
        <v>584</v>
      </c>
      <c r="H109" s="2" t="s">
        <v>158</v>
      </c>
    </row>
    <row r="110" spans="1:8" ht="30" x14ac:dyDescent="0.25">
      <c r="A110" s="3" t="s">
        <v>536</v>
      </c>
      <c r="B110" s="10" t="s">
        <v>267</v>
      </c>
      <c r="C110" s="10" t="s">
        <v>268</v>
      </c>
      <c r="D110" s="10" t="s">
        <v>557</v>
      </c>
      <c r="E110" s="3" t="s">
        <v>502</v>
      </c>
      <c r="F110" s="2" t="s">
        <v>7</v>
      </c>
      <c r="G110" s="2" t="s">
        <v>589</v>
      </c>
      <c r="H110" s="2" t="s">
        <v>532</v>
      </c>
    </row>
    <row r="111" spans="1:8" ht="30" x14ac:dyDescent="0.25">
      <c r="A111" s="3" t="s">
        <v>536</v>
      </c>
      <c r="B111" s="10" t="s">
        <v>269</v>
      </c>
      <c r="C111" s="10" t="s">
        <v>270</v>
      </c>
      <c r="D111" s="10" t="s">
        <v>557</v>
      </c>
      <c r="E111" s="3" t="s">
        <v>502</v>
      </c>
      <c r="F111" s="2" t="s">
        <v>7</v>
      </c>
      <c r="G111" s="2" t="s">
        <v>589</v>
      </c>
      <c r="H111" s="2" t="s">
        <v>532</v>
      </c>
    </row>
    <row r="112" spans="1:8" ht="30" x14ac:dyDescent="0.25">
      <c r="A112" s="3" t="s">
        <v>536</v>
      </c>
      <c r="B112" s="10" t="s">
        <v>271</v>
      </c>
      <c r="C112" s="10" t="s">
        <v>272</v>
      </c>
      <c r="D112" s="10" t="s">
        <v>557</v>
      </c>
      <c r="E112" s="3" t="s">
        <v>502</v>
      </c>
      <c r="F112" s="2" t="s">
        <v>7</v>
      </c>
      <c r="G112" s="2" t="s">
        <v>589</v>
      </c>
      <c r="H112" s="2" t="s">
        <v>532</v>
      </c>
    </row>
    <row r="113" spans="1:8" x14ac:dyDescent="0.25">
      <c r="A113" s="2" t="s">
        <v>549</v>
      </c>
      <c r="B113" s="10" t="s">
        <v>391</v>
      </c>
      <c r="C113" s="10" t="s">
        <v>392</v>
      </c>
      <c r="D113" s="10" t="s">
        <v>556</v>
      </c>
      <c r="E113" s="2" t="s">
        <v>527</v>
      </c>
      <c r="F113" s="2" t="s">
        <v>12</v>
      </c>
      <c r="G113" s="2" t="s">
        <v>584</v>
      </c>
      <c r="H113" s="2" t="s">
        <v>532</v>
      </c>
    </row>
    <row r="114" spans="1:8" ht="30" x14ac:dyDescent="0.25">
      <c r="A114" s="2" t="s">
        <v>549</v>
      </c>
      <c r="B114" s="10" t="s">
        <v>393</v>
      </c>
      <c r="C114" s="10" t="s">
        <v>394</v>
      </c>
      <c r="D114" s="10" t="s">
        <v>556</v>
      </c>
      <c r="E114" s="3" t="s">
        <v>528</v>
      </c>
      <c r="F114" s="2" t="s">
        <v>12</v>
      </c>
      <c r="G114" s="2" t="s">
        <v>584</v>
      </c>
      <c r="H114" s="2" t="s">
        <v>532</v>
      </c>
    </row>
    <row r="115" spans="1:8" x14ac:dyDescent="0.25">
      <c r="A115" s="2" t="s">
        <v>549</v>
      </c>
      <c r="B115" s="10" t="s">
        <v>287</v>
      </c>
      <c r="C115" s="10" t="s">
        <v>288</v>
      </c>
      <c r="D115" s="10" t="s">
        <v>556</v>
      </c>
      <c r="E115" s="3" t="s">
        <v>13</v>
      </c>
      <c r="F115" s="2" t="s">
        <v>12</v>
      </c>
      <c r="G115" s="2" t="s">
        <v>584</v>
      </c>
      <c r="H115" s="2" t="s">
        <v>532</v>
      </c>
    </row>
    <row r="116" spans="1:8" x14ac:dyDescent="0.25">
      <c r="A116" s="2" t="s">
        <v>549</v>
      </c>
      <c r="B116" s="10" t="s">
        <v>289</v>
      </c>
      <c r="C116" s="10" t="s">
        <v>290</v>
      </c>
      <c r="D116" s="10" t="s">
        <v>556</v>
      </c>
      <c r="E116" s="3" t="s">
        <v>507</v>
      </c>
      <c r="F116" s="2" t="s">
        <v>12</v>
      </c>
      <c r="G116" s="2" t="s">
        <v>584</v>
      </c>
      <c r="H116" s="2" t="s">
        <v>532</v>
      </c>
    </row>
    <row r="117" spans="1:8" x14ac:dyDescent="0.25">
      <c r="A117" s="2" t="s">
        <v>549</v>
      </c>
      <c r="B117" s="10" t="s">
        <v>291</v>
      </c>
      <c r="C117" s="10" t="s">
        <v>292</v>
      </c>
      <c r="D117" s="10" t="s">
        <v>556</v>
      </c>
      <c r="E117" s="3" t="s">
        <v>507</v>
      </c>
      <c r="F117" s="2" t="s">
        <v>12</v>
      </c>
      <c r="G117" s="2" t="s">
        <v>584</v>
      </c>
      <c r="H117" s="2" t="s">
        <v>532</v>
      </c>
    </row>
    <row r="118" spans="1:8" x14ac:dyDescent="0.25">
      <c r="A118" s="2" t="s">
        <v>139</v>
      </c>
      <c r="B118" s="10" t="s">
        <v>395</v>
      </c>
      <c r="C118" s="10" t="s">
        <v>396</v>
      </c>
      <c r="D118" s="10" t="s">
        <v>556</v>
      </c>
      <c r="E118" s="2" t="s">
        <v>529</v>
      </c>
      <c r="F118" s="2" t="s">
        <v>7</v>
      </c>
      <c r="G118" s="2" t="s">
        <v>584</v>
      </c>
      <c r="H118" s="2" t="s">
        <v>532</v>
      </c>
    </row>
    <row r="119" spans="1:8" x14ac:dyDescent="0.25">
      <c r="A119" s="2" t="s">
        <v>139</v>
      </c>
      <c r="B119" s="10" t="s">
        <v>397</v>
      </c>
      <c r="C119" s="10" t="s">
        <v>398</v>
      </c>
      <c r="D119" s="10" t="s">
        <v>556</v>
      </c>
      <c r="E119" s="2" t="s">
        <v>529</v>
      </c>
      <c r="F119" s="2" t="s">
        <v>7</v>
      </c>
      <c r="G119" s="2" t="s">
        <v>584</v>
      </c>
      <c r="H119" s="2" t="s">
        <v>532</v>
      </c>
    </row>
    <row r="120" spans="1:8" x14ac:dyDescent="0.25">
      <c r="A120" s="2" t="s">
        <v>539</v>
      </c>
      <c r="B120" s="10" t="s">
        <v>309</v>
      </c>
      <c r="C120" s="10" t="s">
        <v>310</v>
      </c>
      <c r="D120" s="10" t="s">
        <v>557</v>
      </c>
      <c r="E120" s="2" t="s">
        <v>509</v>
      </c>
      <c r="F120" s="2" t="s">
        <v>7</v>
      </c>
      <c r="G120" s="2" t="s">
        <v>589</v>
      </c>
      <c r="H120" s="2" t="s">
        <v>532</v>
      </c>
    </row>
    <row r="121" spans="1:8" x14ac:dyDescent="0.25">
      <c r="A121" s="2" t="s">
        <v>539</v>
      </c>
      <c r="B121" s="10" t="s">
        <v>311</v>
      </c>
      <c r="C121" s="10" t="s">
        <v>312</v>
      </c>
      <c r="D121" s="10" t="s">
        <v>556</v>
      </c>
      <c r="E121" s="2" t="s">
        <v>509</v>
      </c>
      <c r="F121" s="2" t="s">
        <v>7</v>
      </c>
      <c r="G121" s="2" t="s">
        <v>589</v>
      </c>
      <c r="H121" s="2" t="s">
        <v>532</v>
      </c>
    </row>
    <row r="122" spans="1:8" ht="30" x14ac:dyDescent="0.25">
      <c r="A122" s="2" t="s">
        <v>539</v>
      </c>
      <c r="B122" s="10" t="s">
        <v>313</v>
      </c>
      <c r="C122" s="10" t="s">
        <v>314</v>
      </c>
      <c r="D122" s="10" t="s">
        <v>557</v>
      </c>
      <c r="E122" s="3" t="s">
        <v>510</v>
      </c>
      <c r="F122" s="2" t="s">
        <v>7</v>
      </c>
      <c r="G122" s="2" t="s">
        <v>589</v>
      </c>
      <c r="H122" s="2" t="s">
        <v>532</v>
      </c>
    </row>
    <row r="123" spans="1:8" ht="30" x14ac:dyDescent="0.25">
      <c r="A123" s="2" t="s">
        <v>539</v>
      </c>
      <c r="B123" s="10" t="s">
        <v>315</v>
      </c>
      <c r="C123" s="10" t="s">
        <v>316</v>
      </c>
      <c r="D123" s="10" t="s">
        <v>557</v>
      </c>
      <c r="E123" s="3" t="s">
        <v>510</v>
      </c>
      <c r="F123" s="2" t="s">
        <v>7</v>
      </c>
      <c r="G123" s="2" t="s">
        <v>589</v>
      </c>
      <c r="H123" s="2" t="s">
        <v>532</v>
      </c>
    </row>
    <row r="124" spans="1:8" x14ac:dyDescent="0.25">
      <c r="A124" s="3" t="s">
        <v>561</v>
      </c>
      <c r="B124" s="1" t="s">
        <v>9</v>
      </c>
      <c r="C124" s="1" t="s">
        <v>80</v>
      </c>
      <c r="D124" s="1" t="s">
        <v>557</v>
      </c>
      <c r="E124" s="2" t="s">
        <v>10</v>
      </c>
      <c r="F124" s="2" t="s">
        <v>7</v>
      </c>
      <c r="G124" s="2" t="s">
        <v>581</v>
      </c>
      <c r="H124" s="2" t="s">
        <v>158</v>
      </c>
    </row>
    <row r="125" spans="1:8" ht="30" x14ac:dyDescent="0.25">
      <c r="A125" s="2" t="s">
        <v>539</v>
      </c>
      <c r="B125" s="10" t="s">
        <v>317</v>
      </c>
      <c r="C125" s="10" t="s">
        <v>318</v>
      </c>
      <c r="D125" s="10" t="s">
        <v>557</v>
      </c>
      <c r="E125" s="3" t="s">
        <v>510</v>
      </c>
      <c r="F125" s="2" t="s">
        <v>7</v>
      </c>
      <c r="G125" s="2" t="s">
        <v>589</v>
      </c>
      <c r="H125" s="2" t="s">
        <v>532</v>
      </c>
    </row>
    <row r="126" spans="1:8" x14ac:dyDescent="0.25">
      <c r="A126" s="2" t="s">
        <v>539</v>
      </c>
      <c r="B126" s="10" t="s">
        <v>399</v>
      </c>
      <c r="C126" s="10" t="s">
        <v>400</v>
      </c>
      <c r="D126" s="10" t="s">
        <v>556</v>
      </c>
      <c r="E126" s="2" t="s">
        <v>521</v>
      </c>
      <c r="F126" s="2" t="s">
        <v>7</v>
      </c>
      <c r="G126" s="2" t="s">
        <v>589</v>
      </c>
      <c r="H126" s="2" t="s">
        <v>532</v>
      </c>
    </row>
    <row r="127" spans="1:8" x14ac:dyDescent="0.25">
      <c r="A127" s="2" t="s">
        <v>148</v>
      </c>
      <c r="B127" s="1" t="s">
        <v>66</v>
      </c>
      <c r="C127" s="1" t="s">
        <v>134</v>
      </c>
      <c r="D127" s="1" t="s">
        <v>557</v>
      </c>
      <c r="E127" s="2" t="s">
        <v>76</v>
      </c>
      <c r="F127" s="2" t="s">
        <v>7</v>
      </c>
      <c r="G127" s="2" t="s">
        <v>584</v>
      </c>
      <c r="H127" s="2" t="s">
        <v>158</v>
      </c>
    </row>
    <row r="128" spans="1:8" x14ac:dyDescent="0.25">
      <c r="A128" s="2" t="s">
        <v>548</v>
      </c>
      <c r="B128" s="10" t="s">
        <v>375</v>
      </c>
      <c r="C128" s="10" t="s">
        <v>376</v>
      </c>
      <c r="D128" s="10" t="s">
        <v>557</v>
      </c>
      <c r="E128" s="2" t="s">
        <v>521</v>
      </c>
      <c r="F128" s="2" t="s">
        <v>7</v>
      </c>
      <c r="G128" s="2" t="s">
        <v>585</v>
      </c>
      <c r="H128" s="2" t="s">
        <v>532</v>
      </c>
    </row>
    <row r="129" spans="1:8" x14ac:dyDescent="0.25">
      <c r="A129" s="2" t="s">
        <v>542</v>
      </c>
      <c r="B129" s="10" t="s">
        <v>343</v>
      </c>
      <c r="C129" s="10" t="s">
        <v>344</v>
      </c>
      <c r="D129" s="10" t="s">
        <v>557</v>
      </c>
      <c r="E129" s="2" t="s">
        <v>516</v>
      </c>
      <c r="F129" s="2" t="s">
        <v>7</v>
      </c>
      <c r="G129" s="2" t="s">
        <v>589</v>
      </c>
      <c r="H129" s="2" t="s">
        <v>532</v>
      </c>
    </row>
    <row r="130" spans="1:8" x14ac:dyDescent="0.25">
      <c r="A130" s="2" t="s">
        <v>563</v>
      </c>
      <c r="B130" s="1" t="s">
        <v>403</v>
      </c>
      <c r="C130" s="1" t="s">
        <v>404</v>
      </c>
      <c r="D130" s="1" t="s">
        <v>557</v>
      </c>
      <c r="E130" s="2" t="s">
        <v>76</v>
      </c>
      <c r="F130" s="2" t="s">
        <v>7</v>
      </c>
      <c r="G130" s="2" t="s">
        <v>581</v>
      </c>
      <c r="H130" s="2" t="s">
        <v>532</v>
      </c>
    </row>
    <row r="131" spans="1:8" x14ac:dyDescent="0.25">
      <c r="A131" s="2" t="s">
        <v>563</v>
      </c>
      <c r="B131" s="1" t="s">
        <v>405</v>
      </c>
      <c r="C131" s="1" t="s">
        <v>406</v>
      </c>
      <c r="D131" s="1" t="s">
        <v>557</v>
      </c>
      <c r="E131" s="2" t="s">
        <v>76</v>
      </c>
      <c r="F131" s="2" t="s">
        <v>7</v>
      </c>
      <c r="G131" s="2" t="s">
        <v>581</v>
      </c>
      <c r="H131" s="2" t="s">
        <v>532</v>
      </c>
    </row>
    <row r="132" spans="1:8" x14ac:dyDescent="0.25">
      <c r="A132" s="2" t="s">
        <v>546</v>
      </c>
      <c r="B132" s="10" t="s">
        <v>357</v>
      </c>
      <c r="C132" s="10" t="s">
        <v>358</v>
      </c>
      <c r="D132" s="10" t="s">
        <v>557</v>
      </c>
      <c r="E132" s="2" t="s">
        <v>517</v>
      </c>
      <c r="F132" s="2" t="s">
        <v>496</v>
      </c>
      <c r="G132" s="2" t="s">
        <v>584</v>
      </c>
      <c r="H132" s="2" t="s">
        <v>532</v>
      </c>
    </row>
    <row r="133" spans="1:8" x14ac:dyDescent="0.25">
      <c r="A133" s="2" t="s">
        <v>546</v>
      </c>
      <c r="B133" s="10" t="s">
        <v>359</v>
      </c>
      <c r="C133" s="10" t="s">
        <v>360</v>
      </c>
      <c r="D133" s="10" t="s">
        <v>557</v>
      </c>
      <c r="E133" s="2" t="s">
        <v>517</v>
      </c>
      <c r="F133" s="2" t="s">
        <v>496</v>
      </c>
      <c r="G133" s="2" t="s">
        <v>584</v>
      </c>
      <c r="H133" s="2" t="s">
        <v>532</v>
      </c>
    </row>
    <row r="134" spans="1:8" x14ac:dyDescent="0.25">
      <c r="A134" s="2" t="s">
        <v>546</v>
      </c>
      <c r="B134" s="10" t="s">
        <v>361</v>
      </c>
      <c r="C134" s="10" t="s">
        <v>362</v>
      </c>
      <c r="D134" s="10" t="s">
        <v>557</v>
      </c>
      <c r="E134" s="2" t="s">
        <v>518</v>
      </c>
      <c r="F134" s="2" t="s">
        <v>141</v>
      </c>
      <c r="G134" s="2" t="s">
        <v>581</v>
      </c>
      <c r="H134" s="2" t="s">
        <v>532</v>
      </c>
    </row>
    <row r="135" spans="1:8" x14ac:dyDescent="0.25">
      <c r="A135" s="2" t="s">
        <v>546</v>
      </c>
      <c r="B135" s="10" t="s">
        <v>363</v>
      </c>
      <c r="C135" s="10" t="s">
        <v>364</v>
      </c>
      <c r="D135" s="10" t="s">
        <v>556</v>
      </c>
      <c r="E135" s="2" t="s">
        <v>519</v>
      </c>
      <c r="F135" s="2" t="s">
        <v>7</v>
      </c>
      <c r="G135" s="2" t="s">
        <v>584</v>
      </c>
      <c r="H135" s="2" t="s">
        <v>532</v>
      </c>
    </row>
    <row r="136" spans="1:8" ht="30" x14ac:dyDescent="0.25">
      <c r="A136" s="2" t="s">
        <v>538</v>
      </c>
      <c r="B136" s="10" t="s">
        <v>293</v>
      </c>
      <c r="C136" s="10" t="s">
        <v>294</v>
      </c>
      <c r="D136" s="10" t="s">
        <v>557</v>
      </c>
      <c r="E136" s="3" t="s">
        <v>502</v>
      </c>
      <c r="F136" s="2" t="s">
        <v>7</v>
      </c>
      <c r="G136" s="2" t="s">
        <v>589</v>
      </c>
      <c r="H136" s="2" t="s">
        <v>532</v>
      </c>
    </row>
    <row r="137" spans="1:8" x14ac:dyDescent="0.25">
      <c r="A137" s="2" t="s">
        <v>538</v>
      </c>
      <c r="B137" s="10" t="s">
        <v>295</v>
      </c>
      <c r="C137" s="10" t="s">
        <v>296</v>
      </c>
      <c r="D137" s="10" t="s">
        <v>556</v>
      </c>
      <c r="E137" s="3" t="s">
        <v>514</v>
      </c>
      <c r="F137" s="2" t="s">
        <v>12</v>
      </c>
      <c r="G137" s="2" t="s">
        <v>584</v>
      </c>
      <c r="H137" s="2" t="s">
        <v>532</v>
      </c>
    </row>
    <row r="138" spans="1:8" x14ac:dyDescent="0.25">
      <c r="A138" s="3" t="s">
        <v>534</v>
      </c>
      <c r="B138" s="1" t="s">
        <v>219</v>
      </c>
      <c r="C138" s="1" t="s">
        <v>220</v>
      </c>
      <c r="D138" s="1" t="s">
        <v>556</v>
      </c>
      <c r="E138" s="2" t="s">
        <v>495</v>
      </c>
      <c r="F138" s="2" t="s">
        <v>496</v>
      </c>
      <c r="G138" s="2" t="s">
        <v>587</v>
      </c>
      <c r="H138" s="2" t="s">
        <v>532</v>
      </c>
    </row>
    <row r="139" spans="1:8" x14ac:dyDescent="0.25">
      <c r="A139" s="3" t="s">
        <v>534</v>
      </c>
      <c r="B139" s="1" t="s">
        <v>221</v>
      </c>
      <c r="C139" s="1" t="s">
        <v>222</v>
      </c>
      <c r="D139" s="1" t="s">
        <v>556</v>
      </c>
      <c r="E139" s="2" t="s">
        <v>495</v>
      </c>
      <c r="F139" s="2" t="s">
        <v>496</v>
      </c>
      <c r="G139" s="2" t="s">
        <v>587</v>
      </c>
      <c r="H139" s="2" t="s">
        <v>532</v>
      </c>
    </row>
    <row r="140" spans="1:8" x14ac:dyDescent="0.25">
      <c r="A140" s="3" t="s">
        <v>534</v>
      </c>
      <c r="B140" s="1" t="s">
        <v>223</v>
      </c>
      <c r="C140" s="1" t="s">
        <v>224</v>
      </c>
      <c r="D140" s="1" t="s">
        <v>556</v>
      </c>
      <c r="E140" s="2" t="s">
        <v>495</v>
      </c>
      <c r="F140" s="2" t="s">
        <v>496</v>
      </c>
      <c r="G140" s="2" t="s">
        <v>587</v>
      </c>
      <c r="H140" s="2" t="s">
        <v>532</v>
      </c>
    </row>
    <row r="141" spans="1:8" x14ac:dyDescent="0.25">
      <c r="A141" s="3" t="s">
        <v>534</v>
      </c>
      <c r="B141" s="1" t="s">
        <v>225</v>
      </c>
      <c r="C141" s="1" t="s">
        <v>226</v>
      </c>
      <c r="D141" s="1" t="s">
        <v>556</v>
      </c>
      <c r="E141" s="2" t="s">
        <v>495</v>
      </c>
      <c r="F141" s="2" t="s">
        <v>496</v>
      </c>
      <c r="G141" s="2" t="s">
        <v>587</v>
      </c>
      <c r="H141" s="2" t="s">
        <v>532</v>
      </c>
    </row>
    <row r="142" spans="1:8" x14ac:dyDescent="0.25">
      <c r="A142" s="3" t="s">
        <v>534</v>
      </c>
      <c r="B142" s="1" t="s">
        <v>227</v>
      </c>
      <c r="C142" s="1" t="s">
        <v>228</v>
      </c>
      <c r="D142" s="1" t="s">
        <v>556</v>
      </c>
      <c r="E142" s="2" t="s">
        <v>495</v>
      </c>
      <c r="F142" s="2" t="s">
        <v>496</v>
      </c>
      <c r="G142" s="2" t="s">
        <v>587</v>
      </c>
      <c r="H142" s="2" t="s">
        <v>532</v>
      </c>
    </row>
    <row r="143" spans="1:8" x14ac:dyDescent="0.25">
      <c r="A143" s="3" t="s">
        <v>144</v>
      </c>
      <c r="B143" s="1" t="s">
        <v>34</v>
      </c>
      <c r="C143" s="1" t="s">
        <v>101</v>
      </c>
      <c r="D143" s="1" t="s">
        <v>556</v>
      </c>
      <c r="E143" s="2" t="s">
        <v>137</v>
      </c>
      <c r="F143" s="2" t="s">
        <v>12</v>
      </c>
      <c r="G143" s="2" t="s">
        <v>581</v>
      </c>
      <c r="H143" s="2" t="s">
        <v>158</v>
      </c>
    </row>
    <row r="144" spans="1:8" x14ac:dyDescent="0.25">
      <c r="A144" s="3" t="s">
        <v>534</v>
      </c>
      <c r="B144" s="1" t="s">
        <v>229</v>
      </c>
      <c r="C144" s="1" t="s">
        <v>230</v>
      </c>
      <c r="D144" s="1" t="s">
        <v>556</v>
      </c>
      <c r="E144" s="2" t="s">
        <v>495</v>
      </c>
      <c r="F144" s="2" t="s">
        <v>496</v>
      </c>
      <c r="G144" s="2" t="s">
        <v>587</v>
      </c>
      <c r="H144" s="2" t="s">
        <v>532</v>
      </c>
    </row>
    <row r="145" spans="1:8" x14ac:dyDescent="0.25">
      <c r="A145" s="3" t="s">
        <v>144</v>
      </c>
      <c r="B145" s="1" t="s">
        <v>35</v>
      </c>
      <c r="C145" s="1" t="s">
        <v>102</v>
      </c>
      <c r="D145" s="1" t="s">
        <v>556</v>
      </c>
      <c r="E145" s="2" t="s">
        <v>137</v>
      </c>
      <c r="F145" s="2" t="s">
        <v>12</v>
      </c>
      <c r="G145" s="2" t="s">
        <v>581</v>
      </c>
      <c r="H145" s="2" t="s">
        <v>158</v>
      </c>
    </row>
    <row r="146" spans="1:8" x14ac:dyDescent="0.25">
      <c r="A146" s="3" t="s">
        <v>534</v>
      </c>
      <c r="B146" s="1" t="s">
        <v>231</v>
      </c>
      <c r="C146" s="1" t="s">
        <v>232</v>
      </c>
      <c r="D146" s="1" t="s">
        <v>556</v>
      </c>
      <c r="E146" s="2" t="s">
        <v>495</v>
      </c>
      <c r="F146" s="2" t="s">
        <v>496</v>
      </c>
      <c r="G146" s="2" t="s">
        <v>587</v>
      </c>
      <c r="H146" s="2" t="s">
        <v>532</v>
      </c>
    </row>
    <row r="147" spans="1:8" x14ac:dyDescent="0.25">
      <c r="A147" s="3" t="s">
        <v>144</v>
      </c>
      <c r="B147" s="1" t="s">
        <v>36</v>
      </c>
      <c r="C147" s="1" t="s">
        <v>103</v>
      </c>
      <c r="D147" s="1" t="s">
        <v>556</v>
      </c>
      <c r="E147" s="2" t="s">
        <v>137</v>
      </c>
      <c r="F147" s="2" t="s">
        <v>12</v>
      </c>
      <c r="G147" s="2" t="s">
        <v>581</v>
      </c>
      <c r="H147" s="2" t="s">
        <v>158</v>
      </c>
    </row>
    <row r="148" spans="1:8" x14ac:dyDescent="0.25">
      <c r="A148" s="3" t="s">
        <v>534</v>
      </c>
      <c r="B148" s="1" t="s">
        <v>233</v>
      </c>
      <c r="C148" s="1" t="s">
        <v>234</v>
      </c>
      <c r="D148" s="1" t="s">
        <v>556</v>
      </c>
      <c r="E148" s="2" t="s">
        <v>495</v>
      </c>
      <c r="F148" s="2" t="s">
        <v>496</v>
      </c>
      <c r="G148" s="2" t="s">
        <v>587</v>
      </c>
      <c r="H148" s="2" t="s">
        <v>532</v>
      </c>
    </row>
    <row r="149" spans="1:8" x14ac:dyDescent="0.25">
      <c r="A149" s="3" t="s">
        <v>144</v>
      </c>
      <c r="B149" s="1" t="s">
        <v>37</v>
      </c>
      <c r="C149" s="1" t="s">
        <v>104</v>
      </c>
      <c r="D149" s="1" t="s">
        <v>556</v>
      </c>
      <c r="E149" s="2" t="s">
        <v>137</v>
      </c>
      <c r="F149" s="2" t="s">
        <v>12</v>
      </c>
      <c r="G149" s="2" t="s">
        <v>581</v>
      </c>
      <c r="H149" s="2" t="s">
        <v>158</v>
      </c>
    </row>
    <row r="150" spans="1:8" x14ac:dyDescent="0.25">
      <c r="A150" s="3" t="s">
        <v>534</v>
      </c>
      <c r="B150" s="1" t="s">
        <v>235</v>
      </c>
      <c r="C150" s="1" t="s">
        <v>236</v>
      </c>
      <c r="D150" s="1" t="s">
        <v>556</v>
      </c>
      <c r="E150" s="2" t="s">
        <v>495</v>
      </c>
      <c r="F150" s="2" t="s">
        <v>496</v>
      </c>
      <c r="G150" s="2" t="s">
        <v>587</v>
      </c>
      <c r="H150" s="2" t="s">
        <v>532</v>
      </c>
    </row>
    <row r="151" spans="1:8" x14ac:dyDescent="0.25">
      <c r="A151" s="3" t="s">
        <v>144</v>
      </c>
      <c r="B151" s="1" t="s">
        <v>38</v>
      </c>
      <c r="C151" s="1" t="s">
        <v>105</v>
      </c>
      <c r="D151" s="1" t="s">
        <v>556</v>
      </c>
      <c r="E151" s="2" t="s">
        <v>137</v>
      </c>
      <c r="F151" s="2" t="s">
        <v>12</v>
      </c>
      <c r="G151" s="2" t="s">
        <v>581</v>
      </c>
      <c r="H151" s="2" t="s">
        <v>158</v>
      </c>
    </row>
    <row r="152" spans="1:8" x14ac:dyDescent="0.25">
      <c r="A152" s="3" t="s">
        <v>534</v>
      </c>
      <c r="B152" s="1" t="s">
        <v>237</v>
      </c>
      <c r="C152" s="1" t="s">
        <v>238</v>
      </c>
      <c r="D152" s="1" t="s">
        <v>556</v>
      </c>
      <c r="E152" s="2" t="s">
        <v>495</v>
      </c>
      <c r="F152" s="2" t="s">
        <v>496</v>
      </c>
      <c r="G152" s="2" t="s">
        <v>587</v>
      </c>
      <c r="H152" s="2" t="s">
        <v>532</v>
      </c>
    </row>
    <row r="153" spans="1:8" x14ac:dyDescent="0.25">
      <c r="A153" s="3" t="s">
        <v>144</v>
      </c>
      <c r="B153" s="1" t="s">
        <v>53</v>
      </c>
      <c r="C153" s="1" t="s">
        <v>121</v>
      </c>
      <c r="D153" s="1" t="s">
        <v>557</v>
      </c>
      <c r="E153" s="2" t="s">
        <v>138</v>
      </c>
      <c r="F153" s="2" t="s">
        <v>12</v>
      </c>
      <c r="G153" s="2" t="s">
        <v>581</v>
      </c>
      <c r="H153" s="2" t="s">
        <v>158</v>
      </c>
    </row>
    <row r="154" spans="1:8" x14ac:dyDescent="0.25">
      <c r="A154" s="3" t="s">
        <v>144</v>
      </c>
      <c r="B154" s="1" t="s">
        <v>54</v>
      </c>
      <c r="C154" s="1" t="s">
        <v>122</v>
      </c>
      <c r="D154" s="1" t="s">
        <v>557</v>
      </c>
      <c r="E154" s="2" t="s">
        <v>138</v>
      </c>
      <c r="F154" s="2" t="s">
        <v>12</v>
      </c>
      <c r="G154" s="2" t="s">
        <v>581</v>
      </c>
      <c r="H154" s="2" t="s">
        <v>158</v>
      </c>
    </row>
    <row r="155" spans="1:8" x14ac:dyDescent="0.25">
      <c r="A155" s="3" t="s">
        <v>144</v>
      </c>
      <c r="B155" s="1" t="s">
        <v>56</v>
      </c>
      <c r="C155" s="1" t="s">
        <v>123</v>
      </c>
      <c r="D155" s="1" t="s">
        <v>557</v>
      </c>
      <c r="E155" s="2" t="s">
        <v>138</v>
      </c>
      <c r="F155" s="2" t="s">
        <v>12</v>
      </c>
      <c r="G155" s="2" t="s">
        <v>581</v>
      </c>
      <c r="H155" s="2" t="s">
        <v>158</v>
      </c>
    </row>
    <row r="156" spans="1:8" x14ac:dyDescent="0.25">
      <c r="A156" s="3" t="s">
        <v>144</v>
      </c>
      <c r="B156" s="1" t="s">
        <v>57</v>
      </c>
      <c r="C156" s="1" t="s">
        <v>124</v>
      </c>
      <c r="D156" s="1" t="s">
        <v>557</v>
      </c>
      <c r="E156" s="2" t="s">
        <v>138</v>
      </c>
      <c r="F156" s="2" t="s">
        <v>12</v>
      </c>
      <c r="G156" s="2" t="s">
        <v>581</v>
      </c>
      <c r="H156" s="2" t="s">
        <v>158</v>
      </c>
    </row>
    <row r="157" spans="1:8" x14ac:dyDescent="0.25">
      <c r="A157" s="3" t="s">
        <v>144</v>
      </c>
      <c r="B157" s="1" t="s">
        <v>58</v>
      </c>
      <c r="C157" s="1" t="s">
        <v>125</v>
      </c>
      <c r="D157" s="1" t="s">
        <v>557</v>
      </c>
      <c r="E157" s="2" t="s">
        <v>138</v>
      </c>
      <c r="F157" s="2" t="s">
        <v>12</v>
      </c>
      <c r="G157" s="2" t="s">
        <v>581</v>
      </c>
      <c r="H157" s="2" t="s">
        <v>158</v>
      </c>
    </row>
    <row r="158" spans="1:8" x14ac:dyDescent="0.25">
      <c r="A158" s="3" t="s">
        <v>534</v>
      </c>
      <c r="B158" s="1" t="s">
        <v>239</v>
      </c>
      <c r="C158" s="1" t="s">
        <v>240</v>
      </c>
      <c r="D158" s="1" t="s">
        <v>556</v>
      </c>
      <c r="E158" s="2" t="s">
        <v>495</v>
      </c>
      <c r="F158" s="2" t="s">
        <v>496</v>
      </c>
      <c r="G158" s="2" t="s">
        <v>587</v>
      </c>
      <c r="H158" s="2" t="s">
        <v>532</v>
      </c>
    </row>
    <row r="159" spans="1:8" ht="30" x14ac:dyDescent="0.25">
      <c r="A159" s="2" t="s">
        <v>144</v>
      </c>
      <c r="B159" s="1" t="s">
        <v>63</v>
      </c>
      <c r="C159" s="1" t="s">
        <v>130</v>
      </c>
      <c r="D159" s="1" t="s">
        <v>556</v>
      </c>
      <c r="E159" s="3" t="s">
        <v>75</v>
      </c>
      <c r="F159" s="2" t="s">
        <v>12</v>
      </c>
      <c r="G159" s="2" t="s">
        <v>585</v>
      </c>
      <c r="H159" s="2" t="s">
        <v>158</v>
      </c>
    </row>
    <row r="160" spans="1:8" x14ac:dyDescent="0.25">
      <c r="A160" s="2" t="s">
        <v>144</v>
      </c>
      <c r="B160" s="2" t="s">
        <v>67</v>
      </c>
      <c r="C160" s="2" t="s">
        <v>132</v>
      </c>
      <c r="D160" s="2" t="s">
        <v>556</v>
      </c>
      <c r="E160" s="2" t="s">
        <v>138</v>
      </c>
      <c r="F160" s="2" t="s">
        <v>12</v>
      </c>
      <c r="G160" s="2" t="s">
        <v>581</v>
      </c>
      <c r="H160" s="2" t="s">
        <v>158</v>
      </c>
    </row>
    <row r="161" spans="1:8" x14ac:dyDescent="0.25">
      <c r="A161" s="2" t="s">
        <v>144</v>
      </c>
      <c r="B161" s="1" t="s">
        <v>65</v>
      </c>
      <c r="C161" s="1" t="s">
        <v>133</v>
      </c>
      <c r="D161" s="1" t="s">
        <v>557</v>
      </c>
      <c r="E161" s="2" t="s">
        <v>138</v>
      </c>
      <c r="F161" s="2" t="s">
        <v>12</v>
      </c>
      <c r="G161" s="2" t="s">
        <v>581</v>
      </c>
      <c r="H161" s="2" t="s">
        <v>158</v>
      </c>
    </row>
    <row r="162" spans="1:8" x14ac:dyDescent="0.25">
      <c r="A162" s="3" t="s">
        <v>143</v>
      </c>
      <c r="B162" s="1" t="s">
        <v>18</v>
      </c>
      <c r="C162" s="1" t="s">
        <v>85</v>
      </c>
      <c r="D162" s="1" t="s">
        <v>556</v>
      </c>
      <c r="E162" s="2" t="s">
        <v>68</v>
      </c>
      <c r="F162" s="2" t="s">
        <v>12</v>
      </c>
      <c r="G162" s="2" t="s">
        <v>581</v>
      </c>
      <c r="H162" s="2" t="s">
        <v>158</v>
      </c>
    </row>
    <row r="163" spans="1:8" x14ac:dyDescent="0.25">
      <c r="A163" s="3" t="s">
        <v>534</v>
      </c>
      <c r="B163" s="1" t="s">
        <v>241</v>
      </c>
      <c r="C163" s="1" t="s">
        <v>242</v>
      </c>
      <c r="D163" s="1" t="s">
        <v>556</v>
      </c>
      <c r="E163" s="2" t="s">
        <v>495</v>
      </c>
      <c r="F163" s="2" t="s">
        <v>496</v>
      </c>
      <c r="G163" s="2" t="s">
        <v>587</v>
      </c>
      <c r="H163" s="2" t="s">
        <v>532</v>
      </c>
    </row>
    <row r="164" spans="1:8" x14ac:dyDescent="0.25">
      <c r="A164" s="3" t="s">
        <v>143</v>
      </c>
      <c r="B164" s="1" t="s">
        <v>19</v>
      </c>
      <c r="C164" s="1" t="s">
        <v>86</v>
      </c>
      <c r="D164" s="1" t="s">
        <v>556</v>
      </c>
      <c r="E164" s="2" t="s">
        <v>137</v>
      </c>
      <c r="F164" s="2" t="s">
        <v>12</v>
      </c>
      <c r="G164" s="2" t="s">
        <v>581</v>
      </c>
      <c r="H164" s="2" t="s">
        <v>158</v>
      </c>
    </row>
    <row r="165" spans="1:8" x14ac:dyDescent="0.25">
      <c r="A165" s="3" t="s">
        <v>143</v>
      </c>
      <c r="B165" s="1" t="s">
        <v>20</v>
      </c>
      <c r="C165" s="1" t="s">
        <v>87</v>
      </c>
      <c r="D165" s="1" t="s">
        <v>556</v>
      </c>
      <c r="E165" s="2" t="s">
        <v>137</v>
      </c>
      <c r="F165" s="2" t="s">
        <v>12</v>
      </c>
      <c r="G165" s="2" t="s">
        <v>581</v>
      </c>
      <c r="H165" s="2" t="s">
        <v>158</v>
      </c>
    </row>
    <row r="166" spans="1:8" x14ac:dyDescent="0.25">
      <c r="A166" s="3" t="s">
        <v>143</v>
      </c>
      <c r="B166" s="1" t="s">
        <v>21</v>
      </c>
      <c r="C166" s="1" t="s">
        <v>88</v>
      </c>
      <c r="D166" s="1" t="s">
        <v>556</v>
      </c>
      <c r="E166" s="2" t="s">
        <v>137</v>
      </c>
      <c r="F166" s="2" t="s">
        <v>12</v>
      </c>
      <c r="G166" s="2" t="s">
        <v>581</v>
      </c>
      <c r="H166" s="2" t="s">
        <v>158</v>
      </c>
    </row>
    <row r="167" spans="1:8" x14ac:dyDescent="0.25">
      <c r="A167" s="3" t="s">
        <v>143</v>
      </c>
      <c r="B167" s="1" t="s">
        <v>22</v>
      </c>
      <c r="C167" s="1" t="s">
        <v>89</v>
      </c>
      <c r="D167" s="1" t="s">
        <v>556</v>
      </c>
      <c r="E167" s="2" t="s">
        <v>137</v>
      </c>
      <c r="F167" s="2" t="s">
        <v>12</v>
      </c>
      <c r="G167" s="2" t="s">
        <v>581</v>
      </c>
      <c r="H167" s="2" t="s">
        <v>158</v>
      </c>
    </row>
    <row r="168" spans="1:8" x14ac:dyDescent="0.25">
      <c r="A168" s="2" t="s">
        <v>534</v>
      </c>
      <c r="B168" s="10" t="s">
        <v>373</v>
      </c>
      <c r="C168" s="10" t="s">
        <v>374</v>
      </c>
      <c r="D168" s="10" t="s">
        <v>556</v>
      </c>
      <c r="E168" s="11" t="s">
        <v>577</v>
      </c>
      <c r="F168" s="2" t="s">
        <v>12</v>
      </c>
      <c r="G168" s="2" t="s">
        <v>584</v>
      </c>
      <c r="H168" s="2" t="s">
        <v>532</v>
      </c>
    </row>
    <row r="169" spans="1:8" x14ac:dyDescent="0.25">
      <c r="A169" s="3" t="s">
        <v>143</v>
      </c>
      <c r="B169" s="1" t="s">
        <v>23</v>
      </c>
      <c r="C169" s="1" t="s">
        <v>90</v>
      </c>
      <c r="D169" s="1" t="s">
        <v>556</v>
      </c>
      <c r="E169" s="2" t="s">
        <v>137</v>
      </c>
      <c r="F169" s="2" t="s">
        <v>12</v>
      </c>
      <c r="G169" s="2" t="s">
        <v>581</v>
      </c>
      <c r="H169" s="2" t="s">
        <v>158</v>
      </c>
    </row>
    <row r="170" spans="1:8" x14ac:dyDescent="0.25">
      <c r="A170" s="3" t="s">
        <v>143</v>
      </c>
      <c r="B170" s="1" t="s">
        <v>24</v>
      </c>
      <c r="C170" s="1" t="s">
        <v>91</v>
      </c>
      <c r="D170" s="1" t="s">
        <v>556</v>
      </c>
      <c r="E170" s="2" t="s">
        <v>137</v>
      </c>
      <c r="F170" s="2" t="s">
        <v>12</v>
      </c>
      <c r="G170" s="2" t="s">
        <v>581</v>
      </c>
      <c r="H170" s="2" t="s">
        <v>158</v>
      </c>
    </row>
    <row r="171" spans="1:8" x14ac:dyDescent="0.25">
      <c r="A171" s="3" t="s">
        <v>143</v>
      </c>
      <c r="B171" s="1" t="s">
        <v>25</v>
      </c>
      <c r="C171" s="1" t="s">
        <v>92</v>
      </c>
      <c r="D171" s="1" t="s">
        <v>556</v>
      </c>
      <c r="E171" s="2" t="s">
        <v>137</v>
      </c>
      <c r="F171" s="2" t="s">
        <v>12</v>
      </c>
      <c r="G171" s="2" t="s">
        <v>581</v>
      </c>
      <c r="H171" s="2" t="s">
        <v>158</v>
      </c>
    </row>
    <row r="172" spans="1:8" x14ac:dyDescent="0.25">
      <c r="A172" s="3" t="s">
        <v>143</v>
      </c>
      <c r="B172" s="1" t="s">
        <v>26</v>
      </c>
      <c r="C172" s="1" t="s">
        <v>93</v>
      </c>
      <c r="D172" s="1" t="s">
        <v>556</v>
      </c>
      <c r="E172" s="2" t="s">
        <v>137</v>
      </c>
      <c r="F172" s="2" t="s">
        <v>12</v>
      </c>
      <c r="G172" s="2" t="s">
        <v>581</v>
      </c>
      <c r="H172" s="2" t="s">
        <v>158</v>
      </c>
    </row>
    <row r="173" spans="1:8" x14ac:dyDescent="0.25">
      <c r="A173" s="3" t="s">
        <v>143</v>
      </c>
      <c r="B173" s="1" t="s">
        <v>27</v>
      </c>
      <c r="C173" s="1" t="s">
        <v>94</v>
      </c>
      <c r="D173" s="1" t="s">
        <v>556</v>
      </c>
      <c r="E173" s="2" t="s">
        <v>137</v>
      </c>
      <c r="F173" s="2" t="s">
        <v>12</v>
      </c>
      <c r="G173" s="2" t="s">
        <v>581</v>
      </c>
      <c r="H173" s="2" t="s">
        <v>158</v>
      </c>
    </row>
    <row r="174" spans="1:8" x14ac:dyDescent="0.25">
      <c r="A174" s="2" t="s">
        <v>534</v>
      </c>
      <c r="B174" s="1" t="s">
        <v>475</v>
      </c>
      <c r="C174" s="1" t="s">
        <v>476</v>
      </c>
      <c r="D174" s="1" t="s">
        <v>556</v>
      </c>
      <c r="E174" s="2" t="s">
        <v>495</v>
      </c>
      <c r="F174" s="2" t="s">
        <v>7</v>
      </c>
      <c r="G174" s="2" t="s">
        <v>587</v>
      </c>
      <c r="H174" s="2" t="s">
        <v>532</v>
      </c>
    </row>
    <row r="175" spans="1:8" x14ac:dyDescent="0.25">
      <c r="A175" s="2" t="s">
        <v>534</v>
      </c>
      <c r="B175" s="1" t="s">
        <v>477</v>
      </c>
      <c r="C175" s="1" t="s">
        <v>478</v>
      </c>
      <c r="D175" s="1" t="s">
        <v>556</v>
      </c>
      <c r="E175" s="2" t="s">
        <v>495</v>
      </c>
      <c r="F175" s="2" t="s">
        <v>7</v>
      </c>
      <c r="G175" s="2" t="s">
        <v>587</v>
      </c>
      <c r="H175" s="2" t="s">
        <v>532</v>
      </c>
    </row>
    <row r="176" spans="1:8" x14ac:dyDescent="0.25">
      <c r="A176" s="3" t="s">
        <v>143</v>
      </c>
      <c r="B176" s="1" t="s">
        <v>28</v>
      </c>
      <c r="C176" s="1" t="s">
        <v>95</v>
      </c>
      <c r="D176" s="1" t="s">
        <v>556</v>
      </c>
      <c r="E176" s="2" t="s">
        <v>137</v>
      </c>
      <c r="F176" s="2" t="s">
        <v>12</v>
      </c>
      <c r="G176" s="2" t="s">
        <v>581</v>
      </c>
      <c r="H176" s="2" t="s">
        <v>158</v>
      </c>
    </row>
    <row r="177" spans="1:8" x14ac:dyDescent="0.25">
      <c r="A177" s="3" t="s">
        <v>143</v>
      </c>
      <c r="B177" s="1" t="s">
        <v>29</v>
      </c>
      <c r="C177" s="1" t="s">
        <v>96</v>
      </c>
      <c r="D177" s="1" t="s">
        <v>556</v>
      </c>
      <c r="E177" s="2" t="s">
        <v>137</v>
      </c>
      <c r="F177" s="2" t="s">
        <v>12</v>
      </c>
      <c r="G177" s="2" t="s">
        <v>581</v>
      </c>
      <c r="H177" s="2" t="s">
        <v>158</v>
      </c>
    </row>
    <row r="178" spans="1:8" x14ac:dyDescent="0.25">
      <c r="A178" s="3" t="s">
        <v>143</v>
      </c>
      <c r="B178" s="1" t="s">
        <v>30</v>
      </c>
      <c r="C178" s="1" t="s">
        <v>97</v>
      </c>
      <c r="D178" s="1" t="s">
        <v>556</v>
      </c>
      <c r="E178" s="2" t="s">
        <v>137</v>
      </c>
      <c r="F178" s="2" t="s">
        <v>12</v>
      </c>
      <c r="G178" s="2" t="s">
        <v>581</v>
      </c>
      <c r="H178" s="2" t="s">
        <v>158</v>
      </c>
    </row>
    <row r="179" spans="1:8" x14ac:dyDescent="0.25">
      <c r="A179" s="3" t="s">
        <v>143</v>
      </c>
      <c r="B179" s="1" t="s">
        <v>31</v>
      </c>
      <c r="C179" s="1" t="s">
        <v>98</v>
      </c>
      <c r="D179" s="1" t="s">
        <v>556</v>
      </c>
      <c r="E179" s="2" t="s">
        <v>137</v>
      </c>
      <c r="F179" s="2" t="s">
        <v>12</v>
      </c>
      <c r="G179" s="2" t="s">
        <v>581</v>
      </c>
      <c r="H179" s="2" t="s">
        <v>158</v>
      </c>
    </row>
    <row r="180" spans="1:8" x14ac:dyDescent="0.25">
      <c r="A180" s="3" t="s">
        <v>144</v>
      </c>
      <c r="B180" s="1" t="s">
        <v>207</v>
      </c>
      <c r="C180" s="1" t="s">
        <v>208</v>
      </c>
      <c r="D180" s="1" t="s">
        <v>556</v>
      </c>
      <c r="E180" s="2" t="s">
        <v>137</v>
      </c>
      <c r="F180" s="2" t="s">
        <v>12</v>
      </c>
      <c r="G180" s="2" t="s">
        <v>581</v>
      </c>
      <c r="H180" s="2" t="s">
        <v>532</v>
      </c>
    </row>
    <row r="181" spans="1:8" x14ac:dyDescent="0.25">
      <c r="A181" s="3" t="s">
        <v>143</v>
      </c>
      <c r="B181" s="1" t="s">
        <v>32</v>
      </c>
      <c r="C181" s="1" t="s">
        <v>99</v>
      </c>
      <c r="D181" s="1" t="s">
        <v>556</v>
      </c>
      <c r="E181" s="2" t="s">
        <v>137</v>
      </c>
      <c r="F181" s="2" t="s">
        <v>12</v>
      </c>
      <c r="G181" s="2" t="s">
        <v>581</v>
      </c>
      <c r="H181" s="2" t="s">
        <v>158</v>
      </c>
    </row>
    <row r="182" spans="1:8" x14ac:dyDescent="0.25">
      <c r="A182" s="3" t="s">
        <v>143</v>
      </c>
      <c r="B182" s="1" t="s">
        <v>33</v>
      </c>
      <c r="C182" s="1" t="s">
        <v>100</v>
      </c>
      <c r="D182" s="1" t="s">
        <v>556</v>
      </c>
      <c r="E182" s="2" t="s">
        <v>137</v>
      </c>
      <c r="F182" s="2" t="s">
        <v>12</v>
      </c>
      <c r="G182" s="2" t="s">
        <v>581</v>
      </c>
      <c r="H182" s="2" t="s">
        <v>158</v>
      </c>
    </row>
    <row r="183" spans="1:8" x14ac:dyDescent="0.25">
      <c r="A183" s="3" t="s">
        <v>143</v>
      </c>
      <c r="B183" s="1" t="s">
        <v>39</v>
      </c>
      <c r="C183" s="1" t="s">
        <v>106</v>
      </c>
      <c r="D183" s="1" t="s">
        <v>557</v>
      </c>
      <c r="E183" s="2" t="s">
        <v>69</v>
      </c>
      <c r="F183" s="2" t="s">
        <v>12</v>
      </c>
      <c r="G183" s="2" t="s">
        <v>581</v>
      </c>
      <c r="H183" s="2" t="s">
        <v>158</v>
      </c>
    </row>
    <row r="184" spans="1:8" x14ac:dyDescent="0.25">
      <c r="A184" s="3" t="s">
        <v>143</v>
      </c>
      <c r="B184" s="1" t="s">
        <v>40</v>
      </c>
      <c r="C184" s="1" t="s">
        <v>107</v>
      </c>
      <c r="D184" s="1" t="s">
        <v>557</v>
      </c>
      <c r="E184" s="2" t="s">
        <v>138</v>
      </c>
      <c r="F184" s="2" t="s">
        <v>12</v>
      </c>
      <c r="G184" s="2" t="s">
        <v>581</v>
      </c>
      <c r="H184" s="2" t="s">
        <v>158</v>
      </c>
    </row>
    <row r="185" spans="1:8" x14ac:dyDescent="0.25">
      <c r="A185" s="3" t="s">
        <v>143</v>
      </c>
      <c r="B185" s="1" t="s">
        <v>41</v>
      </c>
      <c r="C185" s="1" t="s">
        <v>108</v>
      </c>
      <c r="D185" s="1" t="s">
        <v>557</v>
      </c>
      <c r="E185" s="2" t="s">
        <v>138</v>
      </c>
      <c r="F185" s="2" t="s">
        <v>12</v>
      </c>
      <c r="G185" s="2" t="s">
        <v>581</v>
      </c>
      <c r="H185" s="2" t="s">
        <v>158</v>
      </c>
    </row>
    <row r="186" spans="1:8" x14ac:dyDescent="0.25">
      <c r="A186" s="3" t="s">
        <v>143</v>
      </c>
      <c r="B186" s="1" t="s">
        <v>42</v>
      </c>
      <c r="C186" s="1" t="s">
        <v>109</v>
      </c>
      <c r="D186" s="1" t="s">
        <v>557</v>
      </c>
      <c r="E186" s="2" t="s">
        <v>138</v>
      </c>
      <c r="F186" s="2" t="s">
        <v>12</v>
      </c>
      <c r="G186" s="2" t="s">
        <v>581</v>
      </c>
      <c r="H186" s="2" t="s">
        <v>158</v>
      </c>
    </row>
    <row r="187" spans="1:8" x14ac:dyDescent="0.25">
      <c r="A187" s="3" t="s">
        <v>143</v>
      </c>
      <c r="B187" s="1" t="s">
        <v>43</v>
      </c>
      <c r="C187" s="1" t="s">
        <v>110</v>
      </c>
      <c r="D187" s="1" t="s">
        <v>557</v>
      </c>
      <c r="E187" s="2" t="s">
        <v>138</v>
      </c>
      <c r="F187" s="2" t="s">
        <v>12</v>
      </c>
      <c r="G187" s="2" t="s">
        <v>581</v>
      </c>
      <c r="H187" s="2" t="s">
        <v>158</v>
      </c>
    </row>
    <row r="188" spans="1:8" x14ac:dyDescent="0.25">
      <c r="A188" s="3" t="s">
        <v>144</v>
      </c>
      <c r="B188" s="1" t="s">
        <v>209</v>
      </c>
      <c r="C188" s="1" t="s">
        <v>210</v>
      </c>
      <c r="D188" s="1" t="s">
        <v>556</v>
      </c>
      <c r="E188" s="2" t="s">
        <v>137</v>
      </c>
      <c r="F188" s="2" t="s">
        <v>12</v>
      </c>
      <c r="G188" s="2" t="s">
        <v>581</v>
      </c>
      <c r="H188" s="2" t="s">
        <v>532</v>
      </c>
    </row>
    <row r="189" spans="1:8" x14ac:dyDescent="0.25">
      <c r="A189" s="3" t="s">
        <v>143</v>
      </c>
      <c r="B189" s="1" t="s">
        <v>44</v>
      </c>
      <c r="C189" s="1" t="s">
        <v>111</v>
      </c>
      <c r="D189" s="1" t="s">
        <v>557</v>
      </c>
      <c r="E189" s="2" t="s">
        <v>138</v>
      </c>
      <c r="F189" s="2" t="s">
        <v>12</v>
      </c>
      <c r="G189" s="2" t="s">
        <v>581</v>
      </c>
      <c r="H189" s="2" t="s">
        <v>158</v>
      </c>
    </row>
    <row r="190" spans="1:8" x14ac:dyDescent="0.25">
      <c r="A190" s="3" t="s">
        <v>143</v>
      </c>
      <c r="B190" s="1" t="s">
        <v>45</v>
      </c>
      <c r="C190" s="1" t="s">
        <v>112</v>
      </c>
      <c r="D190" s="1" t="s">
        <v>557</v>
      </c>
      <c r="E190" s="2" t="s">
        <v>138</v>
      </c>
      <c r="F190" s="2" t="s">
        <v>12</v>
      </c>
      <c r="G190" s="2" t="s">
        <v>581</v>
      </c>
      <c r="H190" s="2" t="s">
        <v>158</v>
      </c>
    </row>
    <row r="191" spans="1:8" x14ac:dyDescent="0.25">
      <c r="A191" s="3" t="s">
        <v>143</v>
      </c>
      <c r="B191" s="1" t="s">
        <v>46</v>
      </c>
      <c r="C191" s="1" t="s">
        <v>113</v>
      </c>
      <c r="D191" s="1" t="s">
        <v>557</v>
      </c>
      <c r="E191" s="2" t="s">
        <v>138</v>
      </c>
      <c r="F191" s="2" t="s">
        <v>12</v>
      </c>
      <c r="G191" s="2" t="s">
        <v>581</v>
      </c>
      <c r="H191" s="2" t="s">
        <v>158</v>
      </c>
    </row>
    <row r="192" spans="1:8" x14ac:dyDescent="0.25">
      <c r="A192" s="3" t="s">
        <v>143</v>
      </c>
      <c r="B192" s="1" t="s">
        <v>47</v>
      </c>
      <c r="C192" s="1" t="s">
        <v>114</v>
      </c>
      <c r="D192" s="1" t="s">
        <v>557</v>
      </c>
      <c r="E192" s="2" t="s">
        <v>138</v>
      </c>
      <c r="F192" s="2" t="s">
        <v>12</v>
      </c>
      <c r="G192" s="2" t="s">
        <v>581</v>
      </c>
      <c r="H192" s="2" t="s">
        <v>158</v>
      </c>
    </row>
    <row r="193" spans="1:8" x14ac:dyDescent="0.25">
      <c r="A193" s="3" t="s">
        <v>143</v>
      </c>
      <c r="B193" s="1" t="s">
        <v>55</v>
      </c>
      <c r="C193" s="1" t="s">
        <v>115</v>
      </c>
      <c r="D193" s="1" t="s">
        <v>557</v>
      </c>
      <c r="E193" s="2" t="s">
        <v>138</v>
      </c>
      <c r="F193" s="2" t="s">
        <v>12</v>
      </c>
      <c r="G193" s="2" t="s">
        <v>581</v>
      </c>
      <c r="H193" s="2" t="s">
        <v>158</v>
      </c>
    </row>
    <row r="194" spans="1:8" x14ac:dyDescent="0.25">
      <c r="A194" s="3" t="s">
        <v>143</v>
      </c>
      <c r="B194" s="1" t="s">
        <v>48</v>
      </c>
      <c r="C194" s="1" t="s">
        <v>116</v>
      </c>
      <c r="D194" s="1" t="s">
        <v>557</v>
      </c>
      <c r="E194" s="2" t="s">
        <v>138</v>
      </c>
      <c r="F194" s="2" t="s">
        <v>12</v>
      </c>
      <c r="G194" s="2" t="s">
        <v>581</v>
      </c>
      <c r="H194" s="2" t="s">
        <v>158</v>
      </c>
    </row>
    <row r="195" spans="1:8" x14ac:dyDescent="0.25">
      <c r="A195" s="3" t="s">
        <v>143</v>
      </c>
      <c r="B195" s="1" t="s">
        <v>49</v>
      </c>
      <c r="C195" s="1" t="s">
        <v>117</v>
      </c>
      <c r="D195" s="1" t="s">
        <v>557</v>
      </c>
      <c r="E195" s="2" t="s">
        <v>138</v>
      </c>
      <c r="F195" s="2" t="s">
        <v>12</v>
      </c>
      <c r="G195" s="2" t="s">
        <v>581</v>
      </c>
      <c r="H195" s="2" t="s">
        <v>158</v>
      </c>
    </row>
    <row r="196" spans="1:8" x14ac:dyDescent="0.25">
      <c r="A196" s="3" t="s">
        <v>143</v>
      </c>
      <c r="B196" s="1" t="s">
        <v>50</v>
      </c>
      <c r="C196" s="1" t="s">
        <v>118</v>
      </c>
      <c r="D196" s="1" t="s">
        <v>557</v>
      </c>
      <c r="E196" s="2" t="s">
        <v>138</v>
      </c>
      <c r="F196" s="2" t="s">
        <v>12</v>
      </c>
      <c r="G196" s="2" t="s">
        <v>581</v>
      </c>
      <c r="H196" s="2" t="s">
        <v>158</v>
      </c>
    </row>
    <row r="197" spans="1:8" x14ac:dyDescent="0.25">
      <c r="A197" s="3" t="s">
        <v>143</v>
      </c>
      <c r="B197" s="1" t="s">
        <v>51</v>
      </c>
      <c r="C197" s="1" t="s">
        <v>119</v>
      </c>
      <c r="D197" s="1" t="s">
        <v>557</v>
      </c>
      <c r="E197" s="2" t="s">
        <v>138</v>
      </c>
      <c r="F197" s="2" t="s">
        <v>12</v>
      </c>
      <c r="G197" s="2" t="s">
        <v>581</v>
      </c>
      <c r="H197" s="2" t="s">
        <v>158</v>
      </c>
    </row>
    <row r="198" spans="1:8" x14ac:dyDescent="0.25">
      <c r="A198" s="3" t="s">
        <v>143</v>
      </c>
      <c r="B198" s="1" t="s">
        <v>52</v>
      </c>
      <c r="C198" s="1" t="s">
        <v>120</v>
      </c>
      <c r="D198" s="1" t="s">
        <v>557</v>
      </c>
      <c r="E198" s="2" t="s">
        <v>138</v>
      </c>
      <c r="F198" s="2" t="s">
        <v>12</v>
      </c>
      <c r="G198" s="2" t="s">
        <v>581</v>
      </c>
      <c r="H198" s="2" t="s">
        <v>158</v>
      </c>
    </row>
    <row r="199" spans="1:8" x14ac:dyDescent="0.25">
      <c r="A199" s="3" t="s">
        <v>144</v>
      </c>
      <c r="B199" s="1" t="s">
        <v>211</v>
      </c>
      <c r="C199" s="1" t="s">
        <v>212</v>
      </c>
      <c r="D199" s="1" t="s">
        <v>556</v>
      </c>
      <c r="E199" s="2" t="s">
        <v>137</v>
      </c>
      <c r="F199" s="2" t="s">
        <v>12</v>
      </c>
      <c r="G199" s="2" t="s">
        <v>581</v>
      </c>
      <c r="H199" s="2" t="s">
        <v>532</v>
      </c>
    </row>
    <row r="200" spans="1:8" x14ac:dyDescent="0.25">
      <c r="A200" s="2" t="s">
        <v>143</v>
      </c>
      <c r="B200" s="1" t="s">
        <v>62</v>
      </c>
      <c r="C200" s="1" t="s">
        <v>129</v>
      </c>
      <c r="D200" s="1" t="s">
        <v>556</v>
      </c>
      <c r="E200" s="2" t="s">
        <v>74</v>
      </c>
      <c r="F200" s="2" t="s">
        <v>12</v>
      </c>
      <c r="G200" s="2" t="s">
        <v>584</v>
      </c>
      <c r="H200" s="2" t="s">
        <v>158</v>
      </c>
    </row>
    <row r="201" spans="1:8" x14ac:dyDescent="0.25">
      <c r="A201" s="3" t="s">
        <v>144</v>
      </c>
      <c r="B201" s="1" t="s">
        <v>213</v>
      </c>
      <c r="C201" s="1" t="s">
        <v>214</v>
      </c>
      <c r="D201" s="1" t="s">
        <v>556</v>
      </c>
      <c r="E201" s="2" t="s">
        <v>137</v>
      </c>
      <c r="F201" s="2" t="s">
        <v>12</v>
      </c>
      <c r="G201" s="2" t="s">
        <v>581</v>
      </c>
      <c r="H201" s="2" t="s">
        <v>532</v>
      </c>
    </row>
    <row r="202" spans="1:8" x14ac:dyDescent="0.25">
      <c r="A202" s="2" t="s">
        <v>143</v>
      </c>
      <c r="B202" s="1" t="s">
        <v>64</v>
      </c>
      <c r="C202" s="1" t="s">
        <v>131</v>
      </c>
      <c r="D202" s="1" t="s">
        <v>557</v>
      </c>
      <c r="E202" s="2" t="s">
        <v>138</v>
      </c>
      <c r="F202" s="2" t="s">
        <v>12</v>
      </c>
      <c r="G202" s="2" t="s">
        <v>581</v>
      </c>
      <c r="H202" s="2" t="s">
        <v>158</v>
      </c>
    </row>
    <row r="203" spans="1:8" x14ac:dyDescent="0.25">
      <c r="A203" s="3" t="s">
        <v>144</v>
      </c>
      <c r="B203" s="1" t="s">
        <v>215</v>
      </c>
      <c r="C203" s="1" t="s">
        <v>216</v>
      </c>
      <c r="D203" s="1" t="s">
        <v>556</v>
      </c>
      <c r="E203" s="2" t="s">
        <v>137</v>
      </c>
      <c r="F203" s="2" t="s">
        <v>12</v>
      </c>
      <c r="G203" s="2" t="s">
        <v>581</v>
      </c>
      <c r="H203" s="2" t="s">
        <v>532</v>
      </c>
    </row>
    <row r="204" spans="1:8" x14ac:dyDescent="0.25">
      <c r="A204" s="2" t="s">
        <v>144</v>
      </c>
      <c r="B204" s="10" t="s">
        <v>371</v>
      </c>
      <c r="C204" s="10" t="s">
        <v>372</v>
      </c>
      <c r="D204" s="10" t="s">
        <v>556</v>
      </c>
      <c r="E204" s="2" t="s">
        <v>576</v>
      </c>
      <c r="F204" s="2" t="s">
        <v>12</v>
      </c>
      <c r="G204" s="2" t="s">
        <v>587</v>
      </c>
      <c r="H204" s="2" t="s">
        <v>532</v>
      </c>
    </row>
    <row r="205" spans="1:8" x14ac:dyDescent="0.25">
      <c r="A205" s="3" t="s">
        <v>143</v>
      </c>
      <c r="B205" s="1" t="s">
        <v>197</v>
      </c>
      <c r="C205" s="1" t="s">
        <v>198</v>
      </c>
      <c r="D205" s="1" t="s">
        <v>556</v>
      </c>
      <c r="E205" s="2" t="s">
        <v>68</v>
      </c>
      <c r="F205" s="2" t="s">
        <v>12</v>
      </c>
      <c r="G205" s="2" t="s">
        <v>581</v>
      </c>
      <c r="H205" s="2" t="s">
        <v>532</v>
      </c>
    </row>
    <row r="206" spans="1:8" x14ac:dyDescent="0.25">
      <c r="A206" s="3" t="s">
        <v>143</v>
      </c>
      <c r="B206" s="1" t="s">
        <v>199</v>
      </c>
      <c r="C206" s="1" t="s">
        <v>200</v>
      </c>
      <c r="D206" s="1" t="s">
        <v>556</v>
      </c>
      <c r="E206" s="2" t="s">
        <v>137</v>
      </c>
      <c r="F206" s="2" t="s">
        <v>12</v>
      </c>
      <c r="G206" s="2" t="s">
        <v>581</v>
      </c>
      <c r="H206" s="2" t="s">
        <v>532</v>
      </c>
    </row>
    <row r="207" spans="1:8" x14ac:dyDescent="0.25">
      <c r="A207" s="3" t="s">
        <v>143</v>
      </c>
      <c r="B207" s="1" t="s">
        <v>201</v>
      </c>
      <c r="C207" s="1" t="s">
        <v>202</v>
      </c>
      <c r="D207" s="1" t="s">
        <v>556</v>
      </c>
      <c r="E207" s="2" t="s">
        <v>137</v>
      </c>
      <c r="F207" s="2" t="s">
        <v>12</v>
      </c>
      <c r="G207" s="2" t="s">
        <v>581</v>
      </c>
      <c r="H207" s="2" t="s">
        <v>532</v>
      </c>
    </row>
    <row r="208" spans="1:8" x14ac:dyDescent="0.25">
      <c r="A208" s="3" t="s">
        <v>143</v>
      </c>
      <c r="B208" s="1" t="s">
        <v>203</v>
      </c>
      <c r="C208" s="1" t="s">
        <v>204</v>
      </c>
      <c r="D208" s="1" t="s">
        <v>556</v>
      </c>
      <c r="E208" s="2" t="s">
        <v>137</v>
      </c>
      <c r="F208" s="2" t="s">
        <v>12</v>
      </c>
      <c r="G208" s="2" t="s">
        <v>581</v>
      </c>
      <c r="H208" s="2" t="s">
        <v>532</v>
      </c>
    </row>
    <row r="209" spans="1:8" x14ac:dyDescent="0.25">
      <c r="A209" s="3" t="s">
        <v>143</v>
      </c>
      <c r="B209" s="1" t="s">
        <v>205</v>
      </c>
      <c r="C209" s="1" t="s">
        <v>206</v>
      </c>
      <c r="D209" s="1" t="s">
        <v>556</v>
      </c>
      <c r="E209" s="2" t="s">
        <v>137</v>
      </c>
      <c r="F209" s="2" t="s">
        <v>12</v>
      </c>
      <c r="G209" s="2" t="s">
        <v>581</v>
      </c>
      <c r="H209" s="2" t="s">
        <v>532</v>
      </c>
    </row>
    <row r="210" spans="1:8" x14ac:dyDescent="0.25">
      <c r="A210" s="3" t="s">
        <v>143</v>
      </c>
      <c r="B210" s="10" t="s">
        <v>217</v>
      </c>
      <c r="C210" s="10" t="s">
        <v>218</v>
      </c>
      <c r="D210" s="1" t="s">
        <v>557</v>
      </c>
      <c r="E210" s="2" t="s">
        <v>138</v>
      </c>
      <c r="F210" s="2" t="s">
        <v>12</v>
      </c>
      <c r="G210" s="2" t="s">
        <v>581</v>
      </c>
      <c r="H210" s="2" t="s">
        <v>532</v>
      </c>
    </row>
    <row r="211" spans="1:8" x14ac:dyDescent="0.25">
      <c r="A211" s="2" t="s">
        <v>143</v>
      </c>
      <c r="B211" s="10" t="s">
        <v>369</v>
      </c>
      <c r="C211" s="10" t="s">
        <v>370</v>
      </c>
      <c r="D211" s="10" t="s">
        <v>556</v>
      </c>
      <c r="E211" s="2" t="s">
        <v>576</v>
      </c>
      <c r="F211" s="2" t="s">
        <v>486</v>
      </c>
      <c r="G211" s="2" t="s">
        <v>584</v>
      </c>
      <c r="H211" s="2" t="s">
        <v>532</v>
      </c>
    </row>
    <row r="212" spans="1:8" x14ac:dyDescent="0.25">
      <c r="A212" s="2" t="s">
        <v>143</v>
      </c>
      <c r="B212" s="1" t="s">
        <v>401</v>
      </c>
      <c r="C212" s="1" t="s">
        <v>402</v>
      </c>
      <c r="D212" s="1" t="s">
        <v>556</v>
      </c>
      <c r="E212" s="2" t="s">
        <v>68</v>
      </c>
      <c r="F212" s="2" t="s">
        <v>12</v>
      </c>
      <c r="G212" s="2" t="s">
        <v>584</v>
      </c>
      <c r="H212" s="2" t="s">
        <v>532</v>
      </c>
    </row>
    <row r="213" spans="1:8" x14ac:dyDescent="0.25">
      <c r="A213" s="2" t="s">
        <v>561</v>
      </c>
      <c r="B213" s="10" t="s">
        <v>185</v>
      </c>
      <c r="C213" s="10" t="s">
        <v>186</v>
      </c>
      <c r="D213" s="10" t="s">
        <v>557</v>
      </c>
      <c r="E213" s="3" t="s">
        <v>491</v>
      </c>
      <c r="F213" s="2" t="s">
        <v>7</v>
      </c>
      <c r="G213" s="2" t="s">
        <v>581</v>
      </c>
      <c r="H213" s="2" t="s">
        <v>532</v>
      </c>
    </row>
    <row r="214" spans="1:8" x14ac:dyDescent="0.25">
      <c r="A214" s="2" t="s">
        <v>561</v>
      </c>
      <c r="B214" s="10" t="s">
        <v>187</v>
      </c>
      <c r="C214" s="10" t="s">
        <v>188</v>
      </c>
      <c r="D214" s="10" t="s">
        <v>557</v>
      </c>
      <c r="E214" s="3" t="s">
        <v>490</v>
      </c>
      <c r="F214" s="2" t="s">
        <v>7</v>
      </c>
      <c r="G214" s="2" t="s">
        <v>589</v>
      </c>
      <c r="H214" s="2" t="s">
        <v>532</v>
      </c>
    </row>
    <row r="215" spans="1:8" x14ac:dyDescent="0.25">
      <c r="A215" s="2" t="s">
        <v>561</v>
      </c>
      <c r="B215" s="10" t="s">
        <v>189</v>
      </c>
      <c r="C215" s="10" t="s">
        <v>190</v>
      </c>
      <c r="D215" s="10" t="s">
        <v>557</v>
      </c>
      <c r="E215" s="3" t="s">
        <v>489</v>
      </c>
      <c r="F215" s="2" t="s">
        <v>492</v>
      </c>
      <c r="G215" s="2" t="s">
        <v>584</v>
      </c>
      <c r="H215" s="2" t="s">
        <v>532</v>
      </c>
    </row>
    <row r="216" spans="1:8" x14ac:dyDescent="0.25">
      <c r="A216" s="2" t="s">
        <v>561</v>
      </c>
      <c r="B216" s="10" t="s">
        <v>377</v>
      </c>
      <c r="C216" s="10" t="s">
        <v>378</v>
      </c>
      <c r="D216" s="10" t="s">
        <v>557</v>
      </c>
      <c r="E216" s="2" t="s">
        <v>578</v>
      </c>
      <c r="F216" s="2" t="s">
        <v>7</v>
      </c>
      <c r="G216" s="2" t="s">
        <v>581</v>
      </c>
      <c r="H216" s="2" t="s">
        <v>532</v>
      </c>
    </row>
    <row r="217" spans="1:8" x14ac:dyDescent="0.25">
      <c r="A217" s="2" t="s">
        <v>561</v>
      </c>
      <c r="B217" s="10" t="s">
        <v>379</v>
      </c>
      <c r="C217" s="10" t="s">
        <v>380</v>
      </c>
      <c r="D217" s="10" t="s">
        <v>557</v>
      </c>
      <c r="E217" s="2" t="s">
        <v>522</v>
      </c>
      <c r="F217" s="2" t="s">
        <v>492</v>
      </c>
      <c r="G217" s="2" t="s">
        <v>581</v>
      </c>
      <c r="H217" s="2" t="s">
        <v>532</v>
      </c>
    </row>
    <row r="218" spans="1:8" x14ac:dyDescent="0.25">
      <c r="A218" s="2" t="s">
        <v>561</v>
      </c>
      <c r="B218" s="10" t="s">
        <v>381</v>
      </c>
      <c r="C218" s="10" t="s">
        <v>382</v>
      </c>
      <c r="D218" s="10" t="s">
        <v>557</v>
      </c>
      <c r="E218" s="2" t="s">
        <v>523</v>
      </c>
      <c r="F218" s="2" t="s">
        <v>496</v>
      </c>
      <c r="G218" s="2" t="s">
        <v>584</v>
      </c>
      <c r="H218" s="2" t="s">
        <v>532</v>
      </c>
    </row>
    <row r="219" spans="1:8" x14ac:dyDescent="0.25">
      <c r="A219" s="2" t="s">
        <v>561</v>
      </c>
      <c r="B219" s="10" t="s">
        <v>383</v>
      </c>
      <c r="C219" s="10" t="s">
        <v>384</v>
      </c>
      <c r="D219" s="10" t="s">
        <v>557</v>
      </c>
      <c r="E219" s="2" t="s">
        <v>524</v>
      </c>
      <c r="F219" s="2" t="s">
        <v>7</v>
      </c>
      <c r="G219" s="2" t="s">
        <v>584</v>
      </c>
      <c r="H219" s="2" t="s">
        <v>532</v>
      </c>
    </row>
    <row r="220" spans="1:8" x14ac:dyDescent="0.25">
      <c r="A220" s="2" t="s">
        <v>561</v>
      </c>
      <c r="B220" s="10" t="s">
        <v>389</v>
      </c>
      <c r="C220" s="10" t="s">
        <v>390</v>
      </c>
      <c r="D220" s="10" t="s">
        <v>557</v>
      </c>
      <c r="E220" s="2" t="s">
        <v>526</v>
      </c>
      <c r="F220" s="2" t="s">
        <v>7</v>
      </c>
      <c r="G220" s="2" t="s">
        <v>587</v>
      </c>
      <c r="H220" s="2" t="s">
        <v>532</v>
      </c>
    </row>
  </sheetData>
  <autoFilter ref="A1:H220">
    <sortState ref="A2:H220">
      <sortCondition ref="A1:A220"/>
    </sortState>
  </autoFilter>
  <hyperlinks>
    <hyperlink ref="E168" r:id="rId1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1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B1" sqref="B1:B1048576"/>
    </sheetView>
  </sheetViews>
  <sheetFormatPr baseColWidth="10" defaultRowHeight="15" x14ac:dyDescent="0.25"/>
  <cols>
    <col min="1" max="1" width="26.140625" customWidth="1"/>
    <col min="2" max="2" width="31.5703125" customWidth="1"/>
    <col min="3" max="3" width="25.5703125" customWidth="1"/>
    <col min="4" max="4" width="45.140625" customWidth="1"/>
    <col min="6" max="6" width="20.5703125" customWidth="1"/>
    <col min="7" max="8" width="23" customWidth="1"/>
    <col min="9" max="9" width="18.7109375" customWidth="1"/>
    <col min="10" max="10" width="26.28515625" customWidth="1"/>
    <col min="11" max="11" width="11.42578125" customWidth="1"/>
    <col min="12" max="12" width="23.85546875" customWidth="1"/>
  </cols>
  <sheetData>
    <row r="1" spans="1:12" s="38" customFormat="1" ht="30" x14ac:dyDescent="0.25">
      <c r="A1" s="39" t="s">
        <v>823</v>
      </c>
      <c r="B1" s="39" t="s">
        <v>596</v>
      </c>
      <c r="C1" s="39" t="s">
        <v>597</v>
      </c>
      <c r="D1" s="39" t="s">
        <v>739</v>
      </c>
      <c r="E1" s="40" t="s">
        <v>740</v>
      </c>
      <c r="F1" s="40" t="s">
        <v>821</v>
      </c>
      <c r="G1" s="39" t="s">
        <v>824</v>
      </c>
      <c r="H1" s="39" t="s">
        <v>825</v>
      </c>
      <c r="I1" s="39" t="s">
        <v>831</v>
      </c>
      <c r="J1" s="39" t="s">
        <v>826</v>
      </c>
      <c r="L1" s="41" t="s">
        <v>833</v>
      </c>
    </row>
    <row r="2" spans="1:12" ht="15" customHeight="1" x14ac:dyDescent="0.25">
      <c r="A2" s="2" t="str">
        <f>VLOOKUP(C2,'Cat. Variables'!A:B,2,FALSE)</f>
        <v>DATOS DE LINEA</v>
      </c>
      <c r="B2" s="2" t="s">
        <v>727</v>
      </c>
      <c r="C2" s="2" t="s">
        <v>61</v>
      </c>
      <c r="D2" s="2" t="str">
        <f>VLOOKUP(C2,Variable_script!A:C,2,FALSE)</f>
        <v>1_DWO.T$_TARGET_SPSS_MES.sql</v>
      </c>
      <c r="E2" s="2" t="str">
        <f>VLOOKUP(C2,Variable_script!A:C,3,FALSE)</f>
        <v>DWO</v>
      </c>
      <c r="F2" s="2" t="str">
        <f>IFERROR(VLOOKUP(B2,'V. Priorizadas'!A:B,2,FALSE),"NO PRIORIZADA")</f>
        <v>PRIORIZADA</v>
      </c>
      <c r="G2" s="2" t="str">
        <f>VLOOKUP(C2,Detalle!B:F,5,FALSE)</f>
        <v>02 cada mes</v>
      </c>
      <c r="H2" s="2"/>
      <c r="I2" s="2" t="s">
        <v>836</v>
      </c>
      <c r="J2" s="42" t="s">
        <v>827</v>
      </c>
    </row>
    <row r="3" spans="1:12" ht="15" customHeight="1" x14ac:dyDescent="0.25">
      <c r="A3" s="2" t="str">
        <f>VLOOKUP(C3,'Cat. Variables'!A:B,2,FALSE)</f>
        <v>MIGRACIONES</v>
      </c>
      <c r="B3" s="2" t="s">
        <v>599</v>
      </c>
      <c r="C3" s="2" t="s">
        <v>365</v>
      </c>
      <c r="D3" s="2" t="str">
        <f>VLOOKUP(C3,Variable_script!A:C,2,FALSE)</f>
        <v>SA_SECT_SOLICITUD.SQL</v>
      </c>
      <c r="E3" s="2" t="str">
        <f>VLOOKUP(C3,Variable_script!A:C,3,FALSE)</f>
        <v>DWO</v>
      </c>
      <c r="F3" s="2" t="str">
        <f>IFERROR(VLOOKUP(B3,'V. Priorizadas'!A:B,2,FALSE),"NO PRIORIZADA")</f>
        <v>NO PRIORIZADA</v>
      </c>
      <c r="G3" s="2" t="str">
        <f>VLOOKUP(C3,Detalle!B:F,5,FALSE)</f>
        <v>Diario</v>
      </c>
      <c r="H3" s="2"/>
      <c r="I3" s="2" t="s">
        <v>837</v>
      </c>
      <c r="J3" s="2" t="s">
        <v>827</v>
      </c>
    </row>
    <row r="4" spans="1:12" ht="15" customHeight="1" x14ac:dyDescent="0.25">
      <c r="A4" s="2" t="str">
        <f>VLOOKUP(C4,'Cat. Variables'!A:B,2,FALSE)</f>
        <v>MIGRACIONES</v>
      </c>
      <c r="B4" s="2" t="s">
        <v>600</v>
      </c>
      <c r="C4" s="2" t="s">
        <v>367</v>
      </c>
      <c r="D4" s="2" t="str">
        <f>VLOOKUP(C4,Variable_script!A:C,2,FALSE)</f>
        <v>SA_SECT_SOLICITUD.SQL</v>
      </c>
      <c r="E4" s="2" t="str">
        <f>VLOOKUP(C4,Variable_script!A:C,3,FALSE)</f>
        <v>DWO</v>
      </c>
      <c r="F4" s="2" t="str">
        <f>IFERROR(VLOOKUP(B4,'V. Priorizadas'!A:B,2,FALSE),"NO PRIORIZADA")</f>
        <v>NO PRIORIZADA</v>
      </c>
      <c r="G4" s="2" t="str">
        <f>VLOOKUP(C4,Detalle!B:F,5,FALSE)</f>
        <v>Diario</v>
      </c>
      <c r="H4" s="2"/>
      <c r="I4" s="2" t="s">
        <v>837</v>
      </c>
      <c r="J4" s="2" t="s">
        <v>827</v>
      </c>
    </row>
    <row r="5" spans="1:12" ht="15" customHeight="1" x14ac:dyDescent="0.25">
      <c r="A5" s="2" t="str">
        <f>VLOOKUP(C5,'Cat. Variables'!A:B,2,FALSE)</f>
        <v>BLOQUEOS</v>
      </c>
      <c r="B5" s="2" t="s">
        <v>321</v>
      </c>
      <c r="C5" s="2" t="s">
        <v>321</v>
      </c>
      <c r="D5" s="2" t="str">
        <f>VLOOKUP(C5,Variable_script!A:C,2,FALSE)</f>
        <v>SA_SIAC_COD_BLOQUEO_LINEA.SQL</v>
      </c>
      <c r="E5" s="2" t="str">
        <f>VLOOKUP(C5,Variable_script!A:C,3,FALSE)</f>
        <v>DWO</v>
      </c>
      <c r="F5" s="2" t="str">
        <f>IFERROR(VLOOKUP(B5,'V. Priorizadas'!A:B,2,FALSE),"NO PRIORIZADA")</f>
        <v>NO PRIORIZADA</v>
      </c>
      <c r="G5" s="2" t="str">
        <f>VLOOKUP(C5,Detalle!B:F,5,FALSE)</f>
        <v>Diario</v>
      </c>
      <c r="H5" s="2"/>
      <c r="I5" s="2" t="s">
        <v>844</v>
      </c>
      <c r="J5" s="2" t="s">
        <v>827</v>
      </c>
      <c r="L5" t="str">
        <f>CONCATENATE("SD.",B5,",")</f>
        <v>SD.VAR_172,</v>
      </c>
    </row>
    <row r="6" spans="1:12" ht="15" customHeight="1" x14ac:dyDescent="0.25">
      <c r="A6" s="2" t="str">
        <f>VLOOKUP(C6,'Cat. Variables'!A:B,2,FALSE)</f>
        <v>BLOQUEOS</v>
      </c>
      <c r="B6" s="2" t="s">
        <v>323</v>
      </c>
      <c r="C6" s="2" t="s">
        <v>323</v>
      </c>
      <c r="D6" s="2" t="str">
        <f>VLOOKUP(C6,Variable_script!A:C,2,FALSE)</f>
        <v>SA_SIAC_COD_BLOQUEO_LINEA.SQL</v>
      </c>
      <c r="E6" s="2" t="str">
        <f>VLOOKUP(C6,Variable_script!A:C,3,FALSE)</f>
        <v>DWO</v>
      </c>
      <c r="F6" s="2" t="str">
        <f>IFERROR(VLOOKUP(B6,'V. Priorizadas'!A:B,2,FALSE),"NO PRIORIZADA")</f>
        <v>NO PRIORIZADA</v>
      </c>
      <c r="G6" s="2" t="str">
        <f>VLOOKUP(C6,Detalle!B:F,5,FALSE)</f>
        <v>Diario</v>
      </c>
      <c r="H6" s="2"/>
      <c r="I6" s="2" t="s">
        <v>844</v>
      </c>
      <c r="J6" s="2" t="s">
        <v>827</v>
      </c>
      <c r="L6" t="str">
        <f>CONCATENATE("SD.",B6,",")</f>
        <v>SD.VAR_173,</v>
      </c>
    </row>
    <row r="7" spans="1:12" ht="15" customHeight="1" x14ac:dyDescent="0.25">
      <c r="A7" s="2" t="str">
        <f>VLOOKUP(C7,'Cat. Variables'!A:B,2,FALSE)</f>
        <v>BLOQUEOS</v>
      </c>
      <c r="B7" s="2" t="s">
        <v>325</v>
      </c>
      <c r="C7" s="2" t="s">
        <v>325</v>
      </c>
      <c r="D7" s="2" t="str">
        <f>VLOOKUP(C7,Variable_script!A:C,2,FALSE)</f>
        <v>SA_SIAC_COD_BLOQUEO_LINEA.SQL</v>
      </c>
      <c r="E7" s="2" t="str">
        <f>VLOOKUP(C7,Variable_script!A:C,3,FALSE)</f>
        <v>DWO</v>
      </c>
      <c r="F7" s="2" t="str">
        <f>IFERROR(VLOOKUP(B7,'V. Priorizadas'!A:B,2,FALSE),"NO PRIORIZADA")</f>
        <v>NO PRIORIZADA</v>
      </c>
      <c r="G7" s="2" t="str">
        <f>VLOOKUP(C7,Detalle!B:F,5,FALSE)</f>
        <v>Diario</v>
      </c>
      <c r="H7" s="2"/>
      <c r="I7" s="2" t="s">
        <v>844</v>
      </c>
      <c r="J7" s="2" t="s">
        <v>827</v>
      </c>
      <c r="L7" t="str">
        <f>CONCATENATE("SD.",B7,",")</f>
        <v>SD.VAR_174,</v>
      </c>
    </row>
    <row r="8" spans="1:12" ht="15" customHeight="1" x14ac:dyDescent="0.25">
      <c r="A8" s="2" t="str">
        <f>VLOOKUP(C8,'Cat. Variables'!A:B,2,FALSE)</f>
        <v>BLOQUEOS</v>
      </c>
      <c r="B8" s="2" t="s">
        <v>333</v>
      </c>
      <c r="C8" s="2" t="s">
        <v>333</v>
      </c>
      <c r="D8" s="2" t="str">
        <f>VLOOKUP(C8,Variable_script!A:C,2,FALSE)</f>
        <v>SA_SIAC_COD_BLOQUEO_LINEA.SQL</v>
      </c>
      <c r="E8" s="2" t="str">
        <f>VLOOKUP(C8,Variable_script!A:C,3,FALSE)</f>
        <v>DWO</v>
      </c>
      <c r="F8" s="2" t="str">
        <f>IFERROR(VLOOKUP(B8,'V. Priorizadas'!A:B,2,FALSE),"NO PRIORIZADA")</f>
        <v>NO PRIORIZADA</v>
      </c>
      <c r="G8" s="2" t="str">
        <f>VLOOKUP(C8,Detalle!B:F,5,FALSE)</f>
        <v>Diario</v>
      </c>
      <c r="H8" s="2"/>
      <c r="I8" s="2" t="s">
        <v>844</v>
      </c>
      <c r="J8" s="2" t="s">
        <v>827</v>
      </c>
      <c r="L8" t="str">
        <f>CONCATENATE("SD.",B8,",")</f>
        <v>SD.VAR_178,</v>
      </c>
    </row>
    <row r="9" spans="1:12" ht="15" customHeight="1" x14ac:dyDescent="0.25">
      <c r="A9" s="2" t="str">
        <f>VLOOKUP(C9,'Cat. Variables'!A:B,2,FALSE)</f>
        <v>BLOQUEOS</v>
      </c>
      <c r="B9" s="2" t="s">
        <v>335</v>
      </c>
      <c r="C9" s="2" t="s">
        <v>335</v>
      </c>
      <c r="D9" s="2" t="str">
        <f>VLOOKUP(C9,Variable_script!A:C,2,FALSE)</f>
        <v>SA_SIAC_COD_BLOQUEO_LINEA.SQL</v>
      </c>
      <c r="E9" s="2" t="str">
        <f>VLOOKUP(C9,Variable_script!A:C,3,FALSE)</f>
        <v>DWO</v>
      </c>
      <c r="F9" s="2" t="str">
        <f>IFERROR(VLOOKUP(B9,'V. Priorizadas'!A:B,2,FALSE),"NO PRIORIZADA")</f>
        <v>NO PRIORIZADA</v>
      </c>
      <c r="G9" s="2" t="str">
        <f>VLOOKUP(C9,Detalle!B:F,5,FALSE)</f>
        <v>Diario</v>
      </c>
      <c r="H9" s="2"/>
      <c r="I9" s="2" t="s">
        <v>844</v>
      </c>
      <c r="J9" s="2" t="s">
        <v>827</v>
      </c>
      <c r="L9" t="str">
        <f>CONCATENATE("SD.",B9,",")</f>
        <v>SD.VAR_179,</v>
      </c>
    </row>
    <row r="10" spans="1:12" ht="15" customHeight="1" x14ac:dyDescent="0.25">
      <c r="A10" s="2" t="str">
        <f>VLOOKUP(C10,'Cat. Variables'!A:B,2,FALSE)</f>
        <v>ÚLTIMO TRÁFICO</v>
      </c>
      <c r="B10" s="2" t="s">
        <v>381</v>
      </c>
      <c r="C10" s="2" t="s">
        <v>381</v>
      </c>
      <c r="D10" s="2" t="str">
        <f>VLOOKUP(C10,Variable_script!A:C,2,FALSE)</f>
        <v>16_DWO.T$_F_M_GPRS_VAR221.sql</v>
      </c>
      <c r="E10" s="2" t="str">
        <f>VLOOKUP(C10,Variable_script!A:C,3,FALSE)</f>
        <v>REPTDM</v>
      </c>
      <c r="F10" s="2" t="str">
        <f>IFERROR(VLOOKUP(B10,'V. Priorizadas'!A:B,2,FALSE),"NO PRIORIZADA")</f>
        <v>NO PRIORIZADA</v>
      </c>
      <c r="G10" s="2" t="str">
        <f>VLOOKUP(C10,Detalle!B:F,5,FALSE)</f>
        <v>03 cada mes</v>
      </c>
      <c r="H10" s="2"/>
      <c r="I10" s="2" t="s">
        <v>155</v>
      </c>
      <c r="J10" s="2" t="s">
        <v>827</v>
      </c>
    </row>
    <row r="11" spans="1:12" ht="15" customHeight="1" x14ac:dyDescent="0.25">
      <c r="A11" s="2" t="str">
        <f>VLOOKUP(C11,'Cat. Variables'!A:B,2,FALSE)</f>
        <v>PRODUCTOS ADICIONALES CLIENTE</v>
      </c>
      <c r="B11" s="2" t="s">
        <v>269</v>
      </c>
      <c r="C11" s="2" t="s">
        <v>269</v>
      </c>
      <c r="D11" s="2" t="str">
        <f>VLOOKUP(C11,Variable_script!A:C,2,FALSE)</f>
        <v>19_DWO.T$_F_M_ABONADOS_3var.sql</v>
      </c>
      <c r="E11" s="2" t="str">
        <f>VLOOKUP(C11,Variable_script!A:C,3,FALSE)</f>
        <v>REPTDM</v>
      </c>
      <c r="F11" s="2" t="str">
        <f>IFERROR(VLOOKUP(B11,'V. Priorizadas'!A:B,2,FALSE),"NO PRIORIZADA")</f>
        <v>NO PRIORIZADA</v>
      </c>
      <c r="G11" s="2" t="str">
        <f>VLOOKUP(C11,Detalle!B:F,5,FALSE)</f>
        <v>05 cada mes</v>
      </c>
      <c r="H11" s="2"/>
      <c r="I11" s="2"/>
      <c r="J11" s="2" t="s">
        <v>827</v>
      </c>
    </row>
    <row r="12" spans="1:12" ht="15" customHeight="1" x14ac:dyDescent="0.25">
      <c r="A12" s="2" t="str">
        <f>VLOOKUP(C12,'Cat. Variables'!A:B,2,FALSE)</f>
        <v>CALIDAD DE RED</v>
      </c>
      <c r="B12" s="2" t="s">
        <v>644</v>
      </c>
      <c r="C12" s="2" t="s">
        <v>467</v>
      </c>
      <c r="D12" s="2" t="str">
        <f>VLOOKUP(C12,Variable_script!A:C,2,FALSE)</f>
        <v>20_BAJAS_2G_3G_4G.sql</v>
      </c>
      <c r="E12" s="2" t="str">
        <f>VLOOKUP(C12,Variable_script!A:C,3,FALSE)</f>
        <v>DWO</v>
      </c>
      <c r="F12" s="2" t="str">
        <f>IFERROR(VLOOKUP(B12,'V. Priorizadas'!A:B,2,FALSE),"NO PRIORIZADA")</f>
        <v>NO PRIORIZADA</v>
      </c>
      <c r="G12" s="2" t="str">
        <f>VLOOKUP(C12,Detalle!B:F,5,FALSE)</f>
        <v>05 cada mes</v>
      </c>
      <c r="H12" s="2" t="s">
        <v>847</v>
      </c>
      <c r="I12" s="2" t="s">
        <v>846</v>
      </c>
      <c r="J12" s="2" t="s">
        <v>827</v>
      </c>
    </row>
    <row r="13" spans="1:12" ht="15" customHeight="1" x14ac:dyDescent="0.25">
      <c r="A13" s="2" t="str">
        <f>VLOOKUP(C13,'Cat. Variables'!A:B,2,FALSE)</f>
        <v>CALIDAD DE RED</v>
      </c>
      <c r="B13" s="2" t="s">
        <v>645</v>
      </c>
      <c r="C13" s="2" t="s">
        <v>469</v>
      </c>
      <c r="D13" s="2" t="str">
        <f>VLOOKUP(C13,Variable_script!A:C,2,FALSE)</f>
        <v>20_BAJAS_2G_3G_4G.sql</v>
      </c>
      <c r="E13" s="2" t="str">
        <f>VLOOKUP(C13,Variable_script!A:C,3,FALSE)</f>
        <v>DWO</v>
      </c>
      <c r="F13" s="2" t="str">
        <f>IFERROR(VLOOKUP(B13,'V. Priorizadas'!A:B,2,FALSE),"NO PRIORIZADA")</f>
        <v>NO PRIORIZADA</v>
      </c>
      <c r="G13" s="2" t="str">
        <f>VLOOKUP(C13,Detalle!B:F,5,FALSE)</f>
        <v>05 cada mes</v>
      </c>
      <c r="H13" s="2" t="s">
        <v>847</v>
      </c>
      <c r="I13" s="2" t="s">
        <v>846</v>
      </c>
      <c r="J13" s="2" t="s">
        <v>827</v>
      </c>
    </row>
    <row r="14" spans="1:12" ht="15" customHeight="1" x14ac:dyDescent="0.25">
      <c r="A14" s="2" t="str">
        <f>VLOOKUP(C14,'Cat. Variables'!A:B,2,FALSE)</f>
        <v>DATOS DE LINEA</v>
      </c>
      <c r="B14" s="2" t="s">
        <v>163</v>
      </c>
      <c r="C14" s="2" t="s">
        <v>163</v>
      </c>
      <c r="D14" s="2" t="str">
        <f>VLOOKUP(C14,Variable_script!A:C,2,FALSE)</f>
        <v>var_003.sql</v>
      </c>
      <c r="E14" s="2" t="str">
        <f>VLOOKUP(C14,Variable_script!A:C,3,FALSE)</f>
        <v>DWO</v>
      </c>
      <c r="F14" s="2" t="str">
        <f>IFERROR(VLOOKUP(B14,'V. Priorizadas'!A:B,2,FALSE),"NO PRIORIZADA")</f>
        <v>NO PRIORIZADA</v>
      </c>
      <c r="G14" s="2" t="str">
        <f>VLOOKUP(C14,Detalle!B:F,5,FALSE)</f>
        <v>05 cada mes</v>
      </c>
      <c r="H14" s="2"/>
      <c r="I14" s="2" t="s">
        <v>844</v>
      </c>
      <c r="J14" s="2" t="s">
        <v>827</v>
      </c>
    </row>
    <row r="15" spans="1:12" ht="15" customHeight="1" x14ac:dyDescent="0.25">
      <c r="A15" s="2" t="str">
        <f>VLOOKUP(C15,'Cat. Variables'!A:B,2,FALSE)</f>
        <v>PROMOCIONES</v>
      </c>
      <c r="B15" s="2" t="s">
        <v>289</v>
      </c>
      <c r="C15" s="2" t="s">
        <v>289</v>
      </c>
      <c r="D15" s="2" t="str">
        <f>VLOOKUP(C15,Variable_script!A:C,2,FALSE)</f>
        <v>VAR_150.SQL</v>
      </c>
      <c r="E15" s="2" t="str">
        <f>VLOOKUP(C15,Variable_script!A:C,3,FALSE)</f>
        <v>DWO</v>
      </c>
      <c r="F15" s="2" t="str">
        <f>IFERROR(VLOOKUP(B15,'V. Priorizadas'!A:B,2,FALSE),"NO PRIORIZADA")</f>
        <v>NO PRIORIZADA</v>
      </c>
      <c r="G15" s="2" t="str">
        <f>VLOOKUP(C15,Detalle!B:F,5,FALSE)</f>
        <v>02 cada mes</v>
      </c>
      <c r="H15" s="2"/>
      <c r="I15" s="2"/>
      <c r="J15" s="2" t="s">
        <v>827</v>
      </c>
    </row>
    <row r="16" spans="1:12" ht="15" customHeight="1" x14ac:dyDescent="0.25">
      <c r="A16" s="2" t="str">
        <f>VLOOKUP(C16,'Cat. Variables'!A:B,2,FALSE)</f>
        <v>CALIDAD DE RED</v>
      </c>
      <c r="B16" s="2" t="s">
        <v>646</v>
      </c>
      <c r="C16" s="2" t="s">
        <v>728</v>
      </c>
      <c r="D16" s="2" t="str">
        <f>VLOOKUP(C16,Variable_script!A:C,2,FALSE)</f>
        <v>20_BAJAS_2G_3G_4G.sql</v>
      </c>
      <c r="E16" s="2" t="str">
        <f>VLOOKUP(C16,Variable_script!A:C,3,FALSE)</f>
        <v>DWO</v>
      </c>
      <c r="F16" s="2" t="str">
        <f>IFERROR(VLOOKUP(B16,'V. Priorizadas'!A:B,2,FALSE),"NO PRIORIZADA")</f>
        <v>NO PRIORIZADA</v>
      </c>
      <c r="G16" s="2" t="str">
        <f>VLOOKUP(C16,Detalle!B:F,5,FALSE)</f>
        <v>05 cada mes</v>
      </c>
      <c r="H16" s="2" t="s">
        <v>847</v>
      </c>
      <c r="I16" s="2" t="s">
        <v>846</v>
      </c>
      <c r="J16" s="2" t="s">
        <v>827</v>
      </c>
    </row>
    <row r="17" spans="1:11" ht="15" customHeight="1" x14ac:dyDescent="0.25">
      <c r="A17" s="2" t="str">
        <f>VLOOKUP(C17,'Cat. Variables'!A:B,2,FALSE)</f>
        <v>CALIDAD DE RED</v>
      </c>
      <c r="B17" s="2" t="s">
        <v>647</v>
      </c>
      <c r="C17" s="2" t="s">
        <v>729</v>
      </c>
      <c r="D17" s="2" t="str">
        <f>VLOOKUP(C17,Variable_script!A:C,2,FALSE)</f>
        <v>20_BAJAS_2G_3G_4G.sql</v>
      </c>
      <c r="E17" s="2" t="str">
        <f>VLOOKUP(C17,Variable_script!A:C,3,FALSE)</f>
        <v>DWO</v>
      </c>
      <c r="F17" s="2" t="str">
        <f>IFERROR(VLOOKUP(B17,'V. Priorizadas'!A:B,2,FALSE),"NO PRIORIZADA")</f>
        <v>NO PRIORIZADA</v>
      </c>
      <c r="G17" s="2" t="str">
        <f>VLOOKUP(C17,Detalle!B:F,5,FALSE)</f>
        <v>05 cada mes</v>
      </c>
      <c r="H17" s="2" t="s">
        <v>847</v>
      </c>
      <c r="I17" s="2" t="s">
        <v>846</v>
      </c>
      <c r="J17" s="2" t="s">
        <v>827</v>
      </c>
    </row>
    <row r="18" spans="1:11" ht="15" customHeight="1" x14ac:dyDescent="0.25">
      <c r="A18" s="2" t="str">
        <f>VLOOKUP(C18,'Cat. Variables'!A:B,2,FALSE)</f>
        <v>INTERACCIONES</v>
      </c>
      <c r="B18" s="2" t="s">
        <v>285</v>
      </c>
      <c r="C18" s="2" t="s">
        <v>285</v>
      </c>
      <c r="D18" s="2" t="str">
        <f>VLOOKUP(C18,Variable_script!A:C,2,FALSE)</f>
        <v>SA_TABLE_SAR_SARA.SQL</v>
      </c>
      <c r="E18" s="2" t="str">
        <f>VLOOKUP(C18,Variable_script!A:C,3,FALSE)</f>
        <v>DWO</v>
      </c>
      <c r="F18" s="2" t="str">
        <f>IFERROR(VLOOKUP(B18,'V. Priorizadas'!A:B,2,FALSE),"NO PRIORIZADA")</f>
        <v>NO PRIORIZADA</v>
      </c>
      <c r="G18" s="2" t="str">
        <f>VLOOKUP(C18,Detalle!B:F,5,FALSE)</f>
        <v>Diario</v>
      </c>
      <c r="H18" s="2"/>
      <c r="I18" s="2" t="s">
        <v>155</v>
      </c>
      <c r="J18" s="2" t="s">
        <v>827</v>
      </c>
    </row>
    <row r="19" spans="1:11" ht="15" customHeight="1" x14ac:dyDescent="0.25">
      <c r="A19" s="2" t="str">
        <f>VLOOKUP(C19,'Cat. Variables'!A:B,2,FALSE)</f>
        <v>ÚLTIMO TRÁFICO</v>
      </c>
      <c r="B19" s="2" t="s">
        <v>652</v>
      </c>
      <c r="C19" s="2" t="s">
        <v>185</v>
      </c>
      <c r="D19" s="2" t="str">
        <f>VLOOKUP(C19,Variable_script!A:C,2,FALSE)</f>
        <v>3_REPTDM.F_M_LINEAS_CELDA_CDR.sql</v>
      </c>
      <c r="E19" s="2" t="str">
        <f>VLOOKUP(C19,Variable_script!A:C,3,FALSE)</f>
        <v>REPTDM</v>
      </c>
      <c r="F19" s="2" t="str">
        <f>IFERROR(VLOOKUP(B19,'V. Priorizadas'!A:B,2,FALSE),"NO PRIORIZADA")</f>
        <v>NO PRIORIZADA</v>
      </c>
      <c r="G19" s="2" t="str">
        <f>VLOOKUP(C19,Detalle!B:F,5,FALSE)</f>
        <v>05 cada mes</v>
      </c>
      <c r="H19" s="2"/>
      <c r="I19" s="2"/>
      <c r="J19" s="2" t="s">
        <v>827</v>
      </c>
    </row>
    <row r="20" spans="1:11" ht="15" customHeight="1" x14ac:dyDescent="0.25">
      <c r="A20" s="2" t="str">
        <f>VLOOKUP(C20,'Cat. Variables'!A:B,2,FALSE)</f>
        <v>ÚLTIMO TRÁFICO</v>
      </c>
      <c r="B20" s="2" t="s">
        <v>653</v>
      </c>
      <c r="C20" s="2" t="s">
        <v>187</v>
      </c>
      <c r="D20" s="2" t="str">
        <f>VLOOKUP(C20,Variable_script!A:C,2,FALSE)</f>
        <v>3_REPTDM.F_M_LINEAS_CELDA_CDR.sql</v>
      </c>
      <c r="E20" s="2" t="str">
        <f>VLOOKUP(C20,Variable_script!A:C,3,FALSE)</f>
        <v>REPTDM</v>
      </c>
      <c r="F20" s="2" t="str">
        <f>IFERROR(VLOOKUP(B20,'V. Priorizadas'!A:B,2,FALSE),"NO PRIORIZADA")</f>
        <v>NO PRIORIZADA</v>
      </c>
      <c r="G20" s="2" t="str">
        <f>VLOOKUP(C20,Detalle!B:F,5,FALSE)</f>
        <v>05 cada mes</v>
      </c>
      <c r="H20" s="2"/>
      <c r="I20" s="2"/>
      <c r="J20" s="2" t="s">
        <v>827</v>
      </c>
    </row>
    <row r="21" spans="1:11" ht="15" customHeight="1" x14ac:dyDescent="0.25">
      <c r="A21" s="2" t="str">
        <f>VLOOKUP(C21,'Cat. Variables'!A:B,2,FALSE)</f>
        <v>ÚLTIMO TRÁFICO</v>
      </c>
      <c r="B21" s="2" t="s">
        <v>654</v>
      </c>
      <c r="C21" s="2" t="s">
        <v>189</v>
      </c>
      <c r="D21" s="2" t="str">
        <f>VLOOKUP(C21,Variable_script!A:C,2,FALSE)</f>
        <v>3_REPTDM.F_M_LINEAS_CELDA_CDR.sql</v>
      </c>
      <c r="E21" s="2" t="str">
        <f>VLOOKUP(C21,Variable_script!A:C,3,FALSE)</f>
        <v>REPTDM</v>
      </c>
      <c r="F21" s="2" t="str">
        <f>IFERROR(VLOOKUP(B21,'V. Priorizadas'!A:B,2,FALSE),"NO PRIORIZADA")</f>
        <v>NO PRIORIZADA</v>
      </c>
      <c r="G21" s="2" t="str">
        <f>VLOOKUP(C21,Detalle!B:F,5,FALSE)</f>
        <v>08 cada mes</v>
      </c>
      <c r="H21" s="2"/>
      <c r="I21" s="2"/>
      <c r="J21" s="2" t="s">
        <v>827</v>
      </c>
    </row>
    <row r="22" spans="1:11" ht="15" customHeight="1" x14ac:dyDescent="0.25">
      <c r="A22" s="2" t="str">
        <f>VLOOKUP(C22,'Cat. Variables'!A:B,2,FALSE)</f>
        <v>LOCALIDAD DEL CLIENTE</v>
      </c>
      <c r="B22" s="2" t="s">
        <v>655</v>
      </c>
      <c r="C22" s="2" t="s">
        <v>195</v>
      </c>
      <c r="D22" s="2" t="str">
        <f>VLOOKUP(C22,Variable_script!A:C,2,FALSE)</f>
        <v>3_REPTDM.F_M_LINEAS_CELDA_CDR.sql</v>
      </c>
      <c r="E22" s="2" t="str">
        <f>VLOOKUP(C22,Variable_script!A:C,3,FALSE)</f>
        <v>REPTDM</v>
      </c>
      <c r="F22" s="2" t="str">
        <f>IFERROR(VLOOKUP(B22,'V. Priorizadas'!A:B,2,FALSE),"NO PRIORIZADA")</f>
        <v>NO PRIORIZADA</v>
      </c>
      <c r="G22" s="2" t="str">
        <f>VLOOKUP(C22,Detalle!B:F,5,FALSE)</f>
        <v>05 cada mes</v>
      </c>
      <c r="H22" s="2"/>
      <c r="I22" s="2"/>
      <c r="J22" s="2" t="s">
        <v>827</v>
      </c>
    </row>
    <row r="23" spans="1:11" ht="15" customHeight="1" x14ac:dyDescent="0.25">
      <c r="A23" s="2" t="str">
        <f>VLOOKUP(C23,'Cat. Variables'!A:B,2,FALSE)</f>
        <v>CAMPAÑAS</v>
      </c>
      <c r="B23" s="2" t="s">
        <v>667</v>
      </c>
      <c r="C23" s="2" t="s">
        <v>297</v>
      </c>
      <c r="D23" s="2" t="str">
        <f>VLOOKUP(C23,Variable_script!A:C,2,FALSE)</f>
        <v>VAR_155.sql</v>
      </c>
      <c r="E23" s="2" t="str">
        <f>VLOOKUP(C23,Variable_script!A:C,3,FALSE)</f>
        <v>DWO</v>
      </c>
      <c r="F23" s="2" t="str">
        <f>IFERROR(VLOOKUP(B23,'V. Priorizadas'!A:B,2,FALSE),"NO PRIORIZADA")</f>
        <v>NO PRIORIZADA</v>
      </c>
      <c r="G23" s="2" t="str">
        <f>VLOOKUP(C23,Detalle!B:F,5,FALSE)</f>
        <v>No especificado</v>
      </c>
      <c r="H23" s="2" t="s">
        <v>142</v>
      </c>
      <c r="I23" s="2"/>
      <c r="J23" s="2" t="s">
        <v>843</v>
      </c>
    </row>
    <row r="24" spans="1:11" ht="15" customHeight="1" x14ac:dyDescent="0.25">
      <c r="A24" s="2" t="str">
        <f>VLOOKUP(C24,'Cat. Variables'!A:B,2,FALSE)</f>
        <v>CAMPAÑAS</v>
      </c>
      <c r="B24" s="2" t="s">
        <v>668</v>
      </c>
      <c r="C24" s="2" t="s">
        <v>299</v>
      </c>
      <c r="D24" s="2" t="str">
        <f>VLOOKUP(C24,Variable_script!A:C,2,FALSE)</f>
        <v>VAR_156.sql</v>
      </c>
      <c r="E24" s="2" t="str">
        <f>VLOOKUP(C24,Variable_script!A:C,3,FALSE)</f>
        <v>DWO</v>
      </c>
      <c r="F24" s="2" t="str">
        <f>IFERROR(VLOOKUP(B24,'V. Priorizadas'!A:B,2,FALSE),"NO PRIORIZADA")</f>
        <v>NO PRIORIZADA</v>
      </c>
      <c r="G24" s="2" t="str">
        <f>VLOOKUP(C24,Detalle!B:F,5,FALSE)</f>
        <v>Diario</v>
      </c>
      <c r="H24" s="2"/>
      <c r="I24" s="2"/>
      <c r="J24" s="2" t="s">
        <v>843</v>
      </c>
    </row>
    <row r="25" spans="1:11" ht="15" customHeight="1" x14ac:dyDescent="0.25">
      <c r="A25" s="2" t="str">
        <f>VLOOKUP(C25,'Cat. Variables'!A:B,2,FALSE)</f>
        <v>CAMPAÑAS</v>
      </c>
      <c r="B25" s="2" t="s">
        <v>301</v>
      </c>
      <c r="C25" s="2" t="s">
        <v>301</v>
      </c>
      <c r="D25" s="2" t="str">
        <f>VLOOKUP(C25,Variable_script!A:C,2,FALSE)</f>
        <v>var_157.sql</v>
      </c>
      <c r="E25" s="2" t="str">
        <f>VLOOKUP(C25,Variable_script!A:C,3,FALSE)</f>
        <v>DWO</v>
      </c>
      <c r="F25" s="2" t="str">
        <f>IFERROR(VLOOKUP(B25,'V. Priorizadas'!A:B,2,FALSE),"NO PRIORIZADA")</f>
        <v>NO PRIORIZADA</v>
      </c>
      <c r="G25" s="2" t="str">
        <f>VLOOKUP(C25,Detalle!B:F,5,FALSE)</f>
        <v>Diario</v>
      </c>
      <c r="H25" s="2"/>
      <c r="I25" s="2"/>
      <c r="J25" s="2" t="s">
        <v>843</v>
      </c>
    </row>
    <row r="26" spans="1:11" ht="15" customHeight="1" x14ac:dyDescent="0.25">
      <c r="A26" s="2" t="str">
        <f>VLOOKUP(C26,'Cat. Variables'!A:B,2,FALSE)</f>
        <v>CAMPAÑAS</v>
      </c>
      <c r="B26" s="2" t="s">
        <v>303</v>
      </c>
      <c r="C26" s="2" t="s">
        <v>303</v>
      </c>
      <c r="D26" s="2" t="str">
        <f>VLOOKUP(C26,Variable_script!A:C,2,FALSE)</f>
        <v>VAR_159.sql</v>
      </c>
      <c r="E26" s="2" t="str">
        <f>VLOOKUP(C26,Variable_script!A:C,3,FALSE)</f>
        <v>DWO</v>
      </c>
      <c r="F26" s="2" t="str">
        <f>IFERROR(VLOOKUP(B26,'V. Priorizadas'!A:B,2,FALSE),"NO PRIORIZADA")</f>
        <v>NO PRIORIZADA</v>
      </c>
      <c r="G26" s="2" t="str">
        <f>VLOOKUP(C26,Detalle!B:F,5,FALSE)</f>
        <v>No especificado</v>
      </c>
      <c r="H26" s="2"/>
      <c r="I26" s="2"/>
      <c r="J26" s="2" t="s">
        <v>843</v>
      </c>
    </row>
    <row r="27" spans="1:11" ht="15" customHeight="1" x14ac:dyDescent="0.25">
      <c r="A27" s="2" t="str">
        <f>VLOOKUP(C27,'Cat. Variables'!A:B,2,FALSE)</f>
        <v>CAMPAÑAS</v>
      </c>
      <c r="B27" s="2" t="s">
        <v>305</v>
      </c>
      <c r="C27" s="2" t="s">
        <v>305</v>
      </c>
      <c r="D27" s="2" t="str">
        <f>VLOOKUP(C27,Variable_script!A:C,2,FALSE)</f>
        <v>VAR_160.sql</v>
      </c>
      <c r="E27" s="2" t="str">
        <f>VLOOKUP(C27,Variable_script!A:C,3,FALSE)</f>
        <v>DWO</v>
      </c>
      <c r="F27" s="2" t="str">
        <f>IFERROR(VLOOKUP(B27,'V. Priorizadas'!A:B,2,FALSE),"NO PRIORIZADA")</f>
        <v>NO PRIORIZADA</v>
      </c>
      <c r="G27" s="2" t="str">
        <f>VLOOKUP(C27,Detalle!B:F,5,FALSE)</f>
        <v>05 cada mes</v>
      </c>
      <c r="H27" s="2"/>
      <c r="I27" s="2"/>
      <c r="J27" s="2" t="s">
        <v>843</v>
      </c>
    </row>
    <row r="28" spans="1:11" ht="15" customHeight="1" x14ac:dyDescent="0.25">
      <c r="A28" s="2" t="str">
        <f>VLOOKUP(C28,'Cat. Variables'!A:B,2,FALSE)</f>
        <v>DATOS DE LINEA</v>
      </c>
      <c r="B28" s="2" t="s">
        <v>8</v>
      </c>
      <c r="C28" s="2" t="s">
        <v>8</v>
      </c>
      <c r="D28" s="2" t="str">
        <f>VLOOKUP(C28,Variable_script!A:C,2,FALSE)</f>
        <v>var_020.sql</v>
      </c>
      <c r="E28" s="2" t="str">
        <f>VLOOKUP(C28,Variable_script!A:C,3,FALSE)</f>
        <v>REPTDM</v>
      </c>
      <c r="F28" s="2" t="str">
        <f>IFERROR(VLOOKUP(B28,'V. Priorizadas'!A:B,2,FALSE),"NO PRIORIZADA")</f>
        <v>PRIORIZADA</v>
      </c>
      <c r="G28" s="2" t="str">
        <f>VLOOKUP(C28,Detalle!B:F,5,FALSE)</f>
        <v>05 cada mes</v>
      </c>
      <c r="H28" s="2"/>
      <c r="I28" s="2" t="s">
        <v>846</v>
      </c>
      <c r="J28" s="2" t="s">
        <v>827</v>
      </c>
    </row>
    <row r="29" spans="1:11" ht="15" customHeight="1" x14ac:dyDescent="0.25">
      <c r="A29" s="2" t="str">
        <f>VLOOKUP(C29,'Cat. Variables'!A:B,2,FALSE)</f>
        <v>CAMPAÑAS</v>
      </c>
      <c r="B29" s="2" t="s">
        <v>307</v>
      </c>
      <c r="C29" s="2" t="s">
        <v>307</v>
      </c>
      <c r="D29" s="2" t="str">
        <f>VLOOKUP(C29,Variable_script!A:C,2,FALSE)</f>
        <v>VAR_162.sql</v>
      </c>
      <c r="E29" s="2" t="str">
        <f>VLOOKUP(C29,Variable_script!A:C,3,FALSE)</f>
        <v>DWO</v>
      </c>
      <c r="F29" s="2" t="str">
        <f>IFERROR(VLOOKUP(B29,'V. Priorizadas'!A:B,2,FALSE),"NO PRIORIZADA")</f>
        <v>NO PRIORIZADA</v>
      </c>
      <c r="G29" s="2" t="str">
        <f>VLOOKUP(C29,Detalle!B:F,5,FALSE)</f>
        <v>05 cada mes</v>
      </c>
      <c r="H29" s="2"/>
      <c r="I29" s="2"/>
      <c r="J29" s="2" t="s">
        <v>843</v>
      </c>
    </row>
    <row r="30" spans="1:11" ht="15" customHeight="1" x14ac:dyDescent="0.25">
      <c r="A30" s="2" t="str">
        <f>VLOOKUP(C30,'Cat. Variables'!A:B,2,FALSE)</f>
        <v>RENOVACIONES</v>
      </c>
      <c r="B30" s="2" t="s">
        <v>311</v>
      </c>
      <c r="C30" s="2" t="s">
        <v>311</v>
      </c>
      <c r="D30" s="2" t="str">
        <f>VLOOKUP(C30,Variable_script!A:C,2,FALSE)</f>
        <v>VAR_164.SQL</v>
      </c>
      <c r="E30" s="2" t="str">
        <f>VLOOKUP(C30,Variable_script!A:C,3,FALSE)</f>
        <v>DWO</v>
      </c>
      <c r="F30" s="2" t="str">
        <f>IFERROR(VLOOKUP(B30,'V. Priorizadas'!A:B,2,FALSE),"NO PRIORIZADA")</f>
        <v>NO PRIORIZADA</v>
      </c>
      <c r="G30" s="2" t="str">
        <f>VLOOKUP(C30,Detalle!B:F,5,FALSE)</f>
        <v>05 cada mes</v>
      </c>
      <c r="H30" s="2"/>
      <c r="I30" s="2"/>
      <c r="J30" s="2" t="s">
        <v>843</v>
      </c>
    </row>
    <row r="31" spans="1:11" ht="15" customHeight="1" x14ac:dyDescent="0.25">
      <c r="A31" s="2" t="str">
        <f>VLOOKUP(C31,'Cat. Variables'!A:B,2,FALSE)</f>
        <v>CLARO PUNTOS</v>
      </c>
      <c r="B31" s="2" t="s">
        <v>351</v>
      </c>
      <c r="C31" s="2" t="s">
        <v>351</v>
      </c>
      <c r="D31" s="2" t="str">
        <f>VLOOKUP(C31,Variable_script!A:C,2,FALSE)</f>
        <v>VAR_206_207_208.sql</v>
      </c>
      <c r="E31" s="2" t="str">
        <f>VLOOKUP(C31,Variable_script!A:C,3,FALSE)</f>
        <v>DWO</v>
      </c>
      <c r="F31" s="2" t="str">
        <f>IFERROR(VLOOKUP(B31,'V. Priorizadas'!A:B,2,FALSE),"NO PRIORIZADA")</f>
        <v>NO PRIORIZADA</v>
      </c>
      <c r="G31" s="2" t="str">
        <f>VLOOKUP(C31,Detalle!B:F,5,FALSE)</f>
        <v>Diario</v>
      </c>
      <c r="H31" s="2"/>
      <c r="I31" s="2"/>
      <c r="J31" s="2" t="s">
        <v>843</v>
      </c>
      <c r="K31" t="s">
        <v>853</v>
      </c>
    </row>
    <row r="32" spans="1:11" ht="15" customHeight="1" x14ac:dyDescent="0.25">
      <c r="A32" s="2" t="str">
        <f>VLOOKUP(C32,'Cat. Variables'!A:B,2,FALSE)</f>
        <v>CLARO PUNTOS</v>
      </c>
      <c r="B32" s="2" t="s">
        <v>353</v>
      </c>
      <c r="C32" s="2" t="s">
        <v>353</v>
      </c>
      <c r="D32" s="2" t="str">
        <f>VLOOKUP(C32,Variable_script!A:C,2,FALSE)</f>
        <v>VAR_206_207_208.sql</v>
      </c>
      <c r="E32" s="2" t="str">
        <f>VLOOKUP(C32,Variable_script!A:C,3,FALSE)</f>
        <v>DWO</v>
      </c>
      <c r="F32" s="2" t="str">
        <f>IFERROR(VLOOKUP(B32,'V. Priorizadas'!A:B,2,FALSE),"NO PRIORIZADA")</f>
        <v>NO PRIORIZADA</v>
      </c>
      <c r="G32" s="2" t="str">
        <f>VLOOKUP(C32,Detalle!B:F,5,FALSE)</f>
        <v>Diario</v>
      </c>
      <c r="H32" s="2"/>
      <c r="I32" s="2"/>
      <c r="J32" s="2" t="s">
        <v>843</v>
      </c>
      <c r="K32" t="s">
        <v>853</v>
      </c>
    </row>
    <row r="33" spans="1:11" ht="15" customHeight="1" x14ac:dyDescent="0.25">
      <c r="A33" s="2" t="str">
        <f>VLOOKUP(C33,'Cat. Variables'!A:B,2,FALSE)</f>
        <v>CLARO PUNTOS</v>
      </c>
      <c r="B33" s="2" t="s">
        <v>355</v>
      </c>
      <c r="C33" s="2" t="s">
        <v>355</v>
      </c>
      <c r="D33" s="2" t="str">
        <f>VLOOKUP(C33,Variable_script!A:C,2,FALSE)</f>
        <v>VAR_206_207_208.sql</v>
      </c>
      <c r="E33" s="2" t="str">
        <f>VLOOKUP(C33,Variable_script!A:C,3,FALSE)</f>
        <v>DWO</v>
      </c>
      <c r="F33" s="2" t="str">
        <f>IFERROR(VLOOKUP(B33,'V. Priorizadas'!A:B,2,FALSE),"NO PRIORIZADA")</f>
        <v>NO PRIORIZADA</v>
      </c>
      <c r="G33" s="2" t="str">
        <f>VLOOKUP(C33,Detalle!B:F,5,FALSE)</f>
        <v>Diario</v>
      </c>
      <c r="H33" s="2"/>
      <c r="I33" s="2"/>
      <c r="J33" s="2" t="s">
        <v>843</v>
      </c>
      <c r="K33" t="s">
        <v>853</v>
      </c>
    </row>
    <row r="34" spans="1:11" ht="15" customHeight="1" x14ac:dyDescent="0.25">
      <c r="A34" s="2" t="str">
        <f>VLOOKUP(C34,'Cat. Variables'!A:B,2,FALSE)</f>
        <v>SVAS</v>
      </c>
      <c r="B34" s="2" t="s">
        <v>363</v>
      </c>
      <c r="C34" s="2" t="s">
        <v>363</v>
      </c>
      <c r="D34" s="2" t="str">
        <f>VLOOKUP(C34,Variable_script!A:C,2,FALSE)</f>
        <v>var_212.SQL</v>
      </c>
      <c r="E34" s="2" t="str">
        <f>VLOOKUP(C34,Variable_script!A:C,3,FALSE)</f>
        <v>DWO</v>
      </c>
      <c r="F34" s="2" t="str">
        <f>IFERROR(VLOOKUP(B34,'V. Priorizadas'!A:B,2,FALSE),"NO PRIORIZADA")</f>
        <v>NO PRIORIZADA</v>
      </c>
      <c r="G34" s="2" t="str">
        <f>VLOOKUP(C34,Detalle!B:F,5,FALSE)</f>
        <v>05 cada mes</v>
      </c>
      <c r="H34" s="2"/>
      <c r="I34" s="2"/>
      <c r="J34" s="2" t="s">
        <v>843</v>
      </c>
      <c r="K34" t="s">
        <v>854</v>
      </c>
    </row>
    <row r="35" spans="1:11" ht="15" customHeight="1" x14ac:dyDescent="0.25">
      <c r="A35" s="2" t="str">
        <f>VLOOKUP(C35,'Cat. Variables'!A:B,2,FALSE)</f>
        <v>TRÁFICO DATOS</v>
      </c>
      <c r="B35" s="2" t="s">
        <v>373</v>
      </c>
      <c r="C35" s="2" t="s">
        <v>373</v>
      </c>
      <c r="D35" s="2" t="str">
        <f>VLOOKUP(C35,Variable_script!A:C,2,FALSE)</f>
        <v>var_217_v2.sql</v>
      </c>
      <c r="E35" s="2" t="str">
        <f>VLOOKUP(C35,Variable_script!A:C,3,FALSE)</f>
        <v>DWO</v>
      </c>
      <c r="F35" s="2" t="str">
        <f>IFERROR(VLOOKUP(B35,'V. Priorizadas'!A:B,2,FALSE),"NO PRIORIZADA")</f>
        <v>NO PRIORIZADA</v>
      </c>
      <c r="G35" s="2" t="str">
        <f>VLOOKUP(C35,Detalle!B:F,5,FALSE)</f>
        <v>02 cada mes</v>
      </c>
      <c r="H35" s="2"/>
      <c r="I35" s="2"/>
      <c r="J35" s="2" t="s">
        <v>843</v>
      </c>
    </row>
    <row r="36" spans="1:11" ht="15" customHeight="1" x14ac:dyDescent="0.25">
      <c r="A36" s="2" t="str">
        <f>VLOOKUP(C36,'Cat. Variables'!A:B,2,FALSE)</f>
        <v>4G</v>
      </c>
      <c r="B36" s="2" t="s">
        <v>665</v>
      </c>
      <c r="C36" s="2" t="s">
        <v>385</v>
      </c>
      <c r="D36" s="2" t="str">
        <f>VLOOKUP(C36,Variable_script!A:C,2,FALSE)</f>
        <v>var_224_225.SQL</v>
      </c>
      <c r="E36" s="2" t="str">
        <f>VLOOKUP(C36,Variable_script!A:C,3,FALSE)</f>
        <v>DWO</v>
      </c>
      <c r="F36" s="2" t="str">
        <f>IFERROR(VLOOKUP(B36,'V. Priorizadas'!A:B,2,FALSE),"NO PRIORIZADA")</f>
        <v>NO PRIORIZADA</v>
      </c>
      <c r="G36" s="2" t="str">
        <f>VLOOKUP(C36,Detalle!B:F,5,FALSE)</f>
        <v>02 cada mes</v>
      </c>
      <c r="H36" s="2"/>
      <c r="I36" s="2"/>
      <c r="J36" s="2" t="s">
        <v>843</v>
      </c>
      <c r="K36" t="s">
        <v>852</v>
      </c>
    </row>
    <row r="37" spans="1:11" ht="15" customHeight="1" x14ac:dyDescent="0.25">
      <c r="A37" s="2" t="str">
        <f>VLOOKUP(C37,'Cat. Variables'!A:B,2,FALSE)</f>
        <v>4G</v>
      </c>
      <c r="B37" s="2" t="s">
        <v>666</v>
      </c>
      <c r="C37" s="2" t="s">
        <v>387</v>
      </c>
      <c r="D37" s="2" t="str">
        <f>VLOOKUP(C37,Variable_script!A:C,2,FALSE)</f>
        <v>var_224_225.SQL</v>
      </c>
      <c r="E37" s="2" t="str">
        <f>VLOOKUP(C37,Variable_script!A:C,3,FALSE)</f>
        <v>DWO</v>
      </c>
      <c r="F37" s="2" t="str">
        <f>IFERROR(VLOOKUP(B37,'V. Priorizadas'!A:B,2,FALSE),"NO PRIORIZADA")</f>
        <v>NO PRIORIZADA</v>
      </c>
      <c r="G37" s="2" t="str">
        <f>VLOOKUP(C37,Detalle!B:F,5,FALSE)</f>
        <v>02 cada mes</v>
      </c>
      <c r="H37" s="2"/>
      <c r="I37" s="2"/>
      <c r="J37" s="2" t="s">
        <v>843</v>
      </c>
      <c r="K37" t="s">
        <v>852</v>
      </c>
    </row>
    <row r="38" spans="1:11" ht="15" customHeight="1" x14ac:dyDescent="0.25">
      <c r="A38" s="2" t="str">
        <f>VLOOKUP(C38,'Cat. Variables'!A:B,2,FALSE)</f>
        <v>PROMOCIONES</v>
      </c>
      <c r="B38" s="2" t="s">
        <v>391</v>
      </c>
      <c r="C38" s="2" t="s">
        <v>391</v>
      </c>
      <c r="D38" s="2" t="str">
        <f>VLOOKUP(C38,Variable_script!A:C,2,FALSE)</f>
        <v>var_227_v3.SQL</v>
      </c>
      <c r="E38" s="2" t="str">
        <f>VLOOKUP(C38,Variable_script!A:C,3,FALSE)</f>
        <v>DWO</v>
      </c>
      <c r="F38" s="2" t="str">
        <f>IFERROR(VLOOKUP(B38,'V. Priorizadas'!A:B,2,FALSE),"NO PRIORIZADA")</f>
        <v>NO PRIORIZADA</v>
      </c>
      <c r="G38" s="2" t="str">
        <f>VLOOKUP(C38,Detalle!B:F,5,FALSE)</f>
        <v>02 cada mes</v>
      </c>
      <c r="H38" s="2"/>
      <c r="I38" s="2"/>
      <c r="J38" s="2" t="s">
        <v>843</v>
      </c>
    </row>
    <row r="39" spans="1:11" ht="15" customHeight="1" x14ac:dyDescent="0.25">
      <c r="A39" s="2" t="str">
        <f>VLOOKUP(C39,'Cat. Variables'!A:B,2,FALSE)</f>
        <v>RECARGAS</v>
      </c>
      <c r="B39" s="2" t="s">
        <v>649</v>
      </c>
      <c r="C39" s="2" t="s">
        <v>395</v>
      </c>
      <c r="D39" s="2" t="str">
        <f>VLOOKUP(C39,Variable_script!A:C,2,FALSE)</f>
        <v>var_229.SQL</v>
      </c>
      <c r="E39" s="2" t="str">
        <f>VLOOKUP(C39,Variable_script!A:C,3,FALSE)</f>
        <v>DWO</v>
      </c>
      <c r="F39" s="2" t="str">
        <f>IFERROR(VLOOKUP(B39,'V. Priorizadas'!A:B,2,FALSE),"NO PRIORIZADA")</f>
        <v>NO PRIORIZADA</v>
      </c>
      <c r="G39" s="2" t="str">
        <f>VLOOKUP(C39,Detalle!B:F,5,FALSE)</f>
        <v>05 cada mes</v>
      </c>
      <c r="H39" s="2"/>
      <c r="I39" s="2"/>
      <c r="J39" s="2" t="s">
        <v>843</v>
      </c>
    </row>
    <row r="40" spans="1:11" ht="15" customHeight="1" x14ac:dyDescent="0.25">
      <c r="A40" s="2" t="str">
        <f>VLOOKUP(C40,'Cat. Variables'!A:B,2,FALSE)</f>
        <v>RECARGAS</v>
      </c>
      <c r="B40" s="2" t="s">
        <v>648</v>
      </c>
      <c r="C40" s="2" t="s">
        <v>397</v>
      </c>
      <c r="D40" s="2" t="str">
        <f>VLOOKUP(C40,Variable_script!A:C,2,FALSE)</f>
        <v>var_230.SQL</v>
      </c>
      <c r="E40" s="2" t="str">
        <f>VLOOKUP(C40,Variable_script!A:C,3,FALSE)</f>
        <v>DWO</v>
      </c>
      <c r="F40" s="2" t="str">
        <f>IFERROR(VLOOKUP(B40,'V. Priorizadas'!A:B,2,FALSE),"NO PRIORIZADA")</f>
        <v>NO PRIORIZADA</v>
      </c>
      <c r="G40" s="2" t="str">
        <f>VLOOKUP(C40,Detalle!B:F,5,FALSE)</f>
        <v>05 cada mes</v>
      </c>
      <c r="H40" s="2"/>
      <c r="I40" s="2"/>
      <c r="J40" s="2" t="s">
        <v>843</v>
      </c>
    </row>
    <row r="41" spans="1:11" ht="15" customHeight="1" x14ac:dyDescent="0.25">
      <c r="A41" s="2" t="str">
        <f>VLOOKUP(C41,'Cat. Variables'!A:B,2,FALSE)</f>
        <v>RENOVACIONES</v>
      </c>
      <c r="B41" s="2" t="s">
        <v>399</v>
      </c>
      <c r="C41" s="2" t="s">
        <v>399</v>
      </c>
      <c r="D41" s="2" t="str">
        <f>VLOOKUP(C41,Variable_script!A:C,2,FALSE)</f>
        <v>VAR_231.sql</v>
      </c>
      <c r="E41" s="2" t="str">
        <f>VLOOKUP(C41,Variable_script!A:C,3,FALSE)</f>
        <v>DWO</v>
      </c>
      <c r="F41" s="2" t="str">
        <f>IFERROR(VLOOKUP(B41,'V. Priorizadas'!A:B,2,FALSE),"NO PRIORIZADA")</f>
        <v>NO PRIORIZADA</v>
      </c>
      <c r="G41" s="2" t="str">
        <f>VLOOKUP(C41,Detalle!B:F,5,FALSE)</f>
        <v>05 cada mes</v>
      </c>
      <c r="H41" s="2"/>
      <c r="I41" s="2"/>
      <c r="J41" s="2" t="s">
        <v>843</v>
      </c>
    </row>
    <row r="42" spans="1:11" ht="15" customHeight="1" x14ac:dyDescent="0.25">
      <c r="A42" s="2" t="str">
        <f>VLOOKUP(C42,'Cat. Variables'!A:B,2,FALSE)</f>
        <v>TRÁFICO DATOS</v>
      </c>
      <c r="B42" s="2" t="s">
        <v>475</v>
      </c>
      <c r="C42" s="2" t="s">
        <v>475</v>
      </c>
      <c r="D42" s="2" t="str">
        <f>VLOOKUP(C42,Variable_script!A:C,2,FALSE)</f>
        <v>VAR_276.sql</v>
      </c>
      <c r="E42" s="2" t="str">
        <f>VLOOKUP(C42,Variable_script!A:C,3,FALSE)</f>
        <v>DWO</v>
      </c>
      <c r="F42" s="2" t="str">
        <f>IFERROR(VLOOKUP(B42,'V. Priorizadas'!A:B,2,FALSE),"NO PRIORIZADA")</f>
        <v>NO PRIORIZADA</v>
      </c>
      <c r="G42" s="2" t="str">
        <f>VLOOKUP(C42,Detalle!B:F,5,FALSE)</f>
        <v>05 cada mes</v>
      </c>
      <c r="H42" s="2"/>
      <c r="I42" s="2"/>
      <c r="J42" s="2" t="s">
        <v>843</v>
      </c>
    </row>
    <row r="43" spans="1:11" ht="15" customHeight="1" x14ac:dyDescent="0.25">
      <c r="A43" s="2" t="str">
        <f>VLOOKUP(C43,'Cat. Variables'!A:B,2,FALSE)</f>
        <v>TRÁFICO DATOS</v>
      </c>
      <c r="B43" s="2" t="s">
        <v>477</v>
      </c>
      <c r="C43" s="2" t="s">
        <v>477</v>
      </c>
      <c r="D43" s="2" t="str">
        <f>VLOOKUP(C43,Variable_script!A:C,2,FALSE)</f>
        <v>VAR_277.sql</v>
      </c>
      <c r="E43" s="2" t="str">
        <f>VLOOKUP(C43,Variable_script!A:C,3,FALSE)</f>
        <v>DWO</v>
      </c>
      <c r="F43" s="2" t="str">
        <f>IFERROR(VLOOKUP(B43,'V. Priorizadas'!A:B,2,FALSE),"NO PRIORIZADA")</f>
        <v>NO PRIORIZADA</v>
      </c>
      <c r="G43" s="2" t="str">
        <f>VLOOKUP(C43,Detalle!B:F,5,FALSE)</f>
        <v>05 cada mes</v>
      </c>
      <c r="H43" s="2"/>
      <c r="I43" s="2"/>
      <c r="J43" s="2" t="s">
        <v>843</v>
      </c>
    </row>
    <row r="44" spans="1:11" ht="15" customHeight="1" x14ac:dyDescent="0.25">
      <c r="A44" s="2" t="str">
        <f>VLOOKUP(C44,'Cat. Variables'!A:B,2,FALSE)</f>
        <v>DATOS DE LINEA</v>
      </c>
      <c r="B44" s="2" t="s">
        <v>179</v>
      </c>
      <c r="C44" s="2" t="s">
        <v>179</v>
      </c>
      <c r="D44" s="2" t="str">
        <f>VLOOKUP(C44,Variable_script!A:C,2,FALSE)</f>
        <v>VAR_PORTA.SQL</v>
      </c>
      <c r="E44" s="2" t="str">
        <f>VLOOKUP(C44,Variable_script!A:C,3,FALSE)</f>
        <v>DWO</v>
      </c>
      <c r="F44" s="2" t="str">
        <f>IFERROR(VLOOKUP(B44,'V. Priorizadas'!A:B,2,FALSE),"NO PRIORIZADA")</f>
        <v>NO PRIORIZADA</v>
      </c>
      <c r="G44" s="2" t="str">
        <f>VLOOKUP(C44,Detalle!B:F,5,FALSE)</f>
        <v>Diario</v>
      </c>
      <c r="H44" s="2"/>
      <c r="I44" s="2"/>
      <c r="J44" s="2" t="s">
        <v>843</v>
      </c>
    </row>
    <row r="45" spans="1:11" ht="15" customHeight="1" x14ac:dyDescent="0.25">
      <c r="A45" s="2" t="str">
        <f>VLOOKUP(C45,'Cat. Variables'!A:B,2,FALSE)</f>
        <v>CAMPAÑAS</v>
      </c>
      <c r="B45" s="2" t="s">
        <v>60</v>
      </c>
      <c r="C45" s="2" t="s">
        <v>60</v>
      </c>
      <c r="D45" s="2" t="str">
        <f>VLOOKUP(C45,Variable_script!A:C,2,FALSE)</f>
        <v>VAR_161.sql</v>
      </c>
      <c r="E45" s="2" t="str">
        <f>VLOOKUP(C45,Variable_script!A:C,3,FALSE)</f>
        <v>DWO</v>
      </c>
      <c r="F45" s="2" t="str">
        <f>IFERROR(VLOOKUP(B45,'V. Priorizadas'!A:B,2,FALSE),"NO PRIORIZADA")</f>
        <v>PRIORIZADA</v>
      </c>
      <c r="G45" s="2" t="str">
        <f>VLOOKUP(C45,Detalle!B:F,5,FALSE)</f>
        <v>No especificado</v>
      </c>
      <c r="H45" s="51" t="s">
        <v>851</v>
      </c>
      <c r="I45" s="2"/>
      <c r="J45" s="2" t="s">
        <v>827</v>
      </c>
    </row>
    <row r="46" spans="1:11" ht="15" customHeight="1" x14ac:dyDescent="0.25">
      <c r="A46" s="2" t="str">
        <f>VLOOKUP(C46,'Cat. Variables'!A:B,2,FALSE)</f>
        <v>PORTABILIDAD</v>
      </c>
      <c r="B46" s="2" t="s">
        <v>345</v>
      </c>
      <c r="C46" s="2" t="s">
        <v>345</v>
      </c>
      <c r="D46" s="2" t="str">
        <f>VLOOKUP(C46,Variable_script!A:C,2,FALSE)</f>
        <v>VAR_PORTA.SQL</v>
      </c>
      <c r="E46" s="2" t="str">
        <f>VLOOKUP(C46,Variable_script!A:C,3,FALSE)</f>
        <v>DWO</v>
      </c>
      <c r="F46" s="2" t="str">
        <f>IFERROR(VLOOKUP(B46,'V. Priorizadas'!A:B,2,FALSE),"NO PRIORIZADA")</f>
        <v>NO PRIORIZADA</v>
      </c>
      <c r="G46" s="2" t="str">
        <f>VLOOKUP(C46,Detalle!B:F,5,FALSE)</f>
        <v>05 cada mes</v>
      </c>
      <c r="H46" s="2"/>
      <c r="I46" s="2"/>
      <c r="J46" s="2" t="s">
        <v>843</v>
      </c>
    </row>
    <row r="47" spans="1:11" ht="15" customHeight="1" x14ac:dyDescent="0.25">
      <c r="A47" s="2" t="str">
        <f>VLOOKUP(C47,'Cat. Variables'!A:B,2,FALSE)</f>
        <v>TRÁFICO VOZ</v>
      </c>
      <c r="B47" s="2" t="s">
        <v>369</v>
      </c>
      <c r="C47" s="2" t="s">
        <v>369</v>
      </c>
      <c r="D47" s="2" t="str">
        <f>VLOOKUP(C47,Variable_script!A:C,2,FALSE)</f>
        <v>var_tarifa.SQL</v>
      </c>
      <c r="E47" s="2" t="str">
        <f>VLOOKUP(C47,Variable_script!A:C,3,FALSE)</f>
        <v>DWO</v>
      </c>
      <c r="F47" s="2" t="str">
        <f>IFERROR(VLOOKUP(B47,'V. Priorizadas'!A:B,2,FALSE),"NO PRIORIZADA")</f>
        <v>NO PRIORIZADA</v>
      </c>
      <c r="G47" s="2" t="str">
        <f>VLOOKUP(C47,Detalle!B:F,5,FALSE)</f>
        <v>Diario</v>
      </c>
      <c r="H47" s="2"/>
      <c r="I47" s="2"/>
      <c r="J47" s="2" t="s">
        <v>843</v>
      </c>
    </row>
    <row r="48" spans="1:11" ht="15" customHeight="1" x14ac:dyDescent="0.25">
      <c r="A48" s="2" t="str">
        <f>VLOOKUP(C48,'Cat. Variables'!A:B,2,FALSE)</f>
        <v>TRÁFICO SMS</v>
      </c>
      <c r="B48" s="2" t="s">
        <v>371</v>
      </c>
      <c r="C48" s="2" t="s">
        <v>371</v>
      </c>
      <c r="D48" s="2" t="str">
        <f>VLOOKUP(C48,Variable_script!A:C,2,FALSE)</f>
        <v>var_tarifa.SQL</v>
      </c>
      <c r="E48" s="2" t="str">
        <f>VLOOKUP(C48,Variable_script!A:C,3,FALSE)</f>
        <v>DWO</v>
      </c>
      <c r="F48" s="2" t="str">
        <f>IFERROR(VLOOKUP(B48,'V. Priorizadas'!A:B,2,FALSE),"NO PRIORIZADA")</f>
        <v>NO PRIORIZADA</v>
      </c>
      <c r="G48" s="2" t="str">
        <f>VLOOKUP(C48,Detalle!B:F,5,FALSE)</f>
        <v>02 cada mes</v>
      </c>
      <c r="H48" s="2"/>
      <c r="I48" s="2"/>
      <c r="J48" s="2" t="s">
        <v>843</v>
      </c>
    </row>
    <row r="49" spans="1:10" ht="15" customHeight="1" x14ac:dyDescent="0.25">
      <c r="A49" s="2" t="str">
        <f>VLOOKUP(C49,'Cat. Variables'!A:B,2,FALSE)</f>
        <v>DATOS DE LINEA</v>
      </c>
      <c r="B49" s="2" t="s">
        <v>670</v>
      </c>
      <c r="C49" s="2" t="s">
        <v>732</v>
      </c>
      <c r="D49" s="2" t="str">
        <f>VLOOKUP(C49,Variable_script!A:C,2,FALSE)</f>
        <v>QUERY_MAESTRO_PREPAGO.sql</v>
      </c>
      <c r="E49" s="2" t="str">
        <f>VLOOKUP(C49,Variable_script!A:C,3,FALSE)</f>
        <v>DWO</v>
      </c>
      <c r="F49" s="2" t="str">
        <f>IFERROR(VLOOKUP(B49,'V. Priorizadas'!A:B,2,FALSE),"NO PRIORIZADA")</f>
        <v>PRIORIZADA</v>
      </c>
      <c r="G49" s="2" t="str">
        <f>VLOOKUP(C49,Detalle!B:F,5,FALSE)</f>
        <v>05 cada mes</v>
      </c>
      <c r="H49" s="2"/>
      <c r="I49" s="2" t="s">
        <v>834</v>
      </c>
      <c r="J49" s="2" t="s">
        <v>827</v>
      </c>
    </row>
    <row r="50" spans="1:10" ht="15" customHeight="1" x14ac:dyDescent="0.25">
      <c r="A50" s="2" t="str">
        <f>VLOOKUP(C50,'Cat. Variables'!A:B,2,FALSE)</f>
        <v>DATOS DE LINEA</v>
      </c>
      <c r="B50" s="2" t="s">
        <v>650</v>
      </c>
      <c r="C50" s="2" t="s">
        <v>319</v>
      </c>
      <c r="D50" s="2" t="str">
        <f>VLOOKUP(C50,Variable_script!A:C,2,FALSE)</f>
        <v>22_REPTDM.historico_triaciones_VAR168.sql</v>
      </c>
      <c r="E50" s="2" t="str">
        <f>VLOOKUP(C50,Variable_script!A:C,3,FALSE)</f>
        <v>REPTDM</v>
      </c>
      <c r="F50" s="2" t="str">
        <f>IFERROR(VLOOKUP(B50,'V. Priorizadas'!A:B,2,FALSE),"NO PRIORIZADA")</f>
        <v>NO PRIORIZADA</v>
      </c>
      <c r="G50" s="2" t="str">
        <f>VLOOKUP(C50,Detalle!B:F,5,FALSE)</f>
        <v>Diario</v>
      </c>
      <c r="H50" s="2"/>
      <c r="I50" s="2"/>
      <c r="J50" s="2" t="s">
        <v>843</v>
      </c>
    </row>
    <row r="51" spans="1:10" ht="15" customHeight="1" x14ac:dyDescent="0.25">
      <c r="A51" s="2" t="str">
        <f>VLOOKUP(C51,'Cat. Variables'!A:B,2,FALSE)</f>
        <v>DATOS DE LINEA</v>
      </c>
      <c r="B51" s="2" t="s">
        <v>183</v>
      </c>
      <c r="C51" s="2" t="s">
        <v>183</v>
      </c>
      <c r="D51" s="2" t="str">
        <f>VLOOKUP(C51,Variable_script!A:C,2,FALSE)</f>
        <v>SA_TAC_GSMAv3.SQL</v>
      </c>
      <c r="E51" s="2" t="str">
        <f>VLOOKUP(C51,Variable_script!A:C,3,FALSE)</f>
        <v>REPTDM</v>
      </c>
      <c r="F51" s="2" t="str">
        <f>IFERROR(VLOOKUP(B51,'V. Priorizadas'!A:B,2,FALSE),"NO PRIORIZADA")</f>
        <v>NO PRIORIZADA</v>
      </c>
      <c r="G51" s="2" t="str">
        <f>VLOOKUP(C51,Detalle!B:F,5,FALSE)</f>
        <v>05 cada mes</v>
      </c>
      <c r="H51" s="2"/>
      <c r="I51" s="2"/>
      <c r="J51" s="2" t="s">
        <v>843</v>
      </c>
    </row>
    <row r="52" spans="1:10" ht="15" customHeight="1" x14ac:dyDescent="0.25">
      <c r="A52" s="2" t="str">
        <f>VLOOKUP(C52,'Cat. Variables'!A:B,2,FALSE)</f>
        <v>SVAS</v>
      </c>
      <c r="B52" s="2" t="s">
        <v>361</v>
      </c>
      <c r="C52" s="2" t="s">
        <v>361</v>
      </c>
      <c r="D52" s="2" t="str">
        <f>VLOOKUP(C52,Variable_script!A:C,2,FALSE)</f>
        <v>T$_VAR_211.sql</v>
      </c>
      <c r="E52" s="2" t="str">
        <f>VLOOKUP(C52,Variable_script!A:C,3,FALSE)</f>
        <v>REPTDM</v>
      </c>
      <c r="F52" s="2" t="str">
        <f>IFERROR(VLOOKUP(B52,'V. Priorizadas'!A:B,2,FALSE),"NO PRIORIZADA")</f>
        <v>NO PRIORIZADA</v>
      </c>
      <c r="G52" s="2" t="str">
        <f>VLOOKUP(C52,Detalle!B:F,5,FALSE)</f>
        <v>No especificado</v>
      </c>
      <c r="H52" s="2"/>
      <c r="I52" s="2"/>
      <c r="J52" s="2" t="s">
        <v>843</v>
      </c>
    </row>
    <row r="53" spans="1:10" ht="15" customHeight="1" x14ac:dyDescent="0.25">
      <c r="A53" s="2" t="str">
        <f>VLOOKUP(C53,'Cat. Variables'!A:B,2,FALSE)</f>
        <v>CALL CENTER COMPETENCIA</v>
      </c>
      <c r="B53" s="2" t="s">
        <v>479</v>
      </c>
      <c r="C53" s="2" t="s">
        <v>479</v>
      </c>
      <c r="D53" s="2" t="str">
        <f>VLOOKUP(C53,Variable_script!A:C,2,FALSE)</f>
        <v>T$_VAR_278.sql</v>
      </c>
      <c r="E53" s="2" t="str">
        <f>VLOOKUP(C53,Variable_script!A:C,3,FALSE)</f>
        <v>REPTDM</v>
      </c>
      <c r="F53" s="2" t="str">
        <f>IFERROR(VLOOKUP(B53,'V. Priorizadas'!A:B,2,FALSE),"NO PRIORIZADA")</f>
        <v>NO PRIORIZADA</v>
      </c>
      <c r="G53" s="2" t="str">
        <f>VLOOKUP(C53,Detalle!B:F,5,FALSE)</f>
        <v>No especificado</v>
      </c>
      <c r="H53" s="2"/>
      <c r="I53" s="2"/>
      <c r="J53" s="2" t="s">
        <v>843</v>
      </c>
    </row>
    <row r="54" spans="1:10" ht="15" customHeight="1" x14ac:dyDescent="0.25">
      <c r="A54" s="2" t="str">
        <f>VLOOKUP(C54,'Cat. Variables'!A:B,2,FALSE)</f>
        <v>CALL CENTER COMPETENCIA</v>
      </c>
      <c r="B54" s="2" t="s">
        <v>481</v>
      </c>
      <c r="C54" s="2" t="s">
        <v>481</v>
      </c>
      <c r="D54" s="2" t="str">
        <f>VLOOKUP(C54,Variable_script!A:C,2,FALSE)</f>
        <v>T$_VAR_279.sql</v>
      </c>
      <c r="E54" s="2" t="str">
        <f>VLOOKUP(C54,Variable_script!A:C,3,FALSE)</f>
        <v>REPTDM</v>
      </c>
      <c r="F54" s="2" t="str">
        <f>IFERROR(VLOOKUP(B54,'V. Priorizadas'!A:B,2,FALSE),"NO PRIORIZADA")</f>
        <v>NO PRIORIZADA</v>
      </c>
      <c r="G54" s="2" t="str">
        <f>VLOOKUP(C54,Detalle!B:F,5,FALSE)</f>
        <v>No especificado</v>
      </c>
      <c r="H54" s="2"/>
      <c r="I54" s="2"/>
      <c r="J54" s="2" t="s">
        <v>843</v>
      </c>
    </row>
    <row r="55" spans="1:10" ht="15" customHeight="1" x14ac:dyDescent="0.25">
      <c r="A55" s="2" t="str">
        <f>VLOOKUP(C55,'Cat. Variables'!A:B,2,FALSE)</f>
        <v>INTERACCIONES</v>
      </c>
      <c r="B55" s="2" t="s">
        <v>281</v>
      </c>
      <c r="C55" s="2" t="s">
        <v>281</v>
      </c>
      <c r="D55" s="2" t="str">
        <f>VLOOKUP(C55,Variable_script!A:C,2,FALSE)</f>
        <v>SA_TABLE_INTERACT-v3.SQL</v>
      </c>
      <c r="E55" s="2" t="str">
        <f>VLOOKUP(C55,Variable_script!A:C,3,FALSE)</f>
        <v>DWO</v>
      </c>
      <c r="F55" s="2" t="str">
        <f>IFERROR(VLOOKUP(B55,'V. Priorizadas'!A:B,2,FALSE),"NO PRIORIZADA")</f>
        <v>NO PRIORIZADA</v>
      </c>
      <c r="G55" s="2" t="str">
        <f>VLOOKUP(C55,Detalle!B:F,5,FALSE)</f>
        <v>Diario</v>
      </c>
      <c r="H55" s="2" t="s">
        <v>845</v>
      </c>
      <c r="I55" s="2"/>
      <c r="J55" s="2" t="s">
        <v>827</v>
      </c>
    </row>
    <row r="56" spans="1:10" ht="15" customHeight="1" x14ac:dyDescent="0.25">
      <c r="A56" s="2" t="str">
        <f>VLOOKUP(C56,'Cat. Variables'!A:B,2,FALSE)</f>
        <v>INTERACCIONES</v>
      </c>
      <c r="B56" s="2" t="s">
        <v>283</v>
      </c>
      <c r="C56" s="2" t="s">
        <v>733</v>
      </c>
      <c r="D56" s="2" t="str">
        <f>VLOOKUP(C56,Variable_script!A:C,2,FALSE)</f>
        <v>SA_TABLE_INTERACT-v3.SQL</v>
      </c>
      <c r="E56" s="2" t="str">
        <f>VLOOKUP(C56,Variable_script!A:C,3,FALSE)</f>
        <v>DWO</v>
      </c>
      <c r="F56" s="2" t="str">
        <f>IFERROR(VLOOKUP(B56,'V. Priorizadas'!A:B,2,FALSE),"NO PRIORIZADA")</f>
        <v>NO PRIORIZADA</v>
      </c>
      <c r="G56" s="2">
        <f>VLOOKUP(C56,Detalle!B:F,5,FALSE)</f>
        <v>0</v>
      </c>
      <c r="H56" s="2" t="s">
        <v>845</v>
      </c>
      <c r="I56" s="2"/>
      <c r="J56" s="2" t="s">
        <v>827</v>
      </c>
    </row>
    <row r="57" spans="1:10" ht="15" customHeight="1" x14ac:dyDescent="0.25">
      <c r="A57" s="2" t="str">
        <f>VLOOKUP(C57,'Cat. Variables'!A:B,2,FALSE)</f>
        <v>INTERACCIONES</v>
      </c>
      <c r="B57" s="2" t="s">
        <v>59</v>
      </c>
      <c r="C57" s="2" t="s">
        <v>59</v>
      </c>
      <c r="D57" s="2" t="str">
        <f>VLOOKUP(C57,Variable_script!A:C,2,FALSE)</f>
        <v>SA_TABLE_INTERACT-v3.SQL</v>
      </c>
      <c r="E57" s="2" t="str">
        <f>VLOOKUP(C57,Variable_script!A:C,3,FALSE)</f>
        <v>DWO</v>
      </c>
      <c r="F57" s="2" t="str">
        <f>IFERROR(VLOOKUP(B57,'V. Priorizadas'!A:B,2,FALSE),"NO PRIORIZADA")</f>
        <v>PRIORIZADA</v>
      </c>
      <c r="G57" s="2" t="str">
        <f>VLOOKUP(C57,Detalle!B:F,5,FALSE)</f>
        <v>05 cada mes</v>
      </c>
      <c r="H57" s="2" t="s">
        <v>845</v>
      </c>
      <c r="I57" s="2"/>
      <c r="J57" s="2" t="s">
        <v>827</v>
      </c>
    </row>
    <row r="58" spans="1:10" ht="15" customHeight="1" x14ac:dyDescent="0.25">
      <c r="A58" s="2" t="str">
        <f>VLOOKUP(C58,'Cat. Variables'!A:B,2,FALSE)</f>
        <v>DATOS DE LINEA</v>
      </c>
      <c r="B58" s="2" t="s">
        <v>181</v>
      </c>
      <c r="C58" s="2" t="s">
        <v>181</v>
      </c>
      <c r="D58" s="2" t="str">
        <f>VLOOKUP(C58,Variable_script!A:C,2,FALSE)</f>
        <v>VAR_022_028.SQL</v>
      </c>
      <c r="E58" s="2" t="str">
        <f>VLOOKUP(C58,Variable_script!A:C,3,FALSE)</f>
        <v>REPTDM</v>
      </c>
      <c r="F58" s="2" t="str">
        <f>IFERROR(VLOOKUP(B58,'V. Priorizadas'!A:B,2,FALSE),"NO PRIORIZADA")</f>
        <v>NO PRIORIZADA</v>
      </c>
      <c r="G58" s="2">
        <f>VLOOKUP(C58,Detalle!B:F,5,FALSE)</f>
        <v>0</v>
      </c>
      <c r="H58" s="2"/>
      <c r="I58" s="2"/>
      <c r="J58" s="2" t="s">
        <v>843</v>
      </c>
    </row>
    <row r="59" spans="1:10" ht="15" customHeight="1" x14ac:dyDescent="0.25">
      <c r="A59" s="2" t="str">
        <f>VLOOKUP(C59,'Cat. Variables'!A:B,2,FALSE)</f>
        <v>LOCALIDAD DEL CLIENTE</v>
      </c>
      <c r="B59" s="2" t="s">
        <v>191</v>
      </c>
      <c r="C59" s="2" t="s">
        <v>191</v>
      </c>
      <c r="D59" s="2" t="str">
        <f>VLOOKUP(C59,Variable_script!A:C,2,FALSE)</f>
        <v>VAR_022_028.SQL</v>
      </c>
      <c r="E59" s="2" t="str">
        <f>VLOOKUP(C59,Variable_script!A:C,3,FALSE)</f>
        <v>REPTDM</v>
      </c>
      <c r="F59" s="2" t="str">
        <f>IFERROR(VLOOKUP(B59,'V. Priorizadas'!A:B,2,FALSE),"NO PRIORIZADA")</f>
        <v>NO PRIORIZADA</v>
      </c>
      <c r="G59" s="2" t="str">
        <f>VLOOKUP(C59,Detalle!B:F,5,FALSE)</f>
        <v>02 cada mes</v>
      </c>
      <c r="H59" s="2"/>
      <c r="I59" s="2"/>
      <c r="J59" s="2" t="s">
        <v>843</v>
      </c>
    </row>
    <row r="60" spans="1:10" ht="15" customHeight="1" x14ac:dyDescent="0.25">
      <c r="A60" s="2" t="str">
        <f>VLOOKUP(C60,'Cat. Variables'!A:B,2,FALSE)</f>
        <v>PRODUCTOS ADICIONALES CLIENTE</v>
      </c>
      <c r="B60" s="2" t="s">
        <v>255</v>
      </c>
      <c r="C60" s="2" t="s">
        <v>255</v>
      </c>
      <c r="D60" s="2" t="str">
        <f>VLOOKUP(C60,Variable_script!A:C,2,FALSE)</f>
        <v>VAR_129.sql</v>
      </c>
      <c r="E60" s="2" t="str">
        <f>VLOOKUP(C60,Variable_script!A:C,3,FALSE)</f>
        <v>REPTDM</v>
      </c>
      <c r="F60" s="2" t="str">
        <f>IFERROR(VLOOKUP(B60,'V. Priorizadas'!A:B,2,FALSE),"NO PRIORIZADA")</f>
        <v>NO PRIORIZADA</v>
      </c>
      <c r="G60" s="2" t="str">
        <f>VLOOKUP(C60,Detalle!B:F,5,FALSE)</f>
        <v>05 cada mes</v>
      </c>
      <c r="H60" s="2"/>
      <c r="I60" s="2"/>
      <c r="J60" s="2" t="s">
        <v>843</v>
      </c>
    </row>
    <row r="61" spans="1:10" ht="15" customHeight="1" x14ac:dyDescent="0.25">
      <c r="A61" s="2" t="str">
        <f>VLOOKUP(C61,'Cat. Variables'!A:B,2,FALSE)</f>
        <v>PRODUCTOS ADICIONALES CLIENTE</v>
      </c>
      <c r="B61" s="2" t="s">
        <v>257</v>
      </c>
      <c r="C61" s="2" t="s">
        <v>257</v>
      </c>
      <c r="D61" s="2" t="str">
        <f>VLOOKUP(C61,Variable_script!A:C,2,FALSE)</f>
        <v>var_130.SQL</v>
      </c>
      <c r="E61" s="2" t="str">
        <f>VLOOKUP(C61,Variable_script!A:C,3,FALSE)</f>
        <v>REPTDM</v>
      </c>
      <c r="F61" s="2" t="str">
        <f>IFERROR(VLOOKUP(B61,'V. Priorizadas'!A:B,2,FALSE),"NO PRIORIZADA")</f>
        <v>NO PRIORIZADA</v>
      </c>
      <c r="G61" s="2" t="str">
        <f>VLOOKUP(C61,Detalle!B:F,5,FALSE)</f>
        <v>02 cada mes</v>
      </c>
      <c r="H61" s="2"/>
      <c r="I61" s="2"/>
      <c r="J61" s="2" t="s">
        <v>843</v>
      </c>
    </row>
    <row r="62" spans="1:10" ht="15" customHeight="1" x14ac:dyDescent="0.25">
      <c r="A62" s="2" t="str">
        <f>VLOOKUP(C62,'Cat. Variables'!A:B,2,FALSE)</f>
        <v>PRODUCTOS ADICIONALES CLIENTE</v>
      </c>
      <c r="B62" s="2" t="s">
        <v>659</v>
      </c>
      <c r="C62" s="2" t="s">
        <v>259</v>
      </c>
      <c r="D62" s="2" t="str">
        <f>VLOOKUP(C62,Variable_script!A:C,2,FALSE)</f>
        <v>VAR_132.sql</v>
      </c>
      <c r="E62" s="2" t="str">
        <f>VLOOKUP(C62,Variable_script!A:C,3,FALSE)</f>
        <v>REPTDM</v>
      </c>
      <c r="F62" s="2" t="str">
        <f>IFERROR(VLOOKUP(B62,'V. Priorizadas'!A:B,2,FALSE),"NO PRIORIZADA")</f>
        <v>NO PRIORIZADA</v>
      </c>
      <c r="G62" s="2" t="str">
        <f>VLOOKUP(C62,Detalle!B:F,5,FALSE)</f>
        <v>05 cada mes</v>
      </c>
      <c r="H62" s="2"/>
      <c r="I62" s="2"/>
      <c r="J62" s="2" t="s">
        <v>843</v>
      </c>
    </row>
    <row r="63" spans="1:10" ht="15" customHeight="1" x14ac:dyDescent="0.25">
      <c r="A63" s="2" t="str">
        <f>VLOOKUP(C63,'Cat. Variables'!A:B,2,FALSE)</f>
        <v>ÚLTIMO TRÁFICO</v>
      </c>
      <c r="B63" s="2" t="s">
        <v>722</v>
      </c>
      <c r="C63" s="2" t="s">
        <v>9</v>
      </c>
      <c r="D63" s="2" t="str">
        <f>VLOOKUP(C63,Variable_script!A:C,2,FALSE)</f>
        <v>25_REPTDM.VAR_27.sql</v>
      </c>
      <c r="E63" s="2" t="str">
        <f>VLOOKUP(C63,Variable_script!A:C,3,FALSE)</f>
        <v>REPTDM</v>
      </c>
      <c r="F63" s="2" t="str">
        <f>IFERROR(VLOOKUP(B63,'V. Priorizadas'!A:B,2,FALSE),"NO PRIORIZADA")</f>
        <v>PRIORIZADA</v>
      </c>
      <c r="G63" s="2" t="str">
        <f>VLOOKUP(C63,Detalle!B:F,5,FALSE)</f>
        <v>05 cada mes</v>
      </c>
      <c r="H63" s="2"/>
      <c r="I63" s="2" t="s">
        <v>838</v>
      </c>
      <c r="J63" s="2" t="s">
        <v>827</v>
      </c>
    </row>
    <row r="64" spans="1:10" ht="15" customHeight="1" x14ac:dyDescent="0.25">
      <c r="A64" s="2" t="str">
        <f>VLOOKUP(C64,'Cat. Variables'!A:B,2,FALSE)</f>
        <v>PRODUCTOS ADICIONALES CLIENTE</v>
      </c>
      <c r="B64" s="2" t="s">
        <v>261</v>
      </c>
      <c r="C64" s="2" t="s">
        <v>261</v>
      </c>
      <c r="D64" s="2" t="str">
        <f>VLOOKUP(C64,Variable_script!A:C,2,FALSE)</f>
        <v>VAR_133.SQL</v>
      </c>
      <c r="E64" s="2" t="str">
        <f>VLOOKUP(C64,Variable_script!A:C,3,FALSE)</f>
        <v>REPTDM</v>
      </c>
      <c r="F64" s="2" t="str">
        <f>IFERROR(VLOOKUP(B64,'V. Priorizadas'!A:B,2,FALSE),"NO PRIORIZADA")</f>
        <v>NO PRIORIZADA</v>
      </c>
      <c r="G64" s="2" t="str">
        <f>VLOOKUP(C64,Detalle!B:F,5,FALSE)</f>
        <v>05 cada mes</v>
      </c>
      <c r="H64" s="2"/>
      <c r="I64" s="2"/>
      <c r="J64" s="2" t="s">
        <v>843</v>
      </c>
    </row>
    <row r="65" spans="1:12" ht="15" customHeight="1" x14ac:dyDescent="0.25">
      <c r="A65" s="2" t="str">
        <f>VLOOKUP(C65,'Cat. Variables'!A:B,2,FALSE)</f>
        <v>PRODUCTOS ADICIONALES CLIENTE</v>
      </c>
      <c r="B65" s="2" t="s">
        <v>661</v>
      </c>
      <c r="C65" s="2" t="s">
        <v>263</v>
      </c>
      <c r="D65" s="2" t="str">
        <f>VLOOKUP(C65,Variable_script!A:C,2,FALSE)</f>
        <v>var_135.sql</v>
      </c>
      <c r="E65" s="2" t="str">
        <f>VLOOKUP(C65,Variable_script!A:C,3,FALSE)</f>
        <v>REPTDM</v>
      </c>
      <c r="F65" s="2" t="str">
        <f>IFERROR(VLOOKUP(B65,'V. Priorizadas'!A:B,2,FALSE),"NO PRIORIZADA")</f>
        <v>NO PRIORIZADA</v>
      </c>
      <c r="G65" s="2" t="str">
        <f>VLOOKUP(C65,Detalle!B:F,5,FALSE)</f>
        <v>02 cada mes</v>
      </c>
      <c r="H65" s="2"/>
      <c r="I65" s="2"/>
      <c r="J65" s="2" t="s">
        <v>843</v>
      </c>
    </row>
    <row r="66" spans="1:12" ht="15" customHeight="1" x14ac:dyDescent="0.25">
      <c r="A66" s="2" t="str">
        <f>VLOOKUP(C66,'Cat. Variables'!A:B,2,FALSE)</f>
        <v>PRODUCTOS ADICIONALES CLIENTE</v>
      </c>
      <c r="B66" s="2" t="s">
        <v>265</v>
      </c>
      <c r="C66" s="2" t="s">
        <v>265</v>
      </c>
      <c r="D66" s="2" t="str">
        <f>VLOOKUP(C66,Variable_script!A:C,2,FALSE)</f>
        <v>VAR_136.SQL</v>
      </c>
      <c r="E66" s="2" t="str">
        <f>VLOOKUP(C66,Variable_script!A:C,3,FALSE)</f>
        <v>REPTDM</v>
      </c>
      <c r="F66" s="2" t="str">
        <f>IFERROR(VLOOKUP(B66,'V. Priorizadas'!A:B,2,FALSE),"NO PRIORIZADA")</f>
        <v>NO PRIORIZADA</v>
      </c>
      <c r="G66" s="2" t="str">
        <f>VLOOKUP(C66,Detalle!B:F,5,FALSE)</f>
        <v>02 cada mes</v>
      </c>
      <c r="H66" s="2"/>
      <c r="I66" s="2"/>
      <c r="J66" s="2" t="s">
        <v>843</v>
      </c>
    </row>
    <row r="67" spans="1:12" ht="15" customHeight="1" x14ac:dyDescent="0.25">
      <c r="A67" s="2" t="str">
        <f>VLOOKUP(C67,'Cat. Variables'!A:B,2,FALSE)</f>
        <v>PRODUCTOS ADICIONALES CLIENTE</v>
      </c>
      <c r="B67" s="2" t="s">
        <v>267</v>
      </c>
      <c r="C67" s="2" t="s">
        <v>267</v>
      </c>
      <c r="D67" s="2" t="str">
        <f>VLOOKUP(C67,Variable_script!A:C,2,FALSE)</f>
        <v>VAR_138.sql</v>
      </c>
      <c r="E67" s="2" t="str">
        <f>VLOOKUP(C67,Variable_script!A:C,3,FALSE)</f>
        <v>REPTDM</v>
      </c>
      <c r="F67" s="2" t="str">
        <f>IFERROR(VLOOKUP(B67,'V. Priorizadas'!A:B,2,FALSE),"NO PRIORIZADA")</f>
        <v>NO PRIORIZADA</v>
      </c>
      <c r="G67" s="2" t="str">
        <f>VLOOKUP(C67,Detalle!B:F,5,FALSE)</f>
        <v>05 cada mes</v>
      </c>
      <c r="H67" s="2"/>
      <c r="I67" s="2"/>
      <c r="J67" s="2" t="s">
        <v>843</v>
      </c>
    </row>
    <row r="68" spans="1:12" ht="15" customHeight="1" x14ac:dyDescent="0.25">
      <c r="A68" s="2" t="str">
        <f>VLOOKUP(C68,'Cat. Variables'!A:B,2,FALSE)</f>
        <v>PRODUCTOS ADICIONALES CLIENTE</v>
      </c>
      <c r="B68" s="2" t="s">
        <v>271</v>
      </c>
      <c r="C68" s="2" t="s">
        <v>271</v>
      </c>
      <c r="D68" s="2" t="str">
        <f>VLOOKUP(C68,Variable_script!A:C,2,FALSE)</f>
        <v>var_140.sql</v>
      </c>
      <c r="E68" s="2" t="str">
        <f>VLOOKUP(C68,Variable_script!A:C,3,FALSE)</f>
        <v>REPTDM</v>
      </c>
      <c r="F68" s="2" t="str">
        <f>IFERROR(VLOOKUP(B68,'V. Priorizadas'!A:B,2,FALSE),"NO PRIORIZADA")</f>
        <v>NO PRIORIZADA</v>
      </c>
      <c r="G68" s="2" t="str">
        <f>VLOOKUP(C68,Detalle!B:F,5,FALSE)</f>
        <v>05 cada mes</v>
      </c>
      <c r="H68" s="2"/>
      <c r="I68" s="2"/>
      <c r="J68" s="2" t="s">
        <v>843</v>
      </c>
    </row>
    <row r="69" spans="1:12" ht="15" customHeight="1" x14ac:dyDescent="0.25">
      <c r="A69" s="2" t="str">
        <f>VLOOKUP(C69,'Cat. Variables'!A:B,2,FALSE)</f>
        <v>TIPO PLAN</v>
      </c>
      <c r="B69" s="2" t="s">
        <v>651</v>
      </c>
      <c r="C69" s="2" t="s">
        <v>293</v>
      </c>
      <c r="D69" s="2" t="str">
        <f>VLOOKUP(C69,Variable_script!A:C,2,FALSE)</f>
        <v>VAR_153.SQL</v>
      </c>
      <c r="E69" s="2" t="str">
        <f>VLOOKUP(C69,Variable_script!A:C,3,FALSE)</f>
        <v>REPTDM</v>
      </c>
      <c r="F69" s="2" t="str">
        <f>IFERROR(VLOOKUP(B69,'V. Priorizadas'!A:B,2,FALSE),"NO PRIORIZADA")</f>
        <v>NO PRIORIZADA</v>
      </c>
      <c r="G69" s="2" t="str">
        <f>VLOOKUP(C69,Detalle!B:F,5,FALSE)</f>
        <v>05 cada mes</v>
      </c>
      <c r="H69" s="2"/>
      <c r="I69" s="2"/>
      <c r="J69" s="2" t="s">
        <v>843</v>
      </c>
    </row>
    <row r="70" spans="1:12" ht="15" customHeight="1" x14ac:dyDescent="0.25">
      <c r="A70" s="2" t="str">
        <f>VLOOKUP(C70,'Cat. Variables'!A:B,2,FALSE)</f>
        <v>COMUNIDAD CHARLOTTE</v>
      </c>
      <c r="B70" s="2" t="s">
        <v>243</v>
      </c>
      <c r="C70" s="2" t="s">
        <v>243</v>
      </c>
      <c r="D70" s="2" t="str">
        <f>VLOOKUP(C70,Variable_script!A:C,2,FALSE)</f>
        <v>8_REPTDM.SAS_COMUNIDAD_VAR122.sql</v>
      </c>
      <c r="E70" s="2" t="str">
        <f>VLOOKUP(C70,Variable_script!A:C,3,FALSE)</f>
        <v>REPTDM</v>
      </c>
      <c r="F70" s="2" t="str">
        <f>IFERROR(VLOOKUP(B70,'V. Priorizadas'!A:B,2,FALSE),"NO PRIORIZADA")</f>
        <v>NO PRIORIZADA</v>
      </c>
      <c r="G70" s="2" t="str">
        <f>VLOOKUP(C70,Detalle!B:F,5,FALSE)</f>
        <v>05 cada mes</v>
      </c>
      <c r="H70" s="2"/>
      <c r="I70" s="2"/>
      <c r="J70" s="2" t="s">
        <v>840</v>
      </c>
    </row>
    <row r="71" spans="1:12" ht="15" customHeight="1" x14ac:dyDescent="0.25">
      <c r="A71" s="2" t="str">
        <f>VLOOKUP(C71,'Cat. Variables'!A:B,2,FALSE)</f>
        <v>COMUNIDAD CHARLOTTE</v>
      </c>
      <c r="B71" s="2" t="s">
        <v>245</v>
      </c>
      <c r="C71" s="2" t="s">
        <v>245</v>
      </c>
      <c r="D71" s="2" t="str">
        <f>VLOOKUP(C71,Variable_script!A:C,2,FALSE)</f>
        <v>8_REPTDM.SAS_COMUNIDAD_VAR122.sql</v>
      </c>
      <c r="E71" s="2" t="str">
        <f>VLOOKUP(C71,Variable_script!A:C,3,FALSE)</f>
        <v>REPTDM</v>
      </c>
      <c r="F71" s="2" t="str">
        <f>IFERROR(VLOOKUP(B71,'V. Priorizadas'!A:B,2,FALSE),"NO PRIORIZADA")</f>
        <v>NO PRIORIZADA</v>
      </c>
      <c r="G71" s="2" t="str">
        <f>VLOOKUP(C71,Detalle!B:F,5,FALSE)</f>
        <v>05 cada mes</v>
      </c>
      <c r="H71" s="2"/>
      <c r="I71" s="2"/>
      <c r="J71" s="2" t="s">
        <v>840</v>
      </c>
    </row>
    <row r="72" spans="1:12" ht="15" customHeight="1" x14ac:dyDescent="0.25">
      <c r="A72" s="2" t="str">
        <f>VLOOKUP(C72,'Cat. Variables'!A:B,2,FALSE)</f>
        <v>COMUNIDAD CHARLOTTE</v>
      </c>
      <c r="B72" s="2" t="s">
        <v>247</v>
      </c>
      <c r="C72" s="2" t="s">
        <v>247</v>
      </c>
      <c r="D72" s="2" t="str">
        <f>VLOOKUP(C72,Variable_script!A:C,2,FALSE)</f>
        <v>8_REPTDM.SAS_COMUNIDAD_VAR122.sql</v>
      </c>
      <c r="E72" s="2" t="str">
        <f>VLOOKUP(C72,Variable_script!A:C,3,FALSE)</f>
        <v>REPTDM</v>
      </c>
      <c r="F72" s="2" t="str">
        <f>IFERROR(VLOOKUP(B72,'V. Priorizadas'!A:B,2,FALSE),"NO PRIORIZADA")</f>
        <v>NO PRIORIZADA</v>
      </c>
      <c r="G72" s="2" t="str">
        <f>VLOOKUP(C72,Detalle!B:F,5,FALSE)</f>
        <v>05 cada mes</v>
      </c>
      <c r="H72" s="2"/>
      <c r="I72" s="2"/>
      <c r="J72" s="2" t="s">
        <v>840</v>
      </c>
    </row>
    <row r="73" spans="1:12" ht="15" customHeight="1" x14ac:dyDescent="0.25">
      <c r="A73" s="2" t="str">
        <f>VLOOKUP(C73,'Cat. Variables'!A:B,2,FALSE)</f>
        <v>COMUNIDAD CHARLOTTE</v>
      </c>
      <c r="B73" s="2" t="s">
        <v>658</v>
      </c>
      <c r="C73" s="2" t="s">
        <v>253</v>
      </c>
      <c r="D73" s="2" t="str">
        <f>VLOOKUP(C73,Variable_script!A:C,2,FALSE)</f>
        <v>9_REPTDM.SAS_COMUNIDAD_VAR128.sql</v>
      </c>
      <c r="E73" s="2" t="str">
        <f>VLOOKUP(C73,Variable_script!A:C,3,FALSE)</f>
        <v>REPTDM</v>
      </c>
      <c r="F73" s="2" t="str">
        <f>IFERROR(VLOOKUP(B73,'V. Priorizadas'!A:B,2,FALSE),"NO PRIORIZADA")</f>
        <v>NO PRIORIZADA</v>
      </c>
      <c r="G73" s="2" t="str">
        <f>VLOOKUP(C73,Detalle!B:F,5,FALSE)</f>
        <v>05 cada mes</v>
      </c>
      <c r="H73" s="2"/>
      <c r="I73" s="2"/>
      <c r="J73" s="2" t="s">
        <v>840</v>
      </c>
    </row>
    <row r="74" spans="1:12" ht="15" customHeight="1" x14ac:dyDescent="0.25">
      <c r="A74" s="2" t="str">
        <f>VLOOKUP(C74,'Cat. Variables'!A:B,2,FALSE)</f>
        <v>DATOS DE LINEA</v>
      </c>
      <c r="B74" s="2" t="s">
        <v>339</v>
      </c>
      <c r="C74" s="2" t="s">
        <v>339</v>
      </c>
      <c r="D74" s="2" t="str">
        <f>VLOOKUP(C74,Variable_script!A:C,2,FALSE)</f>
        <v>BLIST_TELEFONOS.SQL</v>
      </c>
      <c r="E74" s="2" t="str">
        <f>VLOOKUP(C74,Variable_script!A:C,3,FALSE)</f>
        <v>DWO</v>
      </c>
      <c r="F74" s="2" t="str">
        <f>IFERROR(VLOOKUP(B74,'V. Priorizadas'!A:B,2,FALSE),"NO PRIORIZADA")</f>
        <v>NO PRIORIZADA</v>
      </c>
      <c r="G74" s="2" t="str">
        <f>VLOOKUP(C74,Detalle!B:F,5,FALSE)</f>
        <v>05 cada mes</v>
      </c>
      <c r="H74" s="2"/>
      <c r="I74" s="2" t="s">
        <v>837</v>
      </c>
      <c r="J74" s="2" t="s">
        <v>827</v>
      </c>
    </row>
    <row r="75" spans="1:12" ht="15" customHeight="1" x14ac:dyDescent="0.25">
      <c r="A75" s="2" t="str">
        <f>VLOOKUP(C75,'Cat. Variables'!A:B,2,FALSE)</f>
        <v>DATOS DE LINEA</v>
      </c>
      <c r="B75" s="2" t="s">
        <v>341</v>
      </c>
      <c r="C75" s="2" t="s">
        <v>341</v>
      </c>
      <c r="D75" s="2" t="str">
        <f>VLOOKUP(C75,Variable_script!A:C,2,FALSE)</f>
        <v>BLIST_TELEFONOS.SQL</v>
      </c>
      <c r="E75" s="2" t="str">
        <f>VLOOKUP(C75,Variable_script!A:C,3,FALSE)</f>
        <v>DWO</v>
      </c>
      <c r="F75" s="2" t="str">
        <f>IFERROR(VLOOKUP(B75,'V. Priorizadas'!A:B,2,FALSE),"NO PRIORIZADA")</f>
        <v>NO PRIORIZADA</v>
      </c>
      <c r="G75" s="2" t="str">
        <f>VLOOKUP(C75,Detalle!B:F,5,FALSE)</f>
        <v>05 cada mes</v>
      </c>
      <c r="H75" s="2"/>
      <c r="I75" s="2" t="s">
        <v>837</v>
      </c>
      <c r="J75" s="2" t="s">
        <v>827</v>
      </c>
    </row>
    <row r="76" spans="1:12" ht="15" customHeight="1" x14ac:dyDescent="0.25">
      <c r="A76" s="2" t="str">
        <f>VLOOKUP(C76,'Cat. Variables'!A:B,2,FALSE)</f>
        <v>TRÁFICO DATOS</v>
      </c>
      <c r="B76" s="2" t="s">
        <v>626</v>
      </c>
      <c r="C76" s="2" t="s">
        <v>219</v>
      </c>
      <c r="D76" s="2" t="str">
        <f>VLOOKUP(C76,Variable_script!A:C,2,FALSE)</f>
        <v>F_M_GPRS.SQL</v>
      </c>
      <c r="E76" s="2" t="str">
        <f>VLOOKUP(C76,Variable_script!A:C,3,FALSE)</f>
        <v>DWO</v>
      </c>
      <c r="F76" s="2" t="str">
        <f>IFERROR(VLOOKUP(B76,'V. Priorizadas'!A:B,2,FALSE),"NO PRIORIZADA")</f>
        <v>NO PRIORIZADA</v>
      </c>
      <c r="G76" s="2" t="str">
        <f>VLOOKUP(C76,Detalle!B:F,5,FALSE)</f>
        <v>03 cada mes</v>
      </c>
      <c r="H76" s="2"/>
      <c r="I76" s="2" t="s">
        <v>838</v>
      </c>
      <c r="J76" s="2" t="s">
        <v>827</v>
      </c>
      <c r="L76" t="str">
        <f>CONCATENATE("SUM(",B76,"),")</f>
        <v>SUM(MB_QTY),</v>
      </c>
    </row>
    <row r="77" spans="1:12" ht="15" customHeight="1" x14ac:dyDescent="0.25">
      <c r="A77" s="2" t="str">
        <f>VLOOKUP(C77,'Cat. Variables'!A:B,2,FALSE)</f>
        <v>TRÁFICO DATOS</v>
      </c>
      <c r="B77" s="2" t="s">
        <v>627</v>
      </c>
      <c r="C77" s="2" t="s">
        <v>221</v>
      </c>
      <c r="D77" s="2" t="str">
        <f>VLOOKUP(C77,Variable_script!A:C,2,FALSE)</f>
        <v>F_M_GPRS.SQL</v>
      </c>
      <c r="E77" s="2" t="str">
        <f>VLOOKUP(C77,Variable_script!A:C,3,FALSE)</f>
        <v>DWO</v>
      </c>
      <c r="F77" s="2" t="str">
        <f>IFERROR(VLOOKUP(B77,'V. Priorizadas'!A:B,2,FALSE),"NO PRIORIZADA")</f>
        <v>NO PRIORIZADA</v>
      </c>
      <c r="G77" s="2" t="str">
        <f>VLOOKUP(C77,Detalle!B:F,5,FALSE)</f>
        <v>03 cada mes</v>
      </c>
      <c r="H77" s="2"/>
      <c r="I77" s="2" t="s">
        <v>838</v>
      </c>
      <c r="J77" s="2" t="s">
        <v>827</v>
      </c>
      <c r="L77" t="str">
        <f t="shared" ref="L77:L87" si="0">CONCATENATE("SUM(",B77,"),")</f>
        <v>SUM(MB_WSP_QTY),</v>
      </c>
    </row>
    <row r="78" spans="1:12" ht="15" customHeight="1" x14ac:dyDescent="0.25">
      <c r="A78" s="2" t="str">
        <f>VLOOKUP(C78,'Cat. Variables'!A:B,2,FALSE)</f>
        <v>TRÁFICO DATOS</v>
      </c>
      <c r="B78" s="2" t="s">
        <v>628</v>
      </c>
      <c r="C78" s="2" t="s">
        <v>223</v>
      </c>
      <c r="D78" s="2" t="str">
        <f>VLOOKUP(C78,Variable_script!A:C,2,FALSE)</f>
        <v>F_M_GPRS.SQL</v>
      </c>
      <c r="E78" s="2" t="str">
        <f>VLOOKUP(C78,Variable_script!A:C,3,FALSE)</f>
        <v>DWO</v>
      </c>
      <c r="F78" s="2" t="str">
        <f>IFERROR(VLOOKUP(B78,'V. Priorizadas'!A:B,2,FALSE),"NO PRIORIZADA")</f>
        <v>NO PRIORIZADA</v>
      </c>
      <c r="G78" s="2" t="str">
        <f>VLOOKUP(C78,Detalle!B:F,5,FALSE)</f>
        <v>03 cada mes</v>
      </c>
      <c r="H78" s="2"/>
      <c r="I78" s="2" t="s">
        <v>838</v>
      </c>
      <c r="J78" s="2" t="s">
        <v>827</v>
      </c>
      <c r="L78" t="str">
        <f t="shared" si="0"/>
        <v>SUM(MB_FACE_QTY),</v>
      </c>
    </row>
    <row r="79" spans="1:12" ht="15" customHeight="1" x14ac:dyDescent="0.25">
      <c r="A79" s="2" t="str">
        <f>VLOOKUP(C79,'Cat. Variables'!A:B,2,FALSE)</f>
        <v>TRÁFICO DATOS</v>
      </c>
      <c r="B79" s="2" t="s">
        <v>629</v>
      </c>
      <c r="C79" s="2" t="s">
        <v>225</v>
      </c>
      <c r="D79" s="2" t="str">
        <f>VLOOKUP(C79,Variable_script!A:C,2,FALSE)</f>
        <v>F_M_GPRS.SQL</v>
      </c>
      <c r="E79" s="2" t="str">
        <f>VLOOKUP(C79,Variable_script!A:C,3,FALSE)</f>
        <v>DWO</v>
      </c>
      <c r="F79" s="2" t="str">
        <f>IFERROR(VLOOKUP(B79,'V. Priorizadas'!A:B,2,FALSE),"NO PRIORIZADA")</f>
        <v>NO PRIORIZADA</v>
      </c>
      <c r="G79" s="2" t="str">
        <f>VLOOKUP(C79,Detalle!B:F,5,FALSE)</f>
        <v>03 cada mes</v>
      </c>
      <c r="H79" s="2"/>
      <c r="I79" s="2" t="s">
        <v>838</v>
      </c>
      <c r="J79" s="2" t="s">
        <v>827</v>
      </c>
      <c r="L79" t="str">
        <f t="shared" si="0"/>
        <v>SUM(MB_2G),</v>
      </c>
    </row>
    <row r="80" spans="1:12" ht="15" customHeight="1" x14ac:dyDescent="0.25">
      <c r="A80" s="2" t="str">
        <f>VLOOKUP(C80,'Cat. Variables'!A:B,2,FALSE)</f>
        <v>TRÁFICO DATOS</v>
      </c>
      <c r="B80" s="2" t="s">
        <v>630</v>
      </c>
      <c r="C80" s="2" t="s">
        <v>227</v>
      </c>
      <c r="D80" s="2" t="str">
        <f>VLOOKUP(C80,Variable_script!A:C,2,FALSE)</f>
        <v>F_M_GPRS.SQL</v>
      </c>
      <c r="E80" s="2" t="str">
        <f>VLOOKUP(C80,Variable_script!A:C,3,FALSE)</f>
        <v>DWO</v>
      </c>
      <c r="F80" s="2" t="str">
        <f>IFERROR(VLOOKUP(B80,'V. Priorizadas'!A:B,2,FALSE),"NO PRIORIZADA")</f>
        <v>NO PRIORIZADA</v>
      </c>
      <c r="G80" s="2" t="str">
        <f>VLOOKUP(C80,Detalle!B:F,5,FALSE)</f>
        <v>03 cada mes</v>
      </c>
      <c r="H80" s="2"/>
      <c r="I80" s="2" t="s">
        <v>838</v>
      </c>
      <c r="J80" s="2" t="s">
        <v>827</v>
      </c>
      <c r="L80" t="str">
        <f t="shared" si="0"/>
        <v>SUM(MB_3G),</v>
      </c>
    </row>
    <row r="81" spans="1:12" ht="15" customHeight="1" x14ac:dyDescent="0.25">
      <c r="A81" s="2" t="str">
        <f>VLOOKUP(C81,'Cat. Variables'!A:B,2,FALSE)</f>
        <v>TRÁFICO DATOS</v>
      </c>
      <c r="B81" s="2" t="s">
        <v>631</v>
      </c>
      <c r="C81" s="2" t="s">
        <v>229</v>
      </c>
      <c r="D81" s="2" t="str">
        <f>VLOOKUP(C81,Variable_script!A:C,2,FALSE)</f>
        <v>F_M_GPRS.SQL</v>
      </c>
      <c r="E81" s="2" t="str">
        <f>VLOOKUP(C81,Variable_script!A:C,3,FALSE)</f>
        <v>DWO</v>
      </c>
      <c r="F81" s="2" t="str">
        <f>IFERROR(VLOOKUP(B81,'V. Priorizadas'!A:B,2,FALSE),"NO PRIORIZADA")</f>
        <v>NO PRIORIZADA</v>
      </c>
      <c r="G81" s="2" t="str">
        <f>VLOOKUP(C81,Detalle!B:F,5,FALSE)</f>
        <v>03 cada mes</v>
      </c>
      <c r="H81" s="2"/>
      <c r="I81" s="2" t="s">
        <v>838</v>
      </c>
      <c r="J81" s="2" t="s">
        <v>827</v>
      </c>
      <c r="L81" t="str">
        <f t="shared" si="0"/>
        <v>SUM(MB_4G),</v>
      </c>
    </row>
    <row r="82" spans="1:12" ht="15" customHeight="1" x14ac:dyDescent="0.25">
      <c r="A82" s="2" t="str">
        <f>VLOOKUP(C82,'Cat. Variables'!A:B,2,FALSE)</f>
        <v>TRÁFICO DATOS</v>
      </c>
      <c r="B82" s="2" t="s">
        <v>632</v>
      </c>
      <c r="C82" s="2" t="s">
        <v>231</v>
      </c>
      <c r="D82" s="2" t="str">
        <f>VLOOKUP(C82,Variable_script!A:C,2,FALSE)</f>
        <v>F_M_GPRS.SQL</v>
      </c>
      <c r="E82" s="2" t="str">
        <f>VLOOKUP(C82,Variable_script!A:C,3,FALSE)</f>
        <v>DWO</v>
      </c>
      <c r="F82" s="2" t="str">
        <f>IFERROR(VLOOKUP(B82,'V. Priorizadas'!A:B,2,FALSE),"NO PRIORIZADA")</f>
        <v>NO PRIORIZADA</v>
      </c>
      <c r="G82" s="2" t="str">
        <f>VLOOKUP(C82,Detalle!B:F,5,FALSE)</f>
        <v>03 cada mes</v>
      </c>
      <c r="H82" s="2"/>
      <c r="I82" s="2" t="s">
        <v>838</v>
      </c>
      <c r="J82" s="2" t="s">
        <v>827</v>
      </c>
      <c r="L82" t="str">
        <f t="shared" si="0"/>
        <v>SUM(MB_WSP_2G),</v>
      </c>
    </row>
    <row r="83" spans="1:12" ht="15" customHeight="1" x14ac:dyDescent="0.25">
      <c r="A83" s="2" t="str">
        <f>VLOOKUP(C83,'Cat. Variables'!A:B,2,FALSE)</f>
        <v>TRÁFICO DATOS</v>
      </c>
      <c r="B83" s="2" t="s">
        <v>633</v>
      </c>
      <c r="C83" s="2" t="s">
        <v>233</v>
      </c>
      <c r="D83" s="2" t="str">
        <f>VLOOKUP(C83,Variable_script!A:C,2,FALSE)</f>
        <v>F_M_GPRS.SQL</v>
      </c>
      <c r="E83" s="2" t="str">
        <f>VLOOKUP(C83,Variable_script!A:C,3,FALSE)</f>
        <v>DWO</v>
      </c>
      <c r="F83" s="2" t="str">
        <f>IFERROR(VLOOKUP(B83,'V. Priorizadas'!A:B,2,FALSE),"NO PRIORIZADA")</f>
        <v>NO PRIORIZADA</v>
      </c>
      <c r="G83" s="2" t="str">
        <f>VLOOKUP(C83,Detalle!B:F,5,FALSE)</f>
        <v>03 cada mes</v>
      </c>
      <c r="H83" s="2"/>
      <c r="I83" s="2" t="s">
        <v>838</v>
      </c>
      <c r="J83" s="2" t="s">
        <v>827</v>
      </c>
      <c r="L83" t="str">
        <f t="shared" si="0"/>
        <v>SUM(MB_WSP_3G),</v>
      </c>
    </row>
    <row r="84" spans="1:12" ht="15" customHeight="1" x14ac:dyDescent="0.25">
      <c r="A84" s="2" t="str">
        <f>VLOOKUP(C84,'Cat. Variables'!A:B,2,FALSE)</f>
        <v>TRÁFICO DATOS</v>
      </c>
      <c r="B84" s="2" t="s">
        <v>634</v>
      </c>
      <c r="C84" s="2" t="s">
        <v>235</v>
      </c>
      <c r="D84" s="2" t="str">
        <f>VLOOKUP(C84,Variable_script!A:C,2,FALSE)</f>
        <v>F_M_GPRS.SQL</v>
      </c>
      <c r="E84" s="2" t="str">
        <f>VLOOKUP(C84,Variable_script!A:C,3,FALSE)</f>
        <v>DWO</v>
      </c>
      <c r="F84" s="2" t="str">
        <f>IFERROR(VLOOKUP(B84,'V. Priorizadas'!A:B,2,FALSE),"NO PRIORIZADA")</f>
        <v>NO PRIORIZADA</v>
      </c>
      <c r="G84" s="2" t="str">
        <f>VLOOKUP(C84,Detalle!B:F,5,FALSE)</f>
        <v>03 cada mes</v>
      </c>
      <c r="H84" s="2"/>
      <c r="I84" s="2" t="s">
        <v>838</v>
      </c>
      <c r="J84" s="2" t="s">
        <v>827</v>
      </c>
      <c r="L84" t="str">
        <f t="shared" si="0"/>
        <v>SUM(MB_WSP_4G),</v>
      </c>
    </row>
    <row r="85" spans="1:12" ht="15" customHeight="1" x14ac:dyDescent="0.25">
      <c r="A85" s="2" t="str">
        <f>VLOOKUP(C85,'Cat. Variables'!A:B,2,FALSE)</f>
        <v>TRÁFICO DATOS</v>
      </c>
      <c r="B85" s="2" t="s">
        <v>635</v>
      </c>
      <c r="C85" s="2" t="s">
        <v>237</v>
      </c>
      <c r="D85" s="2" t="str">
        <f>VLOOKUP(C85,Variable_script!A:C,2,FALSE)</f>
        <v>F_M_GPRS.SQL</v>
      </c>
      <c r="E85" s="2" t="str">
        <f>VLOOKUP(C85,Variable_script!A:C,3,FALSE)</f>
        <v>DWO</v>
      </c>
      <c r="F85" s="2" t="str">
        <f>IFERROR(VLOOKUP(B85,'V. Priorizadas'!A:B,2,FALSE),"NO PRIORIZADA")</f>
        <v>NO PRIORIZADA</v>
      </c>
      <c r="G85" s="2" t="str">
        <f>VLOOKUP(C85,Detalle!B:F,5,FALSE)</f>
        <v>03 cada mes</v>
      </c>
      <c r="H85" s="2"/>
      <c r="I85" s="2" t="s">
        <v>838</v>
      </c>
      <c r="J85" s="2" t="s">
        <v>827</v>
      </c>
      <c r="L85" t="str">
        <f t="shared" si="0"/>
        <v>SUM(MB_FACE_2G),</v>
      </c>
    </row>
    <row r="86" spans="1:12" ht="15" customHeight="1" x14ac:dyDescent="0.25">
      <c r="A86" s="2" t="str">
        <f>VLOOKUP(C86,'Cat. Variables'!A:B,2,FALSE)</f>
        <v>TRÁFICO DATOS</v>
      </c>
      <c r="B86" s="2" t="s">
        <v>636</v>
      </c>
      <c r="C86" s="2" t="s">
        <v>239</v>
      </c>
      <c r="D86" s="2" t="str">
        <f>VLOOKUP(C86,Variable_script!A:C,2,FALSE)</f>
        <v>F_M_GPRS.SQL</v>
      </c>
      <c r="E86" s="2" t="str">
        <f>VLOOKUP(C86,Variable_script!A:C,3,FALSE)</f>
        <v>DWO</v>
      </c>
      <c r="F86" s="2" t="str">
        <f>IFERROR(VLOOKUP(B86,'V. Priorizadas'!A:B,2,FALSE),"NO PRIORIZADA")</f>
        <v>NO PRIORIZADA</v>
      </c>
      <c r="G86" s="2" t="str">
        <f>VLOOKUP(C86,Detalle!B:F,5,FALSE)</f>
        <v>03 cada mes</v>
      </c>
      <c r="H86" s="2"/>
      <c r="I86" s="2" t="s">
        <v>838</v>
      </c>
      <c r="J86" s="2" t="s">
        <v>827</v>
      </c>
      <c r="L86" t="str">
        <f t="shared" si="0"/>
        <v>SUM(MB_FACE_3G),</v>
      </c>
    </row>
    <row r="87" spans="1:12" ht="15" customHeight="1" x14ac:dyDescent="0.25">
      <c r="A87" s="2" t="str">
        <f>VLOOKUP(C87,'Cat. Variables'!A:B,2,FALSE)</f>
        <v>TRÁFICO DATOS</v>
      </c>
      <c r="B87" s="2" t="s">
        <v>637</v>
      </c>
      <c r="C87" s="2" t="s">
        <v>241</v>
      </c>
      <c r="D87" s="2" t="str">
        <f>VLOOKUP(C87,Variable_script!A:C,2,FALSE)</f>
        <v>F_M_GPRS.SQL</v>
      </c>
      <c r="E87" s="2" t="str">
        <f>VLOOKUP(C87,Variable_script!A:C,3,FALSE)</f>
        <v>DWO</v>
      </c>
      <c r="F87" s="2" t="str">
        <f>IFERROR(VLOOKUP(B87,'V. Priorizadas'!A:B,2,FALSE),"NO PRIORIZADA")</f>
        <v>NO PRIORIZADA</v>
      </c>
      <c r="G87" s="2" t="str">
        <f>VLOOKUP(C87,Detalle!B:F,5,FALSE)</f>
        <v>03 cada mes</v>
      </c>
      <c r="H87" s="2"/>
      <c r="I87" s="2" t="s">
        <v>838</v>
      </c>
      <c r="J87" s="2" t="s">
        <v>827</v>
      </c>
      <c r="L87" t="str">
        <f t="shared" si="0"/>
        <v>SUM(MB_FACE_4G),</v>
      </c>
    </row>
    <row r="88" spans="1:12" ht="15" customHeight="1" x14ac:dyDescent="0.25">
      <c r="A88" s="2" t="str">
        <f>VLOOKUP(C88,'Cat. Variables'!A:B,2,FALSE)</f>
        <v>LOCALIDAD DEL CLIENTE</v>
      </c>
      <c r="B88" s="2" t="s">
        <v>669</v>
      </c>
      <c r="C88" s="2" t="s">
        <v>731</v>
      </c>
      <c r="D88" s="2" t="str">
        <f>VLOOKUP(C88,Variable_script!A:C,2,FALSE)</f>
        <v>F_SUBSCRIBER_SELECT.SQL</v>
      </c>
      <c r="E88" s="2" t="str">
        <f>VLOOKUP(C88,Variable_script!A:C,3,FALSE)</f>
        <v>DWO</v>
      </c>
      <c r="F88" s="2" t="str">
        <f>IFERROR(VLOOKUP(B88,'V. Priorizadas'!A:B,2,FALSE),"NO PRIORIZADA")</f>
        <v>NO PRIORIZADA</v>
      </c>
      <c r="G88" s="2" t="str">
        <f>VLOOKUP(C88,Detalle!B:F,5,FALSE)</f>
        <v>02 cada mes</v>
      </c>
      <c r="H88" s="2"/>
      <c r="I88" s="2" t="s">
        <v>839</v>
      </c>
      <c r="J88" s="2" t="s">
        <v>827</v>
      </c>
    </row>
    <row r="89" spans="1:12" ht="15" customHeight="1" x14ac:dyDescent="0.25">
      <c r="A89" s="2" t="str">
        <f>VLOOKUP(C89,'Cat. Variables'!A:B,2,FALSE)</f>
        <v>TIPO PLAN</v>
      </c>
      <c r="B89" s="2" t="s">
        <v>295</v>
      </c>
      <c r="C89" s="2" t="s">
        <v>295</v>
      </c>
      <c r="D89" s="2" t="str">
        <f>VLOOKUP(C89,Variable_script!A:C,2,FALSE)</f>
        <v>reemplazo_f_m_product.sql</v>
      </c>
      <c r="E89" s="2" t="str">
        <f>VLOOKUP(C89,Variable_script!A:C,3,FALSE)</f>
        <v>DWO</v>
      </c>
      <c r="F89" s="2" t="str">
        <f>IFERROR(VLOOKUP(B89,'V. Priorizadas'!A:B,2,FALSE),"NO PRIORIZADA")</f>
        <v>NO PRIORIZADA</v>
      </c>
      <c r="G89" s="2" t="str">
        <f>VLOOKUP(C89,Detalle!B:F,5,FALSE)</f>
        <v>02 cada mes</v>
      </c>
      <c r="H89" s="2"/>
      <c r="I89" s="2" t="s">
        <v>837</v>
      </c>
      <c r="J89" s="2" t="s">
        <v>827</v>
      </c>
    </row>
    <row r="90" spans="1:12" ht="15" customHeight="1" x14ac:dyDescent="0.25">
      <c r="A90" s="2" t="str">
        <f>VLOOKUP(C90,'Cat. Variables'!A:B,2,FALSE)</f>
        <v>PLATAFORMA</v>
      </c>
      <c r="B90" s="2" t="s">
        <v>660</v>
      </c>
      <c r="C90" s="2" t="s">
        <v>337</v>
      </c>
      <c r="D90" s="2" t="str">
        <f>VLOOKUP(C90,Variable_script!A:C,2,FALSE)</f>
        <v>reemplazo_f_m_product.sql</v>
      </c>
      <c r="E90" s="2" t="str">
        <f>VLOOKUP(C90,Variable_script!A:C,3,FALSE)</f>
        <v>DWO</v>
      </c>
      <c r="F90" s="2" t="str">
        <f>IFERROR(VLOOKUP(B90,'V. Priorizadas'!A:B,2,FALSE),"NO PRIORIZADA")</f>
        <v>NO PRIORIZADA</v>
      </c>
      <c r="G90" s="2" t="s">
        <v>12</v>
      </c>
      <c r="H90" s="2"/>
      <c r="I90" s="2" t="s">
        <v>837</v>
      </c>
      <c r="J90" s="2" t="s">
        <v>827</v>
      </c>
    </row>
    <row r="91" spans="1:12" ht="15" customHeight="1" x14ac:dyDescent="0.25">
      <c r="A91" s="2" t="str">
        <f>VLOOKUP(C91,'Cat. Variables'!A:B,2,FALSE)</f>
        <v>RENOVACIONES</v>
      </c>
      <c r="B91" s="2" t="s">
        <v>662</v>
      </c>
      <c r="C91" s="2" t="s">
        <v>309</v>
      </c>
      <c r="D91" s="2" t="str">
        <f>VLOOKUP(C91,Variable_script!A:C,2,FALSE)</f>
        <v>var_163.SQL</v>
      </c>
      <c r="E91" s="2" t="str">
        <f>VLOOKUP(C91,Variable_script!A:C,3,FALSE)</f>
        <v>REPTDM</v>
      </c>
      <c r="F91" s="2" t="str">
        <f>IFERROR(VLOOKUP(B91,'V. Priorizadas'!A:B,2,FALSE),"NO PRIORIZADA")</f>
        <v>NO PRIORIZADA</v>
      </c>
      <c r="G91" s="2" t="str">
        <f>VLOOKUP(C91,Detalle!B:F,5,FALSE)</f>
        <v>05 cada mes</v>
      </c>
      <c r="H91" s="2"/>
      <c r="I91" s="2"/>
      <c r="J91" s="2" t="s">
        <v>843</v>
      </c>
    </row>
    <row r="92" spans="1:12" ht="15" customHeight="1" x14ac:dyDescent="0.25">
      <c r="A92" s="2" t="str">
        <f>VLOOKUP(C92,'Cat. Variables'!A:B,2,FALSE)</f>
        <v>RENOVACIONES</v>
      </c>
      <c r="B92" s="2" t="s">
        <v>663</v>
      </c>
      <c r="C92" s="2" t="s">
        <v>313</v>
      </c>
      <c r="D92" s="2" t="str">
        <f>VLOOKUP(C92,Variable_script!A:C,2,FALSE)</f>
        <v>var_165_166.SQL</v>
      </c>
      <c r="E92" s="2" t="str">
        <f>VLOOKUP(C92,Variable_script!A:C,3,FALSE)</f>
        <v>REPTDM</v>
      </c>
      <c r="F92" s="2" t="str">
        <f>IFERROR(VLOOKUP(B92,'V. Priorizadas'!A:B,2,FALSE),"NO PRIORIZADA")</f>
        <v>NO PRIORIZADA</v>
      </c>
      <c r="G92" s="2" t="str">
        <f>VLOOKUP(C92,Detalle!B:F,5,FALSE)</f>
        <v>05 cada mes</v>
      </c>
      <c r="H92" s="2"/>
      <c r="I92" s="2"/>
      <c r="J92" s="2" t="s">
        <v>843</v>
      </c>
    </row>
    <row r="93" spans="1:12" x14ac:dyDescent="0.25">
      <c r="A93" s="2" t="str">
        <f>VLOOKUP(C93,'Cat. Variables'!A:B,2,FALSE)</f>
        <v>TRÁFICO VOZ</v>
      </c>
      <c r="B93" s="2" t="s">
        <v>62</v>
      </c>
      <c r="C93" s="2" t="s">
        <v>62</v>
      </c>
      <c r="D93" s="2" t="str">
        <f>VLOOKUP(C93,Variable_script!A:C,2,FALSE)</f>
        <v>var_233_234.SQL</v>
      </c>
      <c r="E93" s="2" t="str">
        <f>VLOOKUP(C93,Variable_script!A:C,3,FALSE)</f>
        <v>DWO</v>
      </c>
      <c r="F93" s="2" t="str">
        <f>IFERROR(VLOOKUP(B93,'V. Priorizadas'!A:B,2,FALSE),"NO PRIORIZADA")</f>
        <v>PRIORIZADA</v>
      </c>
      <c r="G93" s="2" t="str">
        <f>VLOOKUP(C93,Detalle!B:F,5,FALSE)</f>
        <v>02 cada mes</v>
      </c>
      <c r="H93" s="2"/>
      <c r="I93" s="2" t="s">
        <v>846</v>
      </c>
      <c r="J93" s="2" t="s">
        <v>827</v>
      </c>
    </row>
    <row r="94" spans="1:12" ht="15" customHeight="1" x14ac:dyDescent="0.25">
      <c r="A94" s="2" t="str">
        <f>VLOOKUP(C94,'Cat. Variables'!A:B,2,FALSE)</f>
        <v>TRÁFICO SMS</v>
      </c>
      <c r="B94" s="2" t="s">
        <v>63</v>
      </c>
      <c r="C94" s="2" t="s">
        <v>63</v>
      </c>
      <c r="D94" s="2" t="str">
        <f>VLOOKUP(C94,Variable_script!A:C,2,FALSE)</f>
        <v>var_233_234.SQL</v>
      </c>
      <c r="E94" s="2" t="str">
        <f>VLOOKUP(C94,Variable_script!A:C,3,FALSE)</f>
        <v>DWO</v>
      </c>
      <c r="F94" s="2" t="str">
        <f>IFERROR(VLOOKUP(B94,'V. Priorizadas'!A:B,2,FALSE),"NO PRIORIZADA")</f>
        <v>PRIORIZADA</v>
      </c>
      <c r="G94" s="2" t="str">
        <f>VLOOKUP(C94,Detalle!B:F,5,FALSE)</f>
        <v>02 cada mes</v>
      </c>
      <c r="H94" s="2"/>
      <c r="I94" s="2" t="s">
        <v>846</v>
      </c>
      <c r="J94" s="2" t="s">
        <v>827</v>
      </c>
    </row>
    <row r="95" spans="1:12" ht="15" customHeight="1" x14ac:dyDescent="0.25">
      <c r="A95" s="2" t="str">
        <f>VLOOKUP(C95,'Cat. Variables'!A:B,2,FALSE)</f>
        <v>RENOVACIONES</v>
      </c>
      <c r="B95" s="2" t="s">
        <v>664</v>
      </c>
      <c r="C95" s="2" t="s">
        <v>315</v>
      </c>
      <c r="D95" s="2" t="str">
        <f>VLOOKUP(C95,Variable_script!A:C,2,FALSE)</f>
        <v>var_165_166.SQL</v>
      </c>
      <c r="E95" s="2" t="str">
        <f>VLOOKUP(C95,Variable_script!A:C,3,FALSE)</f>
        <v>REPTDM</v>
      </c>
      <c r="F95" s="2" t="str">
        <f>IFERROR(VLOOKUP(B95,'V. Priorizadas'!A:B,2,FALSE),"NO PRIORIZADA")</f>
        <v>NO PRIORIZADA</v>
      </c>
      <c r="G95" s="2" t="str">
        <f>VLOOKUP(C95,Detalle!B:F,5,FALSE)</f>
        <v>05 cada mes</v>
      </c>
      <c r="H95" s="2"/>
      <c r="I95" s="2"/>
      <c r="J95" s="2" t="s">
        <v>843</v>
      </c>
    </row>
    <row r="96" spans="1:12" ht="15" customHeight="1" x14ac:dyDescent="0.25">
      <c r="A96" s="2" t="str">
        <f>VLOOKUP(C96,'Cat. Variables'!A:B,2,FALSE)</f>
        <v>RENOVACIONES</v>
      </c>
      <c r="B96" s="2" t="s">
        <v>317</v>
      </c>
      <c r="C96" s="2" t="s">
        <v>317</v>
      </c>
      <c r="D96" s="2" t="str">
        <f>VLOOKUP(C96,Variable_script!A:C,2,FALSE)</f>
        <v>VAR_167.SQL</v>
      </c>
      <c r="E96" s="2" t="str">
        <f>VLOOKUP(C96,Variable_script!A:C,3,FALSE)</f>
        <v>REPTDM</v>
      </c>
      <c r="F96" s="2" t="str">
        <f>IFERROR(VLOOKUP(B96,'V. Priorizadas'!A:B,2,FALSE),"NO PRIORIZADA")</f>
        <v>NO PRIORIZADA</v>
      </c>
      <c r="G96" s="2" t="str">
        <f>VLOOKUP(C96,Detalle!B:F,5,FALSE)</f>
        <v>05 cada mes</v>
      </c>
      <c r="H96" s="2"/>
      <c r="I96" s="2"/>
      <c r="J96" s="2" t="s">
        <v>843</v>
      </c>
    </row>
    <row r="97" spans="1:12" ht="15" customHeight="1" x14ac:dyDescent="0.25">
      <c r="A97" s="2" t="str">
        <f>VLOOKUP(C97,'Cat. Variables'!A:B,2,FALSE)</f>
        <v>TRÁFICO VOZ</v>
      </c>
      <c r="B97" s="2" t="s">
        <v>656</v>
      </c>
      <c r="C97" s="2" t="s">
        <v>401</v>
      </c>
      <c r="D97" s="2" t="str">
        <f>VLOOKUP(C97,Variable_script!A:C,2,FALSE)</f>
        <v>var_llam_sal.SQL</v>
      </c>
      <c r="E97" s="2" t="str">
        <f>VLOOKUP(C97,Variable_script!A:C,3,FALSE)</f>
        <v>DWO</v>
      </c>
      <c r="F97" s="2" t="str">
        <f>IFERROR(VLOOKUP(B97,'V. Priorizadas'!A:B,2,FALSE),"NO PRIORIZADA")</f>
        <v>NO PRIORIZADA</v>
      </c>
      <c r="G97" s="2" t="str">
        <f>VLOOKUP(C97,Detalle!B:F,5,FALSE)</f>
        <v>02 cada mes</v>
      </c>
      <c r="H97" s="2"/>
      <c r="I97" s="2" t="s">
        <v>155</v>
      </c>
      <c r="J97" s="2" t="s">
        <v>827</v>
      </c>
    </row>
    <row r="98" spans="1:12" ht="15" customHeight="1" x14ac:dyDescent="0.25">
      <c r="A98" s="2" t="e">
        <f>VLOOKUP(C98,'Cat. Variables'!A:B,2,FALSE)</f>
        <v>#N/A</v>
      </c>
      <c r="B98" s="2" t="s">
        <v>657</v>
      </c>
      <c r="C98" s="2" t="s">
        <v>730</v>
      </c>
      <c r="D98" s="2" t="str">
        <f>VLOOKUP(C98,Variable_script!A:C,2,FALSE)</f>
        <v>var_llam_sal.SQL</v>
      </c>
      <c r="E98" s="2" t="str">
        <f>VLOOKUP(C98,Variable_script!A:C,3,FALSE)</f>
        <v>DWO</v>
      </c>
      <c r="F98" s="2" t="str">
        <f>IFERROR(VLOOKUP(B98,'V. Priorizadas'!A:B,2,FALSE),"NO PRIORIZADA")</f>
        <v>PRIORIZADA</v>
      </c>
      <c r="G98" s="2" t="e">
        <f>VLOOKUP(C98,Detalle!B:F,5,FALSE)</f>
        <v>#N/A</v>
      </c>
      <c r="H98" s="2"/>
      <c r="I98" s="2" t="s">
        <v>155</v>
      </c>
      <c r="J98" s="2" t="s">
        <v>827</v>
      </c>
    </row>
    <row r="99" spans="1:12" ht="15" customHeight="1" x14ac:dyDescent="0.25">
      <c r="A99" s="2" t="str">
        <f>VLOOKUP(C99,'Cat. Variables'!A:B,2,FALSE)</f>
        <v>SEGMENTO CLIENTE</v>
      </c>
      <c r="B99" s="2" t="s">
        <v>343</v>
      </c>
      <c r="C99" s="2" t="s">
        <v>343</v>
      </c>
      <c r="D99" s="2" t="str">
        <f>VLOOKUP(C99,Variable_script!A:C,2,FALSE)</f>
        <v>Var_185.sql</v>
      </c>
      <c r="E99" s="2" t="str">
        <f>VLOOKUP(C99,Variable_script!A:C,3,FALSE)</f>
        <v>REPTDM</v>
      </c>
      <c r="F99" s="2" t="str">
        <f>IFERROR(VLOOKUP(B99,'V. Priorizadas'!A:B,2,FALSE),"NO PRIORIZADA")</f>
        <v>NO PRIORIZADA</v>
      </c>
      <c r="G99" s="2" t="str">
        <f>VLOOKUP(C99,Detalle!B:F,5,FALSE)</f>
        <v>05 cada mes</v>
      </c>
      <c r="H99" s="2"/>
      <c r="I99" s="2"/>
      <c r="J99" s="2" t="s">
        <v>843</v>
      </c>
    </row>
    <row r="100" spans="1:12" ht="15" customHeight="1" x14ac:dyDescent="0.25">
      <c r="A100" s="2" t="str">
        <f>VLOOKUP(C100,'Cat. Variables'!A:B,2,FALSE)</f>
        <v>SVAS</v>
      </c>
      <c r="B100" s="2" t="s">
        <v>357</v>
      </c>
      <c r="C100" s="2" t="s">
        <v>357</v>
      </c>
      <c r="D100" s="2" t="str">
        <f>VLOOKUP(C100,Variable_script!A:C,2,FALSE)</f>
        <v>VAR_209_240_241_v3.sql</v>
      </c>
      <c r="E100" s="2" t="str">
        <f>VLOOKUP(C100,Variable_script!A:C,3,FALSE)</f>
        <v>REPTDM</v>
      </c>
      <c r="F100" s="2" t="str">
        <f>IFERROR(VLOOKUP(B100,'V. Priorizadas'!A:B,2,FALSE),"NO PRIORIZADA")</f>
        <v>NO PRIORIZADA</v>
      </c>
      <c r="G100" s="2" t="str">
        <f>VLOOKUP(C100,Detalle!B:F,5,FALSE)</f>
        <v>03 cada mes</v>
      </c>
      <c r="H100" s="2"/>
      <c r="I100" s="2"/>
      <c r="J100" s="2" t="s">
        <v>843</v>
      </c>
    </row>
    <row r="101" spans="1:12" ht="15" customHeight="1" x14ac:dyDescent="0.25">
      <c r="A101" s="2" t="str">
        <f>VLOOKUP(C101,'Cat. Variables'!A:B,2,FALSE)</f>
        <v>SVAS</v>
      </c>
      <c r="B101" s="2" t="s">
        <v>625</v>
      </c>
      <c r="C101" s="2" t="s">
        <v>359</v>
      </c>
      <c r="D101" s="2" t="str">
        <f>VLOOKUP(C101,Variable_script!A:C,2,FALSE)</f>
        <v>VAR_209_240_241_v3.sql</v>
      </c>
      <c r="E101" s="2" t="str">
        <f>VLOOKUP(C101,Variable_script!A:C,3,FALSE)</f>
        <v>REPTDM</v>
      </c>
      <c r="F101" s="2" t="str">
        <f>IFERROR(VLOOKUP(B101,'V. Priorizadas'!A:B,2,FALSE),"NO PRIORIZADA")</f>
        <v>NO PRIORIZADA</v>
      </c>
      <c r="G101" s="2" t="str">
        <f>VLOOKUP(C101,Detalle!B:F,5,FALSE)</f>
        <v>03 cada mes</v>
      </c>
      <c r="H101" s="2"/>
      <c r="I101" s="2"/>
      <c r="J101" s="2" t="s">
        <v>843</v>
      </c>
    </row>
    <row r="102" spans="1:12" ht="15" customHeight="1" x14ac:dyDescent="0.25">
      <c r="A102" s="2" t="str">
        <f>VLOOKUP(C102,'Cat. Variables'!A:B,2,FALSE)</f>
        <v>SERVICIOS CLIENTE</v>
      </c>
      <c r="B102" s="2" t="s">
        <v>403</v>
      </c>
      <c r="C102" s="2" t="s">
        <v>403</v>
      </c>
      <c r="D102" s="2" t="str">
        <f>VLOOKUP(C102,Variable_script!A:C,2,FALSE)</f>
        <v>VAR_209_240_241_v3.sql</v>
      </c>
      <c r="E102" s="2" t="str">
        <f>VLOOKUP(C102,Variable_script!A:C,3,FALSE)</f>
        <v>REPTDM</v>
      </c>
      <c r="F102" s="2" t="str">
        <f>IFERROR(VLOOKUP(B102,'V. Priorizadas'!A:B,2,FALSE),"NO PRIORIZADA")</f>
        <v>NO PRIORIZADA</v>
      </c>
      <c r="G102" s="2" t="str">
        <f>VLOOKUP(C102,Detalle!B:F,5,FALSE)</f>
        <v>05 cada mes</v>
      </c>
      <c r="H102" s="2"/>
      <c r="I102" s="2"/>
      <c r="J102" s="2" t="s">
        <v>843</v>
      </c>
    </row>
    <row r="103" spans="1:12" ht="15" customHeight="1" x14ac:dyDescent="0.25">
      <c r="A103" s="2" t="str">
        <f>VLOOKUP(C103,'Cat. Variables'!A:B,2,FALSE)</f>
        <v>TRÁFICO CRUZADO</v>
      </c>
      <c r="B103" s="2" t="s">
        <v>66</v>
      </c>
      <c r="C103" s="2" t="s">
        <v>66</v>
      </c>
      <c r="D103" s="2" t="str">
        <f>VLOOKUP(C103,Variable_script!A:C,2,FALSE)</f>
        <v>var_239.sql</v>
      </c>
      <c r="E103" s="2" t="str">
        <f>VLOOKUP(C103,Variable_script!A:C,3,FALSE)</f>
        <v>REPTDM</v>
      </c>
      <c r="F103" s="2" t="str">
        <f>IFERROR(VLOOKUP(B103,'V. Priorizadas'!A:B,2,FALSE),"NO PRIORIZADA")</f>
        <v>PRIORIZADA</v>
      </c>
      <c r="G103" s="2" t="str">
        <f>VLOOKUP(C103,Detalle!B:F,5,FALSE)</f>
        <v>05 cada mes</v>
      </c>
      <c r="H103" s="2"/>
      <c r="I103" s="2" t="s">
        <v>837</v>
      </c>
      <c r="J103" s="2" t="s">
        <v>827</v>
      </c>
    </row>
    <row r="104" spans="1:12" ht="15" customHeight="1" x14ac:dyDescent="0.25">
      <c r="A104" s="2" t="str">
        <f>VLOOKUP(C104,'Cat. Variables'!A:B,2,FALSE)</f>
        <v>SERVICIOS CLIENTE</v>
      </c>
      <c r="B104" s="2" t="s">
        <v>405</v>
      </c>
      <c r="C104" s="2" t="s">
        <v>405</v>
      </c>
      <c r="D104" s="2" t="str">
        <f>VLOOKUP(C104,Variable_script!A:C,2,FALSE)</f>
        <v>VAR_209_240_241_v3.sql</v>
      </c>
      <c r="E104" s="2" t="str">
        <f>VLOOKUP(C104,Variable_script!A:C,3,FALSE)</f>
        <v>REPTDM</v>
      </c>
      <c r="F104" s="2" t="str">
        <f>IFERROR(VLOOKUP(B104,'V. Priorizadas'!A:B,2,FALSE),"NO PRIORIZADA")</f>
        <v>NO PRIORIZADA</v>
      </c>
      <c r="G104" s="2" t="str">
        <f>VLOOKUP(C104,Detalle!B:F,5,FALSE)</f>
        <v>05 cada mes</v>
      </c>
      <c r="H104" s="2"/>
      <c r="I104" s="2"/>
      <c r="J104" s="2" t="s">
        <v>843</v>
      </c>
    </row>
    <row r="105" spans="1:12" ht="15" customHeight="1" x14ac:dyDescent="0.25">
      <c r="A105" s="2" t="str">
        <f>VLOOKUP(C105,'Cat. Variables'!A:B,2,FALSE)</f>
        <v>TRÁFICO VOZ</v>
      </c>
      <c r="B105" s="2" t="s">
        <v>671</v>
      </c>
      <c r="C105" s="2" t="s">
        <v>39</v>
      </c>
      <c r="D105" s="2" t="str">
        <f>VLOOKUP(C105,Variable_script!A:C,2,FALSE)</f>
        <v>1ER_QUERY_CDR_DWH_v4.sql</v>
      </c>
      <c r="E105" s="2" t="str">
        <f>VLOOKUP(C105,Variable_script!A:C,3,FALSE)</f>
        <v>REPTDM</v>
      </c>
      <c r="F105" s="2" t="str">
        <f>IFERROR(VLOOKUP(B105,'V. Priorizadas'!A:B,2,FALSE),"NO PRIORIZADA")</f>
        <v>PRIORIZADA</v>
      </c>
      <c r="G105" s="2" t="str">
        <f>VLOOKUP(C105,Detalle!B:F,5,FALSE)</f>
        <v>02 cada mes</v>
      </c>
      <c r="H105" s="2"/>
      <c r="I105" s="2" t="s">
        <v>582</v>
      </c>
      <c r="J105" s="2" t="s">
        <v>827</v>
      </c>
      <c r="L105" t="str">
        <f>CONCATENATE("A.",B105,",")</f>
        <v>A.ENT_MIN_QTY,</v>
      </c>
    </row>
    <row r="106" spans="1:12" ht="15" customHeight="1" x14ac:dyDescent="0.25">
      <c r="A106" s="2" t="str">
        <f>VLOOKUP(C106,'Cat. Variables'!A:B,2,FALSE)</f>
        <v>TRÁFICO VOZ</v>
      </c>
      <c r="B106" s="2" t="s">
        <v>672</v>
      </c>
      <c r="C106" s="2" t="s">
        <v>40</v>
      </c>
      <c r="D106" s="2" t="str">
        <f>VLOOKUP(C106,Variable_script!A:C,2,FALSE)</f>
        <v>1ER_QUERY_CDR_DWH_v4.sql</v>
      </c>
      <c r="E106" s="2" t="str">
        <f>VLOOKUP(C106,Variable_script!A:C,3,FALSE)</f>
        <v>REPTDM</v>
      </c>
      <c r="F106" s="2" t="str">
        <f>IFERROR(VLOOKUP(B106,'V. Priorizadas'!A:B,2,FALSE),"NO PRIORIZADA")</f>
        <v>PRIORIZADA</v>
      </c>
      <c r="G106" s="2" t="str">
        <f>VLOOKUP(C106,Detalle!B:F,5,FALSE)</f>
        <v>02 cada mes</v>
      </c>
      <c r="H106" s="2"/>
      <c r="I106" s="2" t="s">
        <v>582</v>
      </c>
      <c r="J106" s="2" t="s">
        <v>827</v>
      </c>
      <c r="L106" t="str">
        <f t="shared" ref="L106:L109" si="1">CONCATENATE("A.",B106,",")</f>
        <v>A.ENT_MIN_FIJOS_QTY,</v>
      </c>
    </row>
    <row r="107" spans="1:12" ht="15" customHeight="1" x14ac:dyDescent="0.25">
      <c r="A107" s="2" t="str">
        <f>VLOOKUP(C107,'Cat. Variables'!A:B,2,FALSE)</f>
        <v>TRÁFICO VOZ</v>
      </c>
      <c r="B107" s="2" t="s">
        <v>673</v>
      </c>
      <c r="C107" s="2" t="s">
        <v>41</v>
      </c>
      <c r="D107" s="2" t="str">
        <f>VLOOKUP(C107,Variable_script!A:C,2,FALSE)</f>
        <v>1ER_QUERY_CDR_DWH_v4.sql</v>
      </c>
      <c r="E107" s="2" t="str">
        <f>VLOOKUP(C107,Variable_script!A:C,3,FALSE)</f>
        <v>REPTDM</v>
      </c>
      <c r="F107" s="2" t="str">
        <f>IFERROR(VLOOKUP(B107,'V. Priorizadas'!A:B,2,FALSE),"NO PRIORIZADA")</f>
        <v>PRIORIZADA</v>
      </c>
      <c r="G107" s="2" t="str">
        <f>VLOOKUP(C107,Detalle!B:F,5,FALSE)</f>
        <v>02 cada mes</v>
      </c>
      <c r="H107" s="2"/>
      <c r="I107" s="2" t="s">
        <v>582</v>
      </c>
      <c r="J107" s="2" t="s">
        <v>827</v>
      </c>
      <c r="L107" t="str">
        <f t="shared" si="1"/>
        <v>A.ENT_VOZ_QTY,</v>
      </c>
    </row>
    <row r="108" spans="1:12" ht="15" customHeight="1" x14ac:dyDescent="0.25">
      <c r="A108" s="2" t="str">
        <f>VLOOKUP(C108,'Cat. Variables'!A:B,2,FALSE)</f>
        <v>TRÁFICO VOZ</v>
      </c>
      <c r="B108" s="2" t="s">
        <v>674</v>
      </c>
      <c r="C108" s="2" t="s">
        <v>42</v>
      </c>
      <c r="D108" s="2" t="str">
        <f>VLOOKUP(C108,Variable_script!A:C,2,FALSE)</f>
        <v>1ER_QUERY_CDR_DWH_v4.sql</v>
      </c>
      <c r="E108" s="2" t="str">
        <f>VLOOKUP(C108,Variable_script!A:C,3,FALSE)</f>
        <v>REPTDM</v>
      </c>
      <c r="F108" s="2" t="str">
        <f>IFERROR(VLOOKUP(B108,'V. Priorizadas'!A:B,2,FALSE),"NO PRIORIZADA")</f>
        <v>PRIORIZADA</v>
      </c>
      <c r="G108" s="2" t="str">
        <f>VLOOKUP(C108,Detalle!B:F,5,FALSE)</f>
        <v>02 cada mes</v>
      </c>
      <c r="H108" s="2"/>
      <c r="I108" s="2" t="s">
        <v>582</v>
      </c>
      <c r="J108" s="2" t="s">
        <v>827</v>
      </c>
      <c r="L108" t="str">
        <f t="shared" si="1"/>
        <v>A.ENT_VOZ_FIJO_QTY,</v>
      </c>
    </row>
    <row r="109" spans="1:12" ht="15" customHeight="1" x14ac:dyDescent="0.25">
      <c r="A109" s="2" t="str">
        <f>VLOOKUP(C109,'Cat. Variables'!A:B,2,FALSE)</f>
        <v>TRÁFICO VOZ</v>
      </c>
      <c r="B109" s="2" t="s">
        <v>675</v>
      </c>
      <c r="C109" s="2" t="s">
        <v>43</v>
      </c>
      <c r="D109" s="2" t="str">
        <f>VLOOKUP(C109,Variable_script!A:C,2,FALSE)</f>
        <v>1ER_QUERY_CDR_DWH_v4.sql</v>
      </c>
      <c r="E109" s="2" t="str">
        <f>VLOOKUP(C109,Variable_script!A:C,3,FALSE)</f>
        <v>REPTDM</v>
      </c>
      <c r="F109" s="2" t="str">
        <f>IFERROR(VLOOKUP(B109,'V. Priorizadas'!A:B,2,FALSE),"NO PRIORIZADA")</f>
        <v>PRIORIZADA</v>
      </c>
      <c r="G109" s="2" t="str">
        <f>VLOOKUP(C109,Detalle!B:F,5,FALSE)</f>
        <v>02 cada mes</v>
      </c>
      <c r="H109" s="2"/>
      <c r="I109" s="2" t="s">
        <v>582</v>
      </c>
      <c r="J109" s="2" t="s">
        <v>827</v>
      </c>
      <c r="L109" t="str">
        <f t="shared" si="1"/>
        <v>A.ENT_MIN_BITEL_QTY,</v>
      </c>
    </row>
    <row r="110" spans="1:12" ht="15" customHeight="1" x14ac:dyDescent="0.25">
      <c r="A110" s="2" t="str">
        <f>VLOOKUP(C110,'Cat. Variables'!A:B,2,FALSE)</f>
        <v>COMUNIDAD CHARLOTTE</v>
      </c>
      <c r="B110" s="2" t="s">
        <v>249</v>
      </c>
      <c r="C110" s="2" t="s">
        <v>249</v>
      </c>
      <c r="D110" s="2" t="str">
        <f>VLOOKUP(C110,Variable_script!A:C,2,FALSE)</f>
        <v>var_123.sql</v>
      </c>
      <c r="E110" s="2" t="str">
        <f>VLOOKUP(C110,Variable_script!A:C,3,FALSE)</f>
        <v>REPTDM</v>
      </c>
      <c r="F110" s="2" t="str">
        <f>IFERROR(VLOOKUP(B110,'V. Priorizadas'!A:B,2,FALSE),"NO PRIORIZADA")</f>
        <v>NO PRIORIZADA</v>
      </c>
      <c r="G110" s="2" t="str">
        <f>VLOOKUP(C110,Detalle!B:F,5,FALSE)</f>
        <v>05 cada mes</v>
      </c>
      <c r="H110" s="2"/>
      <c r="I110" s="2"/>
      <c r="J110" s="2" t="s">
        <v>840</v>
      </c>
    </row>
    <row r="111" spans="1:12" ht="15" customHeight="1" x14ac:dyDescent="0.25">
      <c r="A111" s="2" t="str">
        <f>VLOOKUP(C111,'Cat. Variables'!A:B,2,FALSE)</f>
        <v>COMUNIDAD CHARLOTTE</v>
      </c>
      <c r="B111" s="2" t="s">
        <v>251</v>
      </c>
      <c r="C111" s="2" t="s">
        <v>251</v>
      </c>
      <c r="D111" s="2" t="str">
        <f>VLOOKUP(C111,Variable_script!A:C,2,FALSE)</f>
        <v>var_124.sql</v>
      </c>
      <c r="E111" s="2" t="str">
        <f>VLOOKUP(C111,Variable_script!A:C,3,FALSE)</f>
        <v>REPTDM</v>
      </c>
      <c r="F111" s="2" t="str">
        <f>IFERROR(VLOOKUP(B111,'V. Priorizadas'!A:B,2,FALSE),"NO PRIORIZADA")</f>
        <v>NO PRIORIZADA</v>
      </c>
      <c r="G111" s="2" t="str">
        <f>VLOOKUP(C111,Detalle!B:F,5,FALSE)</f>
        <v>05 cada mes</v>
      </c>
      <c r="H111" s="2"/>
      <c r="I111" s="2"/>
      <c r="J111" s="2" t="s">
        <v>840</v>
      </c>
    </row>
    <row r="112" spans="1:12" ht="15" customHeight="1" x14ac:dyDescent="0.25">
      <c r="A112" s="2" t="str">
        <f>VLOOKUP(C112,'Cat. Variables'!A:B,2,FALSE)</f>
        <v>TRÁFICO VOZ</v>
      </c>
      <c r="B112" s="2" t="s">
        <v>676</v>
      </c>
      <c r="C112" s="2" t="s">
        <v>217</v>
      </c>
      <c r="D112" s="2" t="str">
        <f>VLOOKUP(C112,Variable_script!A:C,2,FALSE)</f>
        <v>1ER_QUERY_CDR_DWH_v4.sql</v>
      </c>
      <c r="E112" s="2" t="str">
        <f>VLOOKUP(C112,Variable_script!A:C,3,FALSE)</f>
        <v>REPTDM</v>
      </c>
      <c r="F112" s="2" t="str">
        <f>IFERROR(VLOOKUP(B112,'V. Priorizadas'!A:B,2,FALSE),"NO PRIORIZADA")</f>
        <v>PRIORIZADA</v>
      </c>
      <c r="G112" s="2" t="str">
        <f>VLOOKUP(C112,Detalle!B:F,5,FALSE)</f>
        <v>02 cada mes</v>
      </c>
      <c r="H112" s="2"/>
      <c r="I112" s="2" t="s">
        <v>582</v>
      </c>
      <c r="J112" s="2" t="s">
        <v>827</v>
      </c>
      <c r="L112" t="str">
        <f t="shared" ref="L112:L131" si="2">CONCATENATE("A.",B112,",")</f>
        <v>A.ENT_VOZ_BITEL_QTY,</v>
      </c>
    </row>
    <row r="113" spans="1:12" ht="15" customHeight="1" x14ac:dyDescent="0.25">
      <c r="A113" s="2" t="str">
        <f>VLOOKUP(C113,'Cat. Variables'!A:B,2,FALSE)</f>
        <v>TRÁFICO VOZ</v>
      </c>
      <c r="B113" s="2" t="s">
        <v>677</v>
      </c>
      <c r="C113" s="2" t="s">
        <v>44</v>
      </c>
      <c r="D113" s="2" t="str">
        <f>VLOOKUP(C113,Variable_script!A:C,2,FALSE)</f>
        <v>1ER_QUERY_CDR_DWH_v4.sql</v>
      </c>
      <c r="E113" s="2" t="str">
        <f>VLOOKUP(C113,Variable_script!A:C,3,FALSE)</f>
        <v>REPTDM</v>
      </c>
      <c r="F113" s="2" t="str">
        <f>IFERROR(VLOOKUP(B113,'V. Priorizadas'!A:B,2,FALSE),"NO PRIORIZADA")</f>
        <v>PRIORIZADA</v>
      </c>
      <c r="G113" s="2" t="str">
        <f>VLOOKUP(C113,Detalle!B:F,5,FALSE)</f>
        <v>02 cada mes</v>
      </c>
      <c r="H113" s="2"/>
      <c r="I113" s="2" t="s">
        <v>582</v>
      </c>
      <c r="J113" s="2" t="s">
        <v>827</v>
      </c>
      <c r="L113" t="str">
        <f t="shared" si="2"/>
        <v>A.ENT_MIN_ENTEL_QTY,</v>
      </c>
    </row>
    <row r="114" spans="1:12" ht="15" customHeight="1" x14ac:dyDescent="0.25">
      <c r="A114" s="2" t="str">
        <f>VLOOKUP(C114,'Cat. Variables'!A:B,2,FALSE)</f>
        <v>TRÁFICO VOZ</v>
      </c>
      <c r="B114" s="2" t="s">
        <v>678</v>
      </c>
      <c r="C114" s="2" t="s">
        <v>45</v>
      </c>
      <c r="D114" s="2" t="str">
        <f>VLOOKUP(C114,Variable_script!A:C,2,FALSE)</f>
        <v>1ER_QUERY_CDR_DWH_v4.sql</v>
      </c>
      <c r="E114" s="2" t="str">
        <f>VLOOKUP(C114,Variable_script!A:C,3,FALSE)</f>
        <v>REPTDM</v>
      </c>
      <c r="F114" s="2" t="str">
        <f>IFERROR(VLOOKUP(B114,'V. Priorizadas'!A:B,2,FALSE),"NO PRIORIZADA")</f>
        <v>PRIORIZADA</v>
      </c>
      <c r="G114" s="2" t="str">
        <f>VLOOKUP(C114,Detalle!B:F,5,FALSE)</f>
        <v>02 cada mes</v>
      </c>
      <c r="H114" s="2"/>
      <c r="I114" s="2" t="s">
        <v>582</v>
      </c>
      <c r="J114" s="2" t="s">
        <v>827</v>
      </c>
      <c r="L114" t="str">
        <f t="shared" si="2"/>
        <v>A.ENT_MIN_FIJO_ENTEL_QTY,</v>
      </c>
    </row>
    <row r="115" spans="1:12" ht="15" customHeight="1" x14ac:dyDescent="0.25">
      <c r="A115" s="2" t="str">
        <f>VLOOKUP(C115,'Cat. Variables'!A:B,2,FALSE)</f>
        <v>TRÁFICO VOZ</v>
      </c>
      <c r="B115" s="2" t="s">
        <v>679</v>
      </c>
      <c r="C115" s="2" t="s">
        <v>46</v>
      </c>
      <c r="D115" s="2" t="str">
        <f>VLOOKUP(C115,Variable_script!A:C,2,FALSE)</f>
        <v>1ER_QUERY_CDR_DWH_v4.sql</v>
      </c>
      <c r="E115" s="2" t="str">
        <f>VLOOKUP(C115,Variable_script!A:C,3,FALSE)</f>
        <v>REPTDM</v>
      </c>
      <c r="F115" s="2" t="str">
        <f>IFERROR(VLOOKUP(B115,'V. Priorizadas'!A:B,2,FALSE),"NO PRIORIZADA")</f>
        <v>PRIORIZADA</v>
      </c>
      <c r="G115" s="2" t="str">
        <f>VLOOKUP(C115,Detalle!B:F,5,FALSE)</f>
        <v>02 cada mes</v>
      </c>
      <c r="H115" s="2"/>
      <c r="I115" s="2" t="s">
        <v>582</v>
      </c>
      <c r="J115" s="2" t="s">
        <v>827</v>
      </c>
      <c r="L115" t="str">
        <f t="shared" si="2"/>
        <v>A.ENT_VOZ_ENTEL_QTY,</v>
      </c>
    </row>
    <row r="116" spans="1:12" ht="15" customHeight="1" x14ac:dyDescent="0.25">
      <c r="A116" s="2" t="str">
        <f>VLOOKUP(C116,'Cat. Variables'!A:B,2,FALSE)</f>
        <v>TRÁFICO VOZ</v>
      </c>
      <c r="B116" s="2" t="s">
        <v>47</v>
      </c>
      <c r="C116" s="2" t="s">
        <v>47</v>
      </c>
      <c r="D116" s="2" t="str">
        <f>VLOOKUP(C116,Variable_script!A:C,2,FALSE)</f>
        <v>1ER_QUERY_CDR_DWH_v4.sql</v>
      </c>
      <c r="E116" s="2" t="str">
        <f>VLOOKUP(C116,Variable_script!A:C,3,FALSE)</f>
        <v>REPTDM</v>
      </c>
      <c r="F116" s="2" t="str">
        <f>IFERROR(VLOOKUP(B116,'V. Priorizadas'!A:B,2,FALSE),"NO PRIORIZADA")</f>
        <v>PRIORIZADA</v>
      </c>
      <c r="G116" s="2" t="str">
        <f>VLOOKUP(C116,Detalle!B:F,5,FALSE)</f>
        <v>02 cada mes</v>
      </c>
      <c r="H116" s="2"/>
      <c r="I116" s="2" t="s">
        <v>582</v>
      </c>
      <c r="J116" s="2" t="s">
        <v>827</v>
      </c>
      <c r="L116" t="str">
        <f t="shared" si="2"/>
        <v>A.VAR_078,</v>
      </c>
    </row>
    <row r="117" spans="1:12" ht="15" customHeight="1" x14ac:dyDescent="0.25">
      <c r="A117" s="2" t="str">
        <f>VLOOKUP(C117,'Cat. Variables'!A:B,2,FALSE)</f>
        <v>TRÁFICO VOZ</v>
      </c>
      <c r="B117" s="2" t="s">
        <v>680</v>
      </c>
      <c r="C117" s="2" t="s">
        <v>55</v>
      </c>
      <c r="D117" s="2" t="str">
        <f>VLOOKUP(C117,Variable_script!A:C,2,FALSE)</f>
        <v>1ER_QUERY_CDR_DWH_v4.sql</v>
      </c>
      <c r="E117" s="2" t="str">
        <f>VLOOKUP(C117,Variable_script!A:C,3,FALSE)</f>
        <v>REPTDM</v>
      </c>
      <c r="F117" s="2" t="str">
        <f>IFERROR(VLOOKUP(B117,'V. Priorizadas'!A:B,2,FALSE),"NO PRIORIZADA")</f>
        <v>PRIORIZADA</v>
      </c>
      <c r="G117" s="2" t="str">
        <f>VLOOKUP(C117,Detalle!B:F,5,FALSE)</f>
        <v>02 cada mes</v>
      </c>
      <c r="H117" s="2"/>
      <c r="I117" s="2" t="s">
        <v>582</v>
      </c>
      <c r="J117" s="2" t="s">
        <v>827</v>
      </c>
      <c r="L117" t="str">
        <f t="shared" si="2"/>
        <v>A.ENT_MIN_MOV_QTY,</v>
      </c>
    </row>
    <row r="118" spans="1:12" ht="15" customHeight="1" x14ac:dyDescent="0.25">
      <c r="A118" s="2" t="str">
        <f>VLOOKUP(C118,'Cat. Variables'!A:B,2,FALSE)</f>
        <v>TRÁFICO VOZ</v>
      </c>
      <c r="B118" s="2" t="s">
        <v>681</v>
      </c>
      <c r="C118" s="2" t="s">
        <v>48</v>
      </c>
      <c r="D118" s="2" t="str">
        <f>VLOOKUP(C118,Variable_script!A:C,2,FALSE)</f>
        <v>1ER_QUERY_CDR_DWH_v4.sql</v>
      </c>
      <c r="E118" s="2" t="str">
        <f>VLOOKUP(C118,Variable_script!A:C,3,FALSE)</f>
        <v>REPTDM</v>
      </c>
      <c r="F118" s="2" t="str">
        <f>IFERROR(VLOOKUP(B118,'V. Priorizadas'!A:B,2,FALSE),"NO PRIORIZADA")</f>
        <v>PRIORIZADA</v>
      </c>
      <c r="G118" s="2" t="str">
        <f>VLOOKUP(C118,Detalle!B:F,5,FALSE)</f>
        <v>02 cada mes</v>
      </c>
      <c r="H118" s="2"/>
      <c r="I118" s="2" t="s">
        <v>582</v>
      </c>
      <c r="J118" s="2" t="s">
        <v>827</v>
      </c>
      <c r="L118" t="str">
        <f t="shared" si="2"/>
        <v>A.ENT_MIN_FIJO_MOV_QTY,</v>
      </c>
    </row>
    <row r="119" spans="1:12" ht="15" customHeight="1" x14ac:dyDescent="0.25">
      <c r="A119" s="2" t="str">
        <f>VLOOKUP(C119,'Cat. Variables'!A:B,2,FALSE)</f>
        <v>TRÁFICO VOZ</v>
      </c>
      <c r="B119" s="2" t="s">
        <v>682</v>
      </c>
      <c r="C119" s="2" t="s">
        <v>49</v>
      </c>
      <c r="D119" s="2" t="str">
        <f>VLOOKUP(C119,Variable_script!A:C,2,FALSE)</f>
        <v>1ER_QUERY_CDR_DWH_v4.sql</v>
      </c>
      <c r="E119" s="2" t="str">
        <f>VLOOKUP(C119,Variable_script!A:C,3,FALSE)</f>
        <v>REPTDM</v>
      </c>
      <c r="F119" s="2" t="str">
        <f>IFERROR(VLOOKUP(B119,'V. Priorizadas'!A:B,2,FALSE),"NO PRIORIZADA")</f>
        <v>PRIORIZADA</v>
      </c>
      <c r="G119" s="2" t="str">
        <f>VLOOKUP(C119,Detalle!B:F,5,FALSE)</f>
        <v>02 cada mes</v>
      </c>
      <c r="H119" s="2"/>
      <c r="I119" s="2" t="s">
        <v>582</v>
      </c>
      <c r="J119" s="2" t="s">
        <v>827</v>
      </c>
      <c r="L119" t="str">
        <f t="shared" si="2"/>
        <v>A.ENT_VOZ_MOV_QTY,</v>
      </c>
    </row>
    <row r="120" spans="1:12" ht="15" customHeight="1" x14ac:dyDescent="0.25">
      <c r="A120" s="2" t="str">
        <f>VLOOKUP(C120,'Cat. Variables'!A:B,2,FALSE)</f>
        <v>TRÁFICO VOZ</v>
      </c>
      <c r="B120" s="2" t="s">
        <v>683</v>
      </c>
      <c r="C120" s="2" t="s">
        <v>50</v>
      </c>
      <c r="D120" s="2" t="str">
        <f>VLOOKUP(C120,Variable_script!A:C,2,FALSE)</f>
        <v>1ER_QUERY_CDR_DWH_v4.sql</v>
      </c>
      <c r="E120" s="2" t="str">
        <f>VLOOKUP(C120,Variable_script!A:C,3,FALSE)</f>
        <v>REPTDM</v>
      </c>
      <c r="F120" s="2" t="str">
        <f>IFERROR(VLOOKUP(B120,'V. Priorizadas'!A:B,2,FALSE),"NO PRIORIZADA")</f>
        <v>PRIORIZADA</v>
      </c>
      <c r="G120" s="2" t="str">
        <f>VLOOKUP(C120,Detalle!B:F,5,FALSE)</f>
        <v>02 cada mes</v>
      </c>
      <c r="H120" s="2"/>
      <c r="I120" s="2" t="s">
        <v>582</v>
      </c>
      <c r="J120" s="2" t="s">
        <v>827</v>
      </c>
      <c r="L120" t="str">
        <f t="shared" si="2"/>
        <v>A.ENT_VOZ_FIJO_MOV_QTY,</v>
      </c>
    </row>
    <row r="121" spans="1:12" ht="15" customHeight="1" x14ac:dyDescent="0.25">
      <c r="A121" s="2" t="str">
        <f>VLOOKUP(C121,'Cat. Variables'!A:B,2,FALSE)</f>
        <v>TRÁFICO VOZ</v>
      </c>
      <c r="B121" s="2" t="s">
        <v>684</v>
      </c>
      <c r="C121" s="2" t="s">
        <v>51</v>
      </c>
      <c r="D121" s="2" t="str">
        <f>VLOOKUP(C121,Variable_script!A:C,2,FALSE)</f>
        <v>1ER_QUERY_CDR_DWH_v4.sql</v>
      </c>
      <c r="E121" s="2" t="str">
        <f>VLOOKUP(C121,Variable_script!A:C,3,FALSE)</f>
        <v>REPTDM</v>
      </c>
      <c r="F121" s="2" t="str">
        <f>IFERROR(VLOOKUP(B121,'V. Priorizadas'!A:B,2,FALSE),"NO PRIORIZADA")</f>
        <v>PRIORIZADA</v>
      </c>
      <c r="G121" s="2" t="str">
        <f>VLOOKUP(C121,Detalle!B:F,5,FALSE)</f>
        <v>02 cada mes</v>
      </c>
      <c r="H121" s="2"/>
      <c r="I121" s="2" t="s">
        <v>582</v>
      </c>
      <c r="J121" s="2" t="s">
        <v>827</v>
      </c>
      <c r="L121" t="str">
        <f t="shared" si="2"/>
        <v>A.ENT_MIN_VIRGIN_QTY,</v>
      </c>
    </row>
    <row r="122" spans="1:12" ht="15" customHeight="1" x14ac:dyDescent="0.25">
      <c r="A122" s="2" t="str">
        <f>VLOOKUP(C122,'Cat. Variables'!A:B,2,FALSE)</f>
        <v>TRÁFICO VOZ</v>
      </c>
      <c r="B122" s="2" t="s">
        <v>685</v>
      </c>
      <c r="C122" s="2" t="s">
        <v>52</v>
      </c>
      <c r="D122" s="2" t="str">
        <f>VLOOKUP(C122,Variable_script!A:C,2,FALSE)</f>
        <v>1ER_QUERY_CDR_DWH_v4.sql</v>
      </c>
      <c r="E122" s="2" t="str">
        <f>VLOOKUP(C122,Variable_script!A:C,3,FALSE)</f>
        <v>REPTDM</v>
      </c>
      <c r="F122" s="2" t="str">
        <f>IFERROR(VLOOKUP(B122,'V. Priorizadas'!A:B,2,FALSE),"NO PRIORIZADA")</f>
        <v>PRIORIZADA</v>
      </c>
      <c r="G122" s="2" t="str">
        <f>VLOOKUP(C122,Detalle!B:F,5,FALSE)</f>
        <v>02 cada mes</v>
      </c>
      <c r="H122" s="2"/>
      <c r="I122" s="2" t="s">
        <v>582</v>
      </c>
      <c r="J122" s="2" t="s">
        <v>827</v>
      </c>
      <c r="L122" t="str">
        <f t="shared" si="2"/>
        <v>A.ENT_VOZ_VIRGIN_QTY,</v>
      </c>
    </row>
    <row r="123" spans="1:12" ht="15" customHeight="1" x14ac:dyDescent="0.25">
      <c r="A123" s="2" t="str">
        <f>VLOOKUP(C123,'Cat. Variables'!A:B,2,FALSE)</f>
        <v>TRÁFICO SMS</v>
      </c>
      <c r="B123" s="2" t="s">
        <v>686</v>
      </c>
      <c r="C123" s="2" t="s">
        <v>53</v>
      </c>
      <c r="D123" s="2" t="str">
        <f>VLOOKUP(C123,Variable_script!A:C,2,FALSE)</f>
        <v>1ER_QUERY_CDR_DWH_v4.sql</v>
      </c>
      <c r="E123" s="2" t="str">
        <f>VLOOKUP(C123,Variable_script!A:C,3,FALSE)</f>
        <v>REPTDM</v>
      </c>
      <c r="F123" s="2" t="str">
        <f>IFERROR(VLOOKUP(B123,'V. Priorizadas'!A:B,2,FALSE),"NO PRIORIZADA")</f>
        <v>PRIORIZADA</v>
      </c>
      <c r="G123" s="2" t="str">
        <f>VLOOKUP(C123,Detalle!B:F,5,FALSE)</f>
        <v>02 cada mes</v>
      </c>
      <c r="H123" s="2"/>
      <c r="I123" s="2" t="s">
        <v>582</v>
      </c>
      <c r="J123" s="2" t="s">
        <v>827</v>
      </c>
      <c r="L123" t="str">
        <f t="shared" si="2"/>
        <v>A.ENT_SMS_QTY,</v>
      </c>
    </row>
    <row r="124" spans="1:12" ht="15" customHeight="1" x14ac:dyDescent="0.25">
      <c r="A124" s="2" t="str">
        <f>VLOOKUP(C124,'Cat. Variables'!A:B,2,FALSE)</f>
        <v>TRÁFICO SMS</v>
      </c>
      <c r="B124" s="2" t="s">
        <v>687</v>
      </c>
      <c r="C124" s="2" t="s">
        <v>54</v>
      </c>
      <c r="D124" s="2" t="str">
        <f>VLOOKUP(C124,Variable_script!A:C,2,FALSE)</f>
        <v>1ER_QUERY_CDR_DWH_v4.sql</v>
      </c>
      <c r="E124" s="2" t="str">
        <f>VLOOKUP(C124,Variable_script!A:C,3,FALSE)</f>
        <v>REPTDM</v>
      </c>
      <c r="F124" s="2" t="str">
        <f>IFERROR(VLOOKUP(B124,'V. Priorizadas'!A:B,2,FALSE),"NO PRIORIZADA")</f>
        <v>PRIORIZADA</v>
      </c>
      <c r="G124" s="2" t="str">
        <f>VLOOKUP(C124,Detalle!B:F,5,FALSE)</f>
        <v>02 cada mes</v>
      </c>
      <c r="H124" s="2"/>
      <c r="I124" s="2" t="s">
        <v>582</v>
      </c>
      <c r="J124" s="2" t="s">
        <v>827</v>
      </c>
      <c r="L124" t="str">
        <f t="shared" si="2"/>
        <v>A.ENT_SMS_ENTEL_QTY,</v>
      </c>
    </row>
    <row r="125" spans="1:12" ht="15" customHeight="1" x14ac:dyDescent="0.25">
      <c r="A125" s="2" t="str">
        <f>VLOOKUP(C125,'Cat. Variables'!A:B,2,FALSE)</f>
        <v>TRÁFICO SMS</v>
      </c>
      <c r="B125" s="2" t="s">
        <v>688</v>
      </c>
      <c r="C125" s="2" t="s">
        <v>56</v>
      </c>
      <c r="D125" s="2" t="str">
        <f>VLOOKUP(C125,Variable_script!A:C,2,FALSE)</f>
        <v>1ER_QUERY_CDR_DWH_v4.sql</v>
      </c>
      <c r="E125" s="2" t="str">
        <f>VLOOKUP(C125,Variable_script!A:C,3,FALSE)</f>
        <v>REPTDM</v>
      </c>
      <c r="F125" s="2" t="str">
        <f>IFERROR(VLOOKUP(B125,'V. Priorizadas'!A:B,2,FALSE),"NO PRIORIZADA")</f>
        <v>PRIORIZADA</v>
      </c>
      <c r="G125" s="2" t="str">
        <f>VLOOKUP(C125,Detalle!B:F,5,FALSE)</f>
        <v>02 cada mes</v>
      </c>
      <c r="H125" s="2"/>
      <c r="I125" s="2" t="s">
        <v>582</v>
      </c>
      <c r="J125" s="2" t="s">
        <v>827</v>
      </c>
      <c r="L125" t="str">
        <f t="shared" si="2"/>
        <v>A.ENT_SMS_BITEL_QTY,</v>
      </c>
    </row>
    <row r="126" spans="1:12" ht="15" customHeight="1" x14ac:dyDescent="0.25">
      <c r="A126" s="2" t="str">
        <f>VLOOKUP(C126,'Cat. Variables'!A:B,2,FALSE)</f>
        <v>TRÁFICO SMS</v>
      </c>
      <c r="B126" s="2" t="s">
        <v>689</v>
      </c>
      <c r="C126" s="2" t="s">
        <v>57</v>
      </c>
      <c r="D126" s="2" t="str">
        <f>VLOOKUP(C126,Variable_script!A:C,2,FALSE)</f>
        <v>1ER_QUERY_CDR_DWH_v4.sql</v>
      </c>
      <c r="E126" s="2" t="str">
        <f>VLOOKUP(C126,Variable_script!A:C,3,FALSE)</f>
        <v>REPTDM</v>
      </c>
      <c r="F126" s="2" t="str">
        <f>IFERROR(VLOOKUP(B126,'V. Priorizadas'!A:B,2,FALSE),"NO PRIORIZADA")</f>
        <v>PRIORIZADA</v>
      </c>
      <c r="G126" s="2" t="str">
        <f>VLOOKUP(C126,Detalle!B:F,5,FALSE)</f>
        <v>02 cada mes</v>
      </c>
      <c r="H126" s="2"/>
      <c r="I126" s="2" t="s">
        <v>582</v>
      </c>
      <c r="J126" s="2" t="s">
        <v>827</v>
      </c>
      <c r="L126" t="str">
        <f t="shared" si="2"/>
        <v>A.ENT_SMS_MOV_QTY,</v>
      </c>
    </row>
    <row r="127" spans="1:12" ht="15" customHeight="1" x14ac:dyDescent="0.25">
      <c r="A127" s="2" t="str">
        <f>VLOOKUP(C127,'Cat. Variables'!A:B,2,FALSE)</f>
        <v>TRÁFICO SMS</v>
      </c>
      <c r="B127" s="2" t="s">
        <v>690</v>
      </c>
      <c r="C127" s="2" t="s">
        <v>58</v>
      </c>
      <c r="D127" s="2" t="str">
        <f>VLOOKUP(C127,Variable_script!A:C,2,FALSE)</f>
        <v>1ER_QUERY_CDR_DWH_v4.sql</v>
      </c>
      <c r="E127" s="2" t="str">
        <f>VLOOKUP(C127,Variable_script!A:C,3,FALSE)</f>
        <v>REPTDM</v>
      </c>
      <c r="F127" s="2" t="str">
        <f>IFERROR(VLOOKUP(B127,'V. Priorizadas'!A:B,2,FALSE),"NO PRIORIZADA")</f>
        <v>PRIORIZADA</v>
      </c>
      <c r="G127" s="2" t="str">
        <f>VLOOKUP(C127,Detalle!B:F,5,FALSE)</f>
        <v>02 cada mes</v>
      </c>
      <c r="H127" s="2"/>
      <c r="I127" s="2" t="s">
        <v>582</v>
      </c>
      <c r="J127" s="2" t="s">
        <v>827</v>
      </c>
      <c r="L127" t="str">
        <f t="shared" si="2"/>
        <v>A.ENT_SMS_VIRGIN_QTY,</v>
      </c>
    </row>
    <row r="128" spans="1:12" ht="15" customHeight="1" x14ac:dyDescent="0.25">
      <c r="A128" s="2" t="str">
        <f>VLOOKUP(C128,'Cat. Variables'!A:B,2,FALSE)</f>
        <v>CALIDAD DE RED: TOTAL MINUTOS</v>
      </c>
      <c r="B128" s="2" t="s">
        <v>347</v>
      </c>
      <c r="C128" s="2" t="s">
        <v>347</v>
      </c>
      <c r="D128" s="2" t="str">
        <f>VLOOKUP(C128,Variable_script!A:C,2,FALSE)</f>
        <v>1ER_QUERY_CDR_DWH_v4.sql</v>
      </c>
      <c r="E128" s="2" t="str">
        <f>VLOOKUP(C128,Variable_script!A:C,3,FALSE)</f>
        <v>REPTDM</v>
      </c>
      <c r="F128" s="2" t="str">
        <f>IFERROR(VLOOKUP(B128,'V. Priorizadas'!A:B,2,FALSE),"NO PRIORIZADA")</f>
        <v>NO PRIORIZADA</v>
      </c>
      <c r="G128" s="2" t="str">
        <f>VLOOKUP(C128,Detalle!B:F,5,FALSE)</f>
        <v>02 cada mes</v>
      </c>
      <c r="H128" s="2"/>
      <c r="I128" s="2" t="s">
        <v>582</v>
      </c>
      <c r="J128" s="2" t="s">
        <v>827</v>
      </c>
      <c r="L128" t="str">
        <f t="shared" si="2"/>
        <v>A.VAR_203,</v>
      </c>
    </row>
    <row r="129" spans="1:14" ht="15" customHeight="1" x14ac:dyDescent="0.25">
      <c r="A129" s="2" t="str">
        <f>VLOOKUP(C129,'Cat. Variables'!A:B,2,FALSE)</f>
        <v>CALIDAD DE RED: TOTAL MINUTOS</v>
      </c>
      <c r="B129" s="2" t="s">
        <v>349</v>
      </c>
      <c r="C129" s="2" t="s">
        <v>349</v>
      </c>
      <c r="D129" s="2" t="str">
        <f>VLOOKUP(C129,Variable_script!A:C,2,FALSE)</f>
        <v>1ER_QUERY_CDR_DWH_v4.sql</v>
      </c>
      <c r="E129" s="2" t="str">
        <f>VLOOKUP(C129,Variable_script!A:C,3,FALSE)</f>
        <v>REPTDM</v>
      </c>
      <c r="F129" s="2" t="str">
        <f>IFERROR(VLOOKUP(B129,'V. Priorizadas'!A:B,2,FALSE),"NO PRIORIZADA")</f>
        <v>NO PRIORIZADA</v>
      </c>
      <c r="G129" s="2" t="str">
        <f>VLOOKUP(C129,Detalle!B:F,5,FALSE)</f>
        <v>02 cada mes</v>
      </c>
      <c r="H129" s="2"/>
      <c r="I129" s="2" t="s">
        <v>582</v>
      </c>
      <c r="J129" s="2" t="s">
        <v>827</v>
      </c>
      <c r="L129" t="str">
        <f t="shared" si="2"/>
        <v>A.VAR_204,</v>
      </c>
    </row>
    <row r="130" spans="1:14" ht="15" customHeight="1" x14ac:dyDescent="0.25">
      <c r="A130" s="2" t="str">
        <f>VLOOKUP(C130,'Cat. Variables'!A:B,2,FALSE)</f>
        <v>TRÁFICO VOZ</v>
      </c>
      <c r="B130" s="2" t="s">
        <v>64</v>
      </c>
      <c r="C130" s="2" t="s">
        <v>64</v>
      </c>
      <c r="D130" s="2" t="str">
        <f>VLOOKUP(C130,Variable_script!A:C,2,FALSE)</f>
        <v>1ER_QUERY_CDR_DWH_v4.sql</v>
      </c>
      <c r="E130" s="2" t="str">
        <f>VLOOKUP(C130,Variable_script!A:C,3,FALSE)</f>
        <v>REPTDM</v>
      </c>
      <c r="F130" s="2" t="str">
        <f>IFERROR(VLOOKUP(B130,'V. Priorizadas'!A:B,2,FALSE),"NO PRIORIZADA")</f>
        <v>PRIORIZADA</v>
      </c>
      <c r="G130" s="2" t="str">
        <f>VLOOKUP(C130,Detalle!B:F,5,FALSE)</f>
        <v>02 cada mes</v>
      </c>
      <c r="H130" s="2"/>
      <c r="I130" s="2" t="s">
        <v>582</v>
      </c>
      <c r="J130" s="2" t="s">
        <v>827</v>
      </c>
      <c r="L130" t="str">
        <f t="shared" si="2"/>
        <v>A.VAR_236,</v>
      </c>
    </row>
    <row r="131" spans="1:14" ht="15" customHeight="1" x14ac:dyDescent="0.25">
      <c r="A131" s="2" t="str">
        <f>VLOOKUP(C131,'Cat. Variables'!A:B,2,FALSE)</f>
        <v>TRÁFICO SMS</v>
      </c>
      <c r="B131" s="2" t="s">
        <v>65</v>
      </c>
      <c r="C131" s="2" t="s">
        <v>65</v>
      </c>
      <c r="D131" s="2" t="str">
        <f>VLOOKUP(C131,Variable_script!A:C,2,FALSE)</f>
        <v>1ER_QUERY_CDR_DWH_v4.sql</v>
      </c>
      <c r="E131" s="2" t="str">
        <f>VLOOKUP(C131,Variable_script!A:C,3,FALSE)</f>
        <v>REPTDM</v>
      </c>
      <c r="F131" s="2" t="str">
        <f>IFERROR(VLOOKUP(B131,'V. Priorizadas'!A:B,2,FALSE),"NO PRIORIZADA")</f>
        <v>PRIORIZADA</v>
      </c>
      <c r="G131" s="2" t="str">
        <f>VLOOKUP(C131,Detalle!B:F,5,FALSE)</f>
        <v>02 cada mes</v>
      </c>
      <c r="H131" s="2"/>
      <c r="I131" s="2" t="s">
        <v>582</v>
      </c>
      <c r="J131" s="2" t="s">
        <v>827</v>
      </c>
      <c r="L131" t="str">
        <f t="shared" si="2"/>
        <v>A.VAR_238,</v>
      </c>
    </row>
    <row r="132" spans="1:14" ht="15" customHeight="1" x14ac:dyDescent="0.25">
      <c r="A132" s="2" t="str">
        <f>VLOOKUP(C132,'Cat. Variables'!A:B,2,FALSE)</f>
        <v>REPOSICIONES</v>
      </c>
      <c r="B132" s="2" t="s">
        <v>375</v>
      </c>
      <c r="C132" s="2" t="s">
        <v>375</v>
      </c>
      <c r="D132" s="2" t="str">
        <f>VLOOKUP(C132,Variable_script!A:C,2,FALSE)</f>
        <v>var_218.SQL</v>
      </c>
      <c r="E132" s="2" t="str">
        <f>VLOOKUP(C132,Variable_script!A:C,3,FALSE)</f>
        <v>REPTDM</v>
      </c>
      <c r="F132" s="2" t="str">
        <f>IFERROR(VLOOKUP(B132,'V. Priorizadas'!A:B,2,FALSE),"NO PRIORIZADA")</f>
        <v>NO PRIORIZADA</v>
      </c>
      <c r="G132" s="2" t="str">
        <f>VLOOKUP(C132,Detalle!B:F,5,FALSE)</f>
        <v>05 cada mes</v>
      </c>
      <c r="H132" s="2"/>
      <c r="I132" s="2"/>
      <c r="J132" s="2" t="s">
        <v>843</v>
      </c>
    </row>
    <row r="133" spans="1:14" ht="15" customHeight="1" x14ac:dyDescent="0.25">
      <c r="A133" s="2" t="str">
        <f>VLOOKUP(C133,'Cat. Variables'!A:B,2,FALSE)</f>
        <v>ÚLTIMO TRÁFICO</v>
      </c>
      <c r="B133" s="2" t="s">
        <v>377</v>
      </c>
      <c r="C133" s="2" t="s">
        <v>377</v>
      </c>
      <c r="D133" s="2" t="str">
        <f>VLOOKUP(C133,Variable_script!A:C,2,FALSE)</f>
        <v>var_219.sql</v>
      </c>
      <c r="E133" s="2" t="str">
        <f>VLOOKUP(C133,Variable_script!A:C,3,FALSE)</f>
        <v>REPTDM</v>
      </c>
      <c r="F133" s="2" t="str">
        <f>IFERROR(VLOOKUP(B133,'V. Priorizadas'!A:B,2,FALSE),"NO PRIORIZADA")</f>
        <v>NO PRIORIZADA</v>
      </c>
      <c r="G133" s="2" t="str">
        <f>VLOOKUP(C133,Detalle!B:F,5,FALSE)</f>
        <v>05 cada mes</v>
      </c>
      <c r="H133" s="2"/>
      <c r="I133" s="2"/>
      <c r="J133" s="2" t="s">
        <v>843</v>
      </c>
    </row>
    <row r="134" spans="1:14" ht="15" customHeight="1" x14ac:dyDescent="0.25">
      <c r="A134" s="2" t="str">
        <f>VLOOKUP(C134,'Cat. Variables'!A:B,2,FALSE)</f>
        <v>ÚLTIMO TRÁFICO</v>
      </c>
      <c r="B134" s="2" t="s">
        <v>379</v>
      </c>
      <c r="C134" s="2" t="s">
        <v>379</v>
      </c>
      <c r="D134" s="2" t="str">
        <f>VLOOKUP(C134,Variable_script!A:C,2,FALSE)</f>
        <v>var_220.sql</v>
      </c>
      <c r="E134" s="2" t="str">
        <f>VLOOKUP(C134,Variable_script!A:C,3,FALSE)</f>
        <v>REPTDM</v>
      </c>
      <c r="F134" s="2" t="str">
        <f>IFERROR(VLOOKUP(B134,'V. Priorizadas'!A:B,2,FALSE),"NO PRIORIZADA")</f>
        <v>NO PRIORIZADA</v>
      </c>
      <c r="G134" s="2" t="str">
        <f>VLOOKUP(C134,Detalle!B:F,5,FALSE)</f>
        <v>08 cada mes</v>
      </c>
      <c r="H134" s="2"/>
      <c r="I134" s="2"/>
      <c r="J134" s="2" t="s">
        <v>843</v>
      </c>
    </row>
    <row r="135" spans="1:14" ht="15" customHeight="1" x14ac:dyDescent="0.25">
      <c r="A135" s="2" t="str">
        <f>VLOOKUP(C135,'Cat. Variables'!A:B,2,FALSE)</f>
        <v>ÚLTIMO TRÁFICO</v>
      </c>
      <c r="B135" s="2" t="s">
        <v>383</v>
      </c>
      <c r="C135" s="2" t="s">
        <v>383</v>
      </c>
      <c r="D135" s="2" t="str">
        <f>VLOOKUP(C135,Variable_script!A:C,2,FALSE)</f>
        <v>var_222.sql</v>
      </c>
      <c r="E135" s="2" t="str">
        <f>VLOOKUP(C135,Variable_script!A:C,3,FALSE)</f>
        <v>REPTDM</v>
      </c>
      <c r="F135" s="2" t="str">
        <f>IFERROR(VLOOKUP(B135,'V. Priorizadas'!A:B,2,FALSE),"NO PRIORIZADA")</f>
        <v>NO PRIORIZADA</v>
      </c>
      <c r="G135" s="2" t="str">
        <f>VLOOKUP(C135,Detalle!B:F,5,FALSE)</f>
        <v>05 cada mes</v>
      </c>
      <c r="H135" s="2"/>
      <c r="I135" s="2"/>
      <c r="J135" s="2" t="s">
        <v>843</v>
      </c>
    </row>
    <row r="136" spans="1:14" ht="15" customHeight="1" x14ac:dyDescent="0.25">
      <c r="A136" s="2" t="str">
        <f>VLOOKUP(C136,'Cat. Variables'!A:B,2,FALSE)</f>
        <v>CALIDAD DE RED</v>
      </c>
      <c r="B136" s="2" t="s">
        <v>638</v>
      </c>
      <c r="C136" s="2" t="s">
        <v>407</v>
      </c>
      <c r="D136" s="2" t="str">
        <f>VLOOKUP(C136,Variable_script!A:C,2,FALSE)</f>
        <v>20_BAJAS_2G_3G_4G.sql</v>
      </c>
      <c r="E136" s="2" t="str">
        <f>VLOOKUP(C136,Variable_script!A:C,3,FALSE)</f>
        <v>DWO</v>
      </c>
      <c r="F136" s="2" t="str">
        <f>IFERROR(VLOOKUP(B136,'V. Priorizadas'!A:B,2,FALSE),"NO PRIORIZADA")</f>
        <v>NO PRIORIZADA</v>
      </c>
      <c r="G136" s="2" t="str">
        <f>VLOOKUP(C136,Detalle!B:F,5,FALSE)</f>
        <v>05 cada mes</v>
      </c>
      <c r="H136" s="2" t="s">
        <v>847</v>
      </c>
      <c r="I136" s="2"/>
      <c r="J136" s="2" t="s">
        <v>827</v>
      </c>
      <c r="L136" t="str">
        <f>CONCATENATE(B136,",")</f>
        <v>VOZ_ACC_2G,</v>
      </c>
    </row>
    <row r="137" spans="1:14" ht="15" customHeight="1" x14ac:dyDescent="0.25">
      <c r="A137" s="2" t="str">
        <f>VLOOKUP(C137,'Cat. Variables'!A:B,2,FALSE)</f>
        <v>CALIDAD DE RED</v>
      </c>
      <c r="B137" s="2" t="s">
        <v>639</v>
      </c>
      <c r="C137" s="2" t="s">
        <v>409</v>
      </c>
      <c r="D137" s="2" t="str">
        <f>VLOOKUP(C137,Variable_script!A:C,2,FALSE)</f>
        <v>20_BAJAS_2G_3G_4G.sql</v>
      </c>
      <c r="E137" s="2" t="str">
        <f>VLOOKUP(C137,Variable_script!A:C,3,FALSE)</f>
        <v>DWO</v>
      </c>
      <c r="F137" s="2" t="str">
        <f>IFERROR(VLOOKUP(B137,'V. Priorizadas'!A:B,2,FALSE),"NO PRIORIZADA")</f>
        <v>NO PRIORIZADA</v>
      </c>
      <c r="G137" s="2" t="str">
        <f>VLOOKUP(C137,Detalle!B:F,5,FALSE)</f>
        <v>05 cada mes</v>
      </c>
      <c r="H137" s="2" t="s">
        <v>847</v>
      </c>
      <c r="I137" s="2"/>
      <c r="J137" s="2" t="s">
        <v>827</v>
      </c>
      <c r="L137" t="str">
        <f t="shared" ref="L137" si="3">CONCATENATE(B137,",")</f>
        <v>VOZ_RET_2G,</v>
      </c>
    </row>
    <row r="138" spans="1:14" ht="15" customHeight="1" x14ac:dyDescent="0.25">
      <c r="A138" s="2" t="str">
        <f>VLOOKUP(C138,'Cat. Variables'!A:B,2,FALSE)</f>
        <v>TRÁFICO VOZ</v>
      </c>
      <c r="B138" s="2" t="s">
        <v>692</v>
      </c>
      <c r="C138" s="2" t="s">
        <v>197</v>
      </c>
      <c r="D138" s="2" t="str">
        <f>VLOOKUP(C138,Variable_script!A:C,2,FALSE)</f>
        <v>a_m_call_ss7_subscriber.SQL</v>
      </c>
      <c r="E138" s="2" t="str">
        <f>VLOOKUP(C138,Variable_script!A:C,3,FALSE)</f>
        <v>DWO</v>
      </c>
      <c r="F138" s="2" t="str">
        <f>IFERROR(VLOOKUP(B138,'V. Priorizadas'!A:B,2,FALSE),"NO PRIORIZADA")</f>
        <v>NO PRIORIZADA</v>
      </c>
      <c r="G138" s="2" t="str">
        <f>VLOOKUP(C138,Detalle!B:F,5,FALSE)</f>
        <v>02 cada mes</v>
      </c>
      <c r="H138" s="2"/>
      <c r="I138" s="2" t="s">
        <v>832</v>
      </c>
      <c r="J138" s="2" t="s">
        <v>827</v>
      </c>
      <c r="L138" t="str">
        <f>CONCATENATE("B.",C138," AS ",B138," ,")</f>
        <v>B.VAR_036 AS SAL_MIN_FIJO_QTY ,</v>
      </c>
      <c r="N138" t="str">
        <f>CONCATENATE(B138,",")</f>
        <v>SAL_MIN_FIJO_QTY,</v>
      </c>
    </row>
    <row r="139" spans="1:14" ht="15" customHeight="1" x14ac:dyDescent="0.25">
      <c r="A139" s="2" t="str">
        <f>VLOOKUP(C139,'Cat. Variables'!A:B,2,FALSE)</f>
        <v>BLOQUEOS</v>
      </c>
      <c r="B139" s="2" t="s">
        <v>327</v>
      </c>
      <c r="C139" s="2" t="s">
        <v>327</v>
      </c>
      <c r="D139" s="2" t="str">
        <f>VLOOKUP(C139,Variable_script!A:C,2,FALSE)</f>
        <v>var_175_176_177.SQL</v>
      </c>
      <c r="E139" s="2" t="str">
        <f>VLOOKUP(C139,Variable_script!A:C,3,FALSE)</f>
        <v>DWO</v>
      </c>
      <c r="F139" s="2" t="str">
        <f>IFERROR(VLOOKUP(B139,'V. Priorizadas'!A:B,2,FALSE),"NO PRIORIZADA")</f>
        <v>NO PRIORIZADA</v>
      </c>
      <c r="G139" s="2" t="str">
        <f>VLOOKUP(C139,Detalle!B:F,5,FALSE)</f>
        <v>Diario</v>
      </c>
      <c r="H139" s="2"/>
      <c r="I139" s="2" t="s">
        <v>153</v>
      </c>
      <c r="J139" s="2" t="s">
        <v>827</v>
      </c>
      <c r="L139" t="str">
        <f>CONCATENATE("B.",C139," AS ",B139," ,")</f>
        <v>B.VAR_175 AS VAR_175 ,</v>
      </c>
      <c r="N139" t="str">
        <f>CONCATENATE(B139,",")</f>
        <v>VAR_175,</v>
      </c>
    </row>
    <row r="140" spans="1:14" ht="15" customHeight="1" x14ac:dyDescent="0.25">
      <c r="A140" s="2" t="str">
        <f>VLOOKUP(C140,'Cat. Variables'!A:B,2,FALSE)</f>
        <v>BLOQUEOS</v>
      </c>
      <c r="B140" s="2" t="s">
        <v>329</v>
      </c>
      <c r="C140" s="2" t="s">
        <v>329</v>
      </c>
      <c r="D140" s="2" t="str">
        <f>VLOOKUP(C140,Variable_script!A:C,2,FALSE)</f>
        <v>var_175_176_177.SQL</v>
      </c>
      <c r="E140" s="2" t="str">
        <f>VLOOKUP(C140,Variable_script!A:C,3,FALSE)</f>
        <v>DWO</v>
      </c>
      <c r="F140" s="2" t="str">
        <f>IFERROR(VLOOKUP(B140,'V. Priorizadas'!A:B,2,FALSE),"NO PRIORIZADA")</f>
        <v>NO PRIORIZADA</v>
      </c>
      <c r="G140" s="2" t="str">
        <f>VLOOKUP(C140,Detalle!B:F,5,FALSE)</f>
        <v>Diario</v>
      </c>
      <c r="H140" s="2"/>
      <c r="I140" s="2" t="s">
        <v>153</v>
      </c>
      <c r="J140" s="2" t="s">
        <v>827</v>
      </c>
    </row>
    <row r="141" spans="1:14" ht="15" customHeight="1" x14ac:dyDescent="0.25">
      <c r="A141" s="2" t="str">
        <f>VLOOKUP(C141,'Cat. Variables'!A:B,2,FALSE)</f>
        <v>TRÁFICO VOZ</v>
      </c>
      <c r="B141" s="2" t="s">
        <v>697</v>
      </c>
      <c r="C141" s="2" t="s">
        <v>199</v>
      </c>
      <c r="D141" s="2" t="str">
        <f>VLOOKUP(C141,Variable_script!A:C,2,FALSE)</f>
        <v>a_m_call_ss7_subscriber.SQL</v>
      </c>
      <c r="E141" s="2" t="str">
        <f>VLOOKUP(C141,Variable_script!A:C,3,FALSE)</f>
        <v>DWO</v>
      </c>
      <c r="F141" s="2" t="str">
        <f>IFERROR(VLOOKUP(B141,'V. Priorizadas'!A:B,2,FALSE),"NO PRIORIZADA")</f>
        <v>NO PRIORIZADA</v>
      </c>
      <c r="G141" s="2" t="str">
        <f>VLOOKUP(C141,Detalle!B:F,5,FALSE)</f>
        <v>02 cada mes</v>
      </c>
      <c r="H141" s="2"/>
      <c r="I141" s="2" t="s">
        <v>832</v>
      </c>
      <c r="J141" s="2" t="s">
        <v>827</v>
      </c>
    </row>
    <row r="142" spans="1:14" ht="15" customHeight="1" x14ac:dyDescent="0.25">
      <c r="A142" s="2" t="str">
        <f>VLOOKUP(C142,'Cat. Variables'!A:B,2,FALSE)</f>
        <v>BLOQUEOS</v>
      </c>
      <c r="B142" s="2" t="s">
        <v>331</v>
      </c>
      <c r="C142" s="2" t="s">
        <v>331</v>
      </c>
      <c r="D142" s="2" t="str">
        <f>VLOOKUP(C142,Variable_script!A:C,2,FALSE)</f>
        <v>var_175_176_177.SQL</v>
      </c>
      <c r="E142" s="2" t="str">
        <f>VLOOKUP(C142,Variable_script!A:C,3,FALSE)</f>
        <v>DWO</v>
      </c>
      <c r="F142" s="2" t="str">
        <f>IFERROR(VLOOKUP(B142,'V. Priorizadas'!A:B,2,FALSE),"NO PRIORIZADA")</f>
        <v>NO PRIORIZADA</v>
      </c>
      <c r="G142" s="2" t="str">
        <f>VLOOKUP(C142,Detalle!B:F,5,FALSE)</f>
        <v>Diario</v>
      </c>
      <c r="H142" s="2"/>
      <c r="I142" s="2" t="s">
        <v>153</v>
      </c>
      <c r="J142" s="2" t="s">
        <v>827</v>
      </c>
    </row>
    <row r="143" spans="1:14" ht="15" customHeight="1" x14ac:dyDescent="0.25">
      <c r="A143" s="2" t="str">
        <f>VLOOKUP(C143,'Cat. Variables'!A:B,2,FALSE)</f>
        <v>CALIDAD DE RED</v>
      </c>
      <c r="B143" s="2" t="s">
        <v>601</v>
      </c>
      <c r="C143" s="2" t="s">
        <v>411</v>
      </c>
      <c r="D143" s="2" t="str">
        <f>VLOOKUP(C143,Variable_script!A:C,2,FALSE)</f>
        <v>20_BAJAS_2G_3G_4G.sql</v>
      </c>
      <c r="E143" s="2" t="str">
        <f>VLOOKUP(C143,Variable_script!A:C,3,FALSE)</f>
        <v>DWO</v>
      </c>
      <c r="F143" s="2" t="str">
        <f>IFERROR(VLOOKUP(B143,'V. Priorizadas'!A:B,2,FALSE),"NO PRIORIZADA")</f>
        <v>NO PRIORIZADA</v>
      </c>
      <c r="G143" s="2" t="str">
        <f>VLOOKUP(C143,Detalle!B:F,5,FALSE)</f>
        <v>05 cada mes</v>
      </c>
      <c r="H143" s="2" t="s">
        <v>847</v>
      </c>
      <c r="I143" s="2"/>
      <c r="J143" s="2" t="s">
        <v>827</v>
      </c>
      <c r="L143" t="str">
        <f t="shared" ref="L143:L145" si="4">CONCATENATE(B143,",")</f>
        <v>VOZ_ACC_3G,</v>
      </c>
    </row>
    <row r="144" spans="1:14" ht="15" customHeight="1" x14ac:dyDescent="0.25">
      <c r="A144" s="2" t="str">
        <f>VLOOKUP(C144,'Cat. Variables'!A:B,2,FALSE)</f>
        <v>CALIDAD DE RED</v>
      </c>
      <c r="B144" s="2" t="s">
        <v>602</v>
      </c>
      <c r="C144" s="2" t="s">
        <v>413</v>
      </c>
      <c r="D144" s="2" t="str">
        <f>VLOOKUP(C144,Variable_script!A:C,2,FALSE)</f>
        <v>20_BAJAS_2G_3G_4G.sql</v>
      </c>
      <c r="E144" s="2" t="str">
        <f>VLOOKUP(C144,Variable_script!A:C,3,FALSE)</f>
        <v>DWO</v>
      </c>
      <c r="F144" s="2" t="str">
        <f>IFERROR(VLOOKUP(B144,'V. Priorizadas'!A:B,2,FALSE),"NO PRIORIZADA")</f>
        <v>NO PRIORIZADA</v>
      </c>
      <c r="G144" s="2" t="str">
        <f>VLOOKUP(C144,Detalle!B:F,5,FALSE)</f>
        <v>05 cada mes</v>
      </c>
      <c r="H144" s="2" t="s">
        <v>847</v>
      </c>
      <c r="I144" s="2"/>
      <c r="J144" s="2" t="s">
        <v>827</v>
      </c>
      <c r="L144" t="str">
        <f t="shared" si="4"/>
        <v>VOZ_RET_3G,</v>
      </c>
    </row>
    <row r="145" spans="1:12" ht="15" customHeight="1" x14ac:dyDescent="0.25">
      <c r="A145" s="2" t="str">
        <f>VLOOKUP(C145,'Cat. Variables'!A:B,2,FALSE)</f>
        <v>CALIDAD DE RED</v>
      </c>
      <c r="B145" s="2" t="s">
        <v>603</v>
      </c>
      <c r="C145" s="2" t="s">
        <v>415</v>
      </c>
      <c r="D145" s="2" t="str">
        <f>VLOOKUP(C145,Variable_script!A:C,2,FALSE)</f>
        <v>20_BAJAS_2G_3G_4G.sql</v>
      </c>
      <c r="E145" s="2" t="str">
        <f>VLOOKUP(C145,Variable_script!A:C,3,FALSE)</f>
        <v>DWO</v>
      </c>
      <c r="F145" s="2" t="str">
        <f>IFERROR(VLOOKUP(B145,'V. Priorizadas'!A:B,2,FALSE),"NO PRIORIZADA")</f>
        <v>NO PRIORIZADA</v>
      </c>
      <c r="G145" s="2" t="str">
        <f>VLOOKUP(C145,Detalle!B:F,5,FALSE)</f>
        <v>05 cada mes</v>
      </c>
      <c r="H145" s="2" t="s">
        <v>847</v>
      </c>
      <c r="I145" s="2"/>
      <c r="J145" s="2" t="s">
        <v>827</v>
      </c>
      <c r="L145" t="str">
        <f t="shared" si="4"/>
        <v>VOZ_TES_3G,</v>
      </c>
    </row>
    <row r="146" spans="1:12" ht="15" customHeight="1" x14ac:dyDescent="0.25">
      <c r="A146" s="2" t="str">
        <f>VLOOKUP(C146,'Cat. Variables'!A:B,2,FALSE)</f>
        <v>TRÁFICO VOZ</v>
      </c>
      <c r="B146" s="2" t="s">
        <v>703</v>
      </c>
      <c r="C146" s="2" t="s">
        <v>201</v>
      </c>
      <c r="D146" s="2" t="str">
        <f>VLOOKUP(C146,Variable_script!A:C,2,FALSE)</f>
        <v>a_m_call_ss7_subscriber.SQL</v>
      </c>
      <c r="E146" s="2" t="str">
        <f>VLOOKUP(C146,Variable_script!A:C,3,FALSE)</f>
        <v>DWO</v>
      </c>
      <c r="F146" s="2" t="str">
        <f>IFERROR(VLOOKUP(B146,'V. Priorizadas'!A:B,2,FALSE),"NO PRIORIZADA")</f>
        <v>NO PRIORIZADA</v>
      </c>
      <c r="G146" s="2" t="str">
        <f>VLOOKUP(C146,Detalle!B:F,5,FALSE)</f>
        <v>02 cada mes</v>
      </c>
      <c r="H146" s="2"/>
      <c r="I146" s="2" t="s">
        <v>832</v>
      </c>
      <c r="J146" s="2" t="s">
        <v>827</v>
      </c>
    </row>
    <row r="147" spans="1:12" ht="15" customHeight="1" x14ac:dyDescent="0.25">
      <c r="A147" s="2" t="str">
        <f>VLOOKUP(C147,'Cat. Variables'!A:B,2,FALSE)</f>
        <v>TRÁFICO VOZ</v>
      </c>
      <c r="B147" s="2" t="s">
        <v>704</v>
      </c>
      <c r="C147" s="2" t="s">
        <v>203</v>
      </c>
      <c r="D147" s="2" t="str">
        <f>VLOOKUP(C147,Variable_script!A:C,2,FALSE)</f>
        <v>a_m_call_ss7_subscriber.SQL</v>
      </c>
      <c r="E147" s="2" t="str">
        <f>VLOOKUP(C147,Variable_script!A:C,3,FALSE)</f>
        <v>DWO</v>
      </c>
      <c r="F147" s="2" t="str">
        <f>IFERROR(VLOOKUP(B147,'V. Priorizadas'!A:B,2,FALSE),"NO PRIORIZADA")</f>
        <v>NO PRIORIZADA</v>
      </c>
      <c r="G147" s="2" t="str">
        <f>VLOOKUP(C147,Detalle!B:F,5,FALSE)</f>
        <v>02 cada mes</v>
      </c>
      <c r="H147" s="2"/>
      <c r="I147" s="2" t="s">
        <v>832</v>
      </c>
      <c r="J147" s="2" t="s">
        <v>827</v>
      </c>
    </row>
    <row r="148" spans="1:12" ht="15" customHeight="1" x14ac:dyDescent="0.25">
      <c r="A148" s="2" t="str">
        <f>VLOOKUP(C148,'Cat. Variables'!A:B,2,FALSE)</f>
        <v>TRÁFICO VOZ</v>
      </c>
      <c r="B148" s="2" t="s">
        <v>709</v>
      </c>
      <c r="C148" s="2" t="s">
        <v>205</v>
      </c>
      <c r="D148" s="2" t="s">
        <v>741</v>
      </c>
      <c r="E148" s="2" t="s">
        <v>556</v>
      </c>
      <c r="F148" s="2" t="str">
        <f>IFERROR(VLOOKUP(B148,'V. Priorizadas'!A:B,2,FALSE),"NO PRIORIZADA")</f>
        <v>NO PRIORIZADA</v>
      </c>
      <c r="G148" s="2" t="str">
        <f>VLOOKUP(C148,Detalle!B:F,5,FALSE)</f>
        <v>02 cada mes</v>
      </c>
      <c r="H148" s="2"/>
      <c r="I148" s="2" t="s">
        <v>832</v>
      </c>
      <c r="J148" s="2" t="s">
        <v>827</v>
      </c>
    </row>
    <row r="149" spans="1:12" ht="15" customHeight="1" x14ac:dyDescent="0.25">
      <c r="A149" s="2" t="str">
        <f>VLOOKUP(C149,'Cat. Variables'!A:B,2,FALSE)</f>
        <v>TRÁFICO SMS</v>
      </c>
      <c r="B149" s="2" t="s">
        <v>713</v>
      </c>
      <c r="C149" s="2" t="s">
        <v>207</v>
      </c>
      <c r="D149" s="2" t="s">
        <v>741</v>
      </c>
      <c r="E149" s="2" t="s">
        <v>556</v>
      </c>
      <c r="F149" s="2" t="str">
        <f>IFERROR(VLOOKUP(B149,'V. Priorizadas'!A:B,2,FALSE),"NO PRIORIZADA")</f>
        <v>NO PRIORIZADA</v>
      </c>
      <c r="G149" s="2" t="str">
        <f>VLOOKUP(C149,Detalle!B:F,5,FALSE)</f>
        <v>02 cada mes</v>
      </c>
      <c r="H149" s="2"/>
      <c r="I149" s="2" t="s">
        <v>832</v>
      </c>
      <c r="J149" s="2" t="s">
        <v>827</v>
      </c>
    </row>
    <row r="150" spans="1:12" ht="15" customHeight="1" x14ac:dyDescent="0.25">
      <c r="A150" s="2" t="str">
        <f>VLOOKUP(C150,'Cat. Variables'!A:B,2,FALSE)</f>
        <v>TRÁFICO SMS</v>
      </c>
      <c r="B150" s="2" t="s">
        <v>715</v>
      </c>
      <c r="C150" s="2" t="s">
        <v>209</v>
      </c>
      <c r="D150" s="2" t="str">
        <f>VLOOKUP(C150,Variable_script!A:C,2,FALSE)</f>
        <v>a_m_call_ss7_subscriber.SQL</v>
      </c>
      <c r="E150" s="2" t="str">
        <f>VLOOKUP(C150,Variable_script!A:C,3,FALSE)</f>
        <v>DWO</v>
      </c>
      <c r="F150" s="2" t="str">
        <f>IFERROR(VLOOKUP(B150,'V. Priorizadas'!A:B,2,FALSE),"NO PRIORIZADA")</f>
        <v>NO PRIORIZADA</v>
      </c>
      <c r="G150" s="2" t="str">
        <f>VLOOKUP(C150,Detalle!B:F,5,FALSE)</f>
        <v>02 cada mes</v>
      </c>
      <c r="H150" s="2"/>
      <c r="I150" s="2" t="s">
        <v>832</v>
      </c>
      <c r="J150" s="2" t="s">
        <v>827</v>
      </c>
    </row>
    <row r="151" spans="1:12" ht="15" customHeight="1" x14ac:dyDescent="0.25">
      <c r="A151" s="2" t="str">
        <f>VLOOKUP(C151,'Cat. Variables'!A:B,2,FALSE)</f>
        <v>TRÁFICO SMS</v>
      </c>
      <c r="B151" s="2" t="s">
        <v>717</v>
      </c>
      <c r="C151" s="2" t="s">
        <v>211</v>
      </c>
      <c r="D151" s="2" t="str">
        <f>VLOOKUP(C151,Variable_script!A:C,2,FALSE)</f>
        <v>a_m_call_ss7_subscriber.SQL</v>
      </c>
      <c r="E151" s="2" t="str">
        <f>VLOOKUP(C151,Variable_script!A:C,3,FALSE)</f>
        <v>DWO</v>
      </c>
      <c r="F151" s="2" t="str">
        <f>IFERROR(VLOOKUP(B151,'V. Priorizadas'!A:B,2,FALSE),"NO PRIORIZADA")</f>
        <v>NO PRIORIZADA</v>
      </c>
      <c r="G151" s="2" t="str">
        <f>VLOOKUP(C151,Detalle!B:F,5,FALSE)</f>
        <v>02 cada mes</v>
      </c>
      <c r="H151" s="2"/>
      <c r="I151" s="2" t="s">
        <v>832</v>
      </c>
      <c r="J151" s="2" t="s">
        <v>827</v>
      </c>
    </row>
    <row r="152" spans="1:12" ht="15" customHeight="1" x14ac:dyDescent="0.25">
      <c r="A152" s="2" t="str">
        <f>VLOOKUP(C152,'Cat. Variables'!A:B,2,FALSE)</f>
        <v>TRÁFICO SMS</v>
      </c>
      <c r="B152" s="2" t="s">
        <v>719</v>
      </c>
      <c r="C152" s="2" t="s">
        <v>213</v>
      </c>
      <c r="D152" s="2" t="str">
        <f>VLOOKUP(C152,Variable_script!A:C,2,FALSE)</f>
        <v>a_m_call_ss7_subscriber.SQL</v>
      </c>
      <c r="E152" s="2" t="str">
        <f>VLOOKUP(C152,Variable_script!A:C,3,FALSE)</f>
        <v>DWO</v>
      </c>
      <c r="F152" s="2" t="str">
        <f>IFERROR(VLOOKUP(B152,'V. Priorizadas'!A:B,2,FALSE),"NO PRIORIZADA")</f>
        <v>NO PRIORIZADA</v>
      </c>
      <c r="G152" s="2" t="str">
        <f>VLOOKUP(C152,Detalle!B:F,5,FALSE)</f>
        <v>02 cada mes</v>
      </c>
      <c r="H152" s="2"/>
      <c r="I152" s="2" t="s">
        <v>832</v>
      </c>
      <c r="J152" s="2" t="s">
        <v>827</v>
      </c>
    </row>
    <row r="153" spans="1:12" ht="15" customHeight="1" x14ac:dyDescent="0.25">
      <c r="A153" s="2" t="str">
        <f>VLOOKUP(C153,'Cat. Variables'!A:B,2,FALSE)</f>
        <v>TRÁFICO SMS</v>
      </c>
      <c r="B153" s="2" t="s">
        <v>721</v>
      </c>
      <c r="C153" s="2" t="s">
        <v>215</v>
      </c>
      <c r="D153" s="2" t="str">
        <f>VLOOKUP(C153,Variable_script!A:C,2,FALSE)</f>
        <v>a_m_call_ss7_subscriber.SQL</v>
      </c>
      <c r="E153" s="2" t="str">
        <f>VLOOKUP(C153,Variable_script!A:C,3,FALSE)</f>
        <v>DWO</v>
      </c>
      <c r="F153" s="2" t="str">
        <f>IFERROR(VLOOKUP(B153,'V. Priorizadas'!A:B,2,FALSE),"NO PRIORIZADA")</f>
        <v>NO PRIORIZADA</v>
      </c>
      <c r="G153" s="2" t="str">
        <f>VLOOKUP(C153,Detalle!B:F,5,FALSE)</f>
        <v>02 cada mes</v>
      </c>
      <c r="H153" s="2"/>
      <c r="I153" s="2" t="s">
        <v>832</v>
      </c>
      <c r="J153" s="2" t="s">
        <v>827</v>
      </c>
    </row>
    <row r="154" spans="1:12" ht="15" customHeight="1" x14ac:dyDescent="0.25">
      <c r="A154" s="2" t="str">
        <f>VLOOKUP(C154,'Cat. Variables'!A:B,2,FALSE)</f>
        <v>TRÁFICO VOZ</v>
      </c>
      <c r="B154" s="2" t="s">
        <v>691</v>
      </c>
      <c r="C154" s="2" t="s">
        <v>18</v>
      </c>
      <c r="D154" s="2" t="str">
        <f>VLOOKUP(C154,Variable_script!A:C,2,FALSE)</f>
        <v>a_m_call_ss7_subscriber.SQL</v>
      </c>
      <c r="E154" s="2" t="str">
        <f>VLOOKUP(C154,Variable_script!A:C,3,FALSE)</f>
        <v>DWO</v>
      </c>
      <c r="F154" s="2" t="str">
        <f>IFERROR(VLOOKUP(B154,'V. Priorizadas'!A:B,2,FALSE),"NO PRIORIZADA")</f>
        <v>PRIORIZADA</v>
      </c>
      <c r="G154" s="2" t="str">
        <f>VLOOKUP(C154,Detalle!B:F,5,FALSE)</f>
        <v>02 cada mes</v>
      </c>
      <c r="H154" s="2"/>
      <c r="I154" s="2" t="s">
        <v>832</v>
      </c>
      <c r="J154" s="2" t="s">
        <v>827</v>
      </c>
    </row>
    <row r="155" spans="1:12" ht="15" customHeight="1" x14ac:dyDescent="0.25">
      <c r="A155" s="2" t="str">
        <f>VLOOKUP(C155,'Cat. Variables'!A:B,2,FALSE)</f>
        <v>CALIDAD DE RED</v>
      </c>
      <c r="B155" s="2" t="s">
        <v>604</v>
      </c>
      <c r="C155" s="2" t="s">
        <v>417</v>
      </c>
      <c r="D155" s="2" t="str">
        <f>VLOOKUP(C155,Variable_script!A:C,2,FALSE)</f>
        <v>20_BAJAS_2G_3G_4G.sql</v>
      </c>
      <c r="E155" s="2" t="str">
        <f>VLOOKUP(C155,Variable_script!A:C,3,FALSE)</f>
        <v>DWO</v>
      </c>
      <c r="F155" s="2" t="str">
        <f>IFERROR(VLOOKUP(B155,'V. Priorizadas'!A:B,2,FALSE),"NO PRIORIZADA")</f>
        <v>NO PRIORIZADA</v>
      </c>
      <c r="G155" s="2" t="str">
        <f>VLOOKUP(C155,Detalle!B:F,5,FALSE)</f>
        <v>05 cada mes</v>
      </c>
      <c r="H155" s="2" t="s">
        <v>847</v>
      </c>
      <c r="I155" s="2"/>
      <c r="J155" s="2" t="s">
        <v>827</v>
      </c>
      <c r="L155" t="str">
        <f t="shared" ref="L155:L157" si="5">CONCATENATE(B155,",")</f>
        <v>VOZ_CLD_3G,</v>
      </c>
    </row>
    <row r="156" spans="1:12" ht="15" customHeight="1" x14ac:dyDescent="0.25">
      <c r="A156" s="2" t="str">
        <f>VLOOKUP(C156,'Cat. Variables'!A:B,2,FALSE)</f>
        <v>CALIDAD DE RED</v>
      </c>
      <c r="B156" s="2" t="s">
        <v>605</v>
      </c>
      <c r="C156" s="2" t="s">
        <v>419</v>
      </c>
      <c r="D156" s="2" t="str">
        <f>VLOOKUP(C156,Variable_script!A:C,2,FALSE)</f>
        <v>20_BAJAS_2G_3G_4G.sql</v>
      </c>
      <c r="E156" s="2" t="str">
        <f>VLOOKUP(C156,Variable_script!A:C,3,FALSE)</f>
        <v>DWO</v>
      </c>
      <c r="F156" s="2" t="str">
        <f>IFERROR(VLOOKUP(B156,'V. Priorizadas'!A:B,2,FALSE),"NO PRIORIZADA")</f>
        <v>NO PRIORIZADA</v>
      </c>
      <c r="G156" s="2" t="str">
        <f>VLOOKUP(C156,Detalle!B:F,5,FALSE)</f>
        <v>Diario</v>
      </c>
      <c r="H156" s="2" t="s">
        <v>847</v>
      </c>
      <c r="I156" s="2"/>
      <c r="J156" s="2" t="s">
        <v>827</v>
      </c>
      <c r="L156" t="str">
        <f t="shared" si="5"/>
        <v>VOZ_ACC_2G_HP,</v>
      </c>
    </row>
    <row r="157" spans="1:12" ht="15" customHeight="1" x14ac:dyDescent="0.25">
      <c r="A157" s="2" t="str">
        <f>VLOOKUP(C157,'Cat. Variables'!A:B,2,FALSE)</f>
        <v>CALIDAD DE RED</v>
      </c>
      <c r="B157" s="2" t="s">
        <v>606</v>
      </c>
      <c r="C157" s="2" t="s">
        <v>421</v>
      </c>
      <c r="D157" s="2" t="str">
        <f>VLOOKUP(C157,Variable_script!A:C,2,FALSE)</f>
        <v>20_BAJAS_2G_3G_4G.sql</v>
      </c>
      <c r="E157" s="2" t="str">
        <f>VLOOKUP(C157,Variable_script!A:C,3,FALSE)</f>
        <v>DWO</v>
      </c>
      <c r="F157" s="2" t="str">
        <f>IFERROR(VLOOKUP(B157,'V. Priorizadas'!A:B,2,FALSE),"NO PRIORIZADA")</f>
        <v>NO PRIORIZADA</v>
      </c>
      <c r="G157" s="2" t="str">
        <f>VLOOKUP(C157,Detalle!B:F,5,FALSE)</f>
        <v>Diario</v>
      </c>
      <c r="H157" s="2" t="s">
        <v>847</v>
      </c>
      <c r="I157" s="2"/>
      <c r="J157" s="2" t="s">
        <v>827</v>
      </c>
      <c r="L157" t="str">
        <f t="shared" si="5"/>
        <v>VOZ_RET_2G_HP,</v>
      </c>
    </row>
    <row r="158" spans="1:12" ht="15" customHeight="1" x14ac:dyDescent="0.25">
      <c r="A158" s="2" t="str">
        <f>VLOOKUP(C158,'Cat. Variables'!A:B,2,FALSE)</f>
        <v>CALIDAD DE RED</v>
      </c>
      <c r="B158" s="2" t="s">
        <v>607</v>
      </c>
      <c r="C158" s="2" t="s">
        <v>423</v>
      </c>
      <c r="D158" s="2" t="str">
        <f>VLOOKUP(C158,Variable_script!A:C,2,FALSE)</f>
        <v>20_BAJAS_2G_3G_4G.sql</v>
      </c>
      <c r="E158" s="2" t="str">
        <f>VLOOKUP(C158,Variable_script!A:C,3,FALSE)</f>
        <v>DWO</v>
      </c>
      <c r="F158" s="2" t="str">
        <f>IFERROR(VLOOKUP(B158,'V. Priorizadas'!A:B,2,FALSE),"NO PRIORIZADA")</f>
        <v>NO PRIORIZADA</v>
      </c>
      <c r="G158" s="2" t="str">
        <f>VLOOKUP(C158,Detalle!B:F,5,FALSE)</f>
        <v>05 cada mes</v>
      </c>
      <c r="H158" s="2" t="s">
        <v>847</v>
      </c>
      <c r="I158" s="2"/>
      <c r="J158" s="2" t="s">
        <v>827</v>
      </c>
      <c r="L158" t="str">
        <f>CONCATENATE(,B158,",")</f>
        <v>VOZ_ACC_3G_HP,</v>
      </c>
    </row>
    <row r="159" spans="1:12" ht="15" customHeight="1" x14ac:dyDescent="0.25">
      <c r="A159" s="2" t="str">
        <f>VLOOKUP(C159,'Cat. Variables'!A:B,2,FALSE)</f>
        <v>CALIDAD DE RED</v>
      </c>
      <c r="B159" s="2" t="s">
        <v>608</v>
      </c>
      <c r="C159" s="2" t="s">
        <v>425</v>
      </c>
      <c r="D159" s="2" t="str">
        <f>VLOOKUP(C159,Variable_script!A:C,2,FALSE)</f>
        <v>20_BAJAS_2G_3G_4G.sql</v>
      </c>
      <c r="E159" s="2" t="str">
        <f>VLOOKUP(C159,Variable_script!A:C,3,FALSE)</f>
        <v>DWO</v>
      </c>
      <c r="F159" s="2" t="str">
        <f>IFERROR(VLOOKUP(B159,'V. Priorizadas'!A:B,2,FALSE),"NO PRIORIZADA")</f>
        <v>NO PRIORIZADA</v>
      </c>
      <c r="G159" s="2" t="str">
        <f>VLOOKUP(C159,Detalle!B:F,5,FALSE)</f>
        <v>05 cada mes</v>
      </c>
      <c r="H159" s="2" t="s">
        <v>847</v>
      </c>
      <c r="I159" s="2"/>
      <c r="J159" s="2" t="s">
        <v>827</v>
      </c>
      <c r="L159" t="str">
        <f t="shared" ref="L159:L168" si="6">CONCATENATE(,B159,",")</f>
        <v>VOZ_RET_3G_HP,</v>
      </c>
    </row>
    <row r="160" spans="1:12" ht="15" customHeight="1" x14ac:dyDescent="0.25">
      <c r="A160" s="2" t="str">
        <f>VLOOKUP(C160,'Cat. Variables'!A:B,2,FALSE)</f>
        <v>CALIDAD DE RED</v>
      </c>
      <c r="B160" s="2" t="s">
        <v>609</v>
      </c>
      <c r="C160" s="2" t="s">
        <v>427</v>
      </c>
      <c r="D160" s="2" t="str">
        <f>VLOOKUP(C160,Variable_script!A:C,2,FALSE)</f>
        <v>20_BAJAS_2G_3G_4G.sql</v>
      </c>
      <c r="E160" s="2" t="str">
        <f>VLOOKUP(C160,Variable_script!A:C,3,FALSE)</f>
        <v>DWO</v>
      </c>
      <c r="F160" s="2" t="str">
        <f>IFERROR(VLOOKUP(B160,'V. Priorizadas'!A:B,2,FALSE),"NO PRIORIZADA")</f>
        <v>NO PRIORIZADA</v>
      </c>
      <c r="G160" s="2" t="str">
        <f>VLOOKUP(C160,Detalle!B:F,5,FALSE)</f>
        <v>05 cada mes</v>
      </c>
      <c r="H160" s="2" t="s">
        <v>847</v>
      </c>
      <c r="I160" s="2"/>
      <c r="J160" s="2" t="s">
        <v>827</v>
      </c>
      <c r="L160" t="str">
        <f t="shared" si="6"/>
        <v>VOZ_TES_3G_HP,</v>
      </c>
    </row>
    <row r="161" spans="1:14" ht="15" customHeight="1" x14ac:dyDescent="0.25">
      <c r="A161" s="2" t="str">
        <f>VLOOKUP(C161,'Cat. Variables'!A:B,2,FALSE)</f>
        <v>CALIDAD DE RED</v>
      </c>
      <c r="B161" s="2" t="s">
        <v>610</v>
      </c>
      <c r="C161" s="2" t="s">
        <v>429</v>
      </c>
      <c r="D161" s="2" t="str">
        <f>VLOOKUP(C161,Variable_script!A:C,2,FALSE)</f>
        <v>20_BAJAS_2G_3G_4G.sql</v>
      </c>
      <c r="E161" s="2" t="str">
        <f>VLOOKUP(C161,Variable_script!A:C,3,FALSE)</f>
        <v>DWO</v>
      </c>
      <c r="F161" s="2" t="str">
        <f>IFERROR(VLOOKUP(B161,'V. Priorizadas'!A:B,2,FALSE),"NO PRIORIZADA")</f>
        <v>NO PRIORIZADA</v>
      </c>
      <c r="G161" s="2" t="str">
        <f>VLOOKUP(C161,Detalle!B:F,5,FALSE)</f>
        <v>05 cada mes</v>
      </c>
      <c r="H161" s="2" t="s">
        <v>847</v>
      </c>
      <c r="I161" s="2"/>
      <c r="J161" s="2" t="s">
        <v>827</v>
      </c>
      <c r="L161" t="str">
        <f t="shared" si="6"/>
        <v>VOZ_CLD_3G_HP,</v>
      </c>
    </row>
    <row r="162" spans="1:14" ht="15" customHeight="1" x14ac:dyDescent="0.25">
      <c r="A162" s="2" t="str">
        <f>VLOOKUP(C162,'Cat. Variables'!A:B,2,FALSE)</f>
        <v>CALIDAD DE RED</v>
      </c>
      <c r="B162" s="2" t="s">
        <v>611</v>
      </c>
      <c r="C162" s="2" t="s">
        <v>431</v>
      </c>
      <c r="D162" s="2" t="str">
        <f>VLOOKUP(C162,Variable_script!A:C,2,FALSE)</f>
        <v>20_BAJAS_2G_3G_4G.sql</v>
      </c>
      <c r="E162" s="2" t="str">
        <f>VLOOKUP(C162,Variable_script!A:C,3,FALSE)</f>
        <v>DWO</v>
      </c>
      <c r="F162" s="2" t="str">
        <f>IFERROR(VLOOKUP(B162,'V. Priorizadas'!A:B,2,FALSE),"NO PRIORIZADA")</f>
        <v>NO PRIORIZADA</v>
      </c>
      <c r="G162" s="2" t="str">
        <f>VLOOKUP(C162,Detalle!B:F,5,FALSE)</f>
        <v>05 cada mes</v>
      </c>
      <c r="H162" s="2" t="s">
        <v>847</v>
      </c>
      <c r="I162" s="2"/>
      <c r="J162" s="2" t="s">
        <v>827</v>
      </c>
      <c r="L162" t="str">
        <f t="shared" si="6"/>
        <v>DATOS_TH_DOWN_2G,</v>
      </c>
    </row>
    <row r="163" spans="1:14" ht="15" customHeight="1" x14ac:dyDescent="0.25">
      <c r="A163" s="2" t="str">
        <f>VLOOKUP(C163,'Cat. Variables'!A:B,2,FALSE)</f>
        <v>CALIDAD DE RED</v>
      </c>
      <c r="B163" s="2" t="s">
        <v>612</v>
      </c>
      <c r="C163" s="2" t="s">
        <v>433</v>
      </c>
      <c r="D163" s="2" t="str">
        <f>VLOOKUP(C163,Variable_script!A:C,2,FALSE)</f>
        <v>20_BAJAS_2G_3G_4G.sql</v>
      </c>
      <c r="E163" s="2" t="str">
        <f>VLOOKUP(C163,Variable_script!A:C,3,FALSE)</f>
        <v>DWO</v>
      </c>
      <c r="F163" s="2" t="str">
        <f>IFERROR(VLOOKUP(B163,'V. Priorizadas'!A:B,2,FALSE),"NO PRIORIZADA")</f>
        <v>NO PRIORIZADA</v>
      </c>
      <c r="G163" s="2" t="str">
        <f>VLOOKUP(C163,Detalle!B:F,5,FALSE)</f>
        <v>05 cada mes</v>
      </c>
      <c r="H163" s="2" t="s">
        <v>847</v>
      </c>
      <c r="I163" s="2"/>
      <c r="J163" s="2" t="s">
        <v>827</v>
      </c>
      <c r="L163" t="str">
        <f t="shared" si="6"/>
        <v>DATOS_ACC_2G,</v>
      </c>
    </row>
    <row r="164" spans="1:14" ht="15" customHeight="1" x14ac:dyDescent="0.25">
      <c r="A164" s="2" t="str">
        <f>VLOOKUP(C164,'Cat. Variables'!A:B,2,FALSE)</f>
        <v>CALIDAD DE RED</v>
      </c>
      <c r="B164" s="2" t="s">
        <v>613</v>
      </c>
      <c r="C164" s="2" t="s">
        <v>435</v>
      </c>
      <c r="D164" s="2" t="str">
        <f>VLOOKUP(C164,Variable_script!A:C,2,FALSE)</f>
        <v>20_BAJAS_2G_3G_4G.sql</v>
      </c>
      <c r="E164" s="2" t="str">
        <f>VLOOKUP(C164,Variable_script!A:C,3,FALSE)</f>
        <v>DWO</v>
      </c>
      <c r="F164" s="2" t="str">
        <f>IFERROR(VLOOKUP(B164,'V. Priorizadas'!A:B,2,FALSE),"NO PRIORIZADA")</f>
        <v>NO PRIORIZADA</v>
      </c>
      <c r="G164" s="2" t="str">
        <f>VLOOKUP(C164,Detalle!B:F,5,FALSE)</f>
        <v>05 cada mes</v>
      </c>
      <c r="H164" s="2" t="s">
        <v>847</v>
      </c>
      <c r="I164" s="2"/>
      <c r="J164" s="2" t="s">
        <v>827</v>
      </c>
      <c r="L164" t="str">
        <f t="shared" si="6"/>
        <v>DATOS_RET_2G,</v>
      </c>
    </row>
    <row r="165" spans="1:14" ht="15" customHeight="1" x14ac:dyDescent="0.25">
      <c r="A165" s="2" t="str">
        <f>VLOOKUP(C165,'Cat. Variables'!A:B,2,FALSE)</f>
        <v>CALIDAD DE RED</v>
      </c>
      <c r="B165" s="2" t="s">
        <v>614</v>
      </c>
      <c r="C165" s="2" t="s">
        <v>437</v>
      </c>
      <c r="D165" s="2" t="str">
        <f>VLOOKUP(C165,Variable_script!A:C,2,FALSE)</f>
        <v>20_BAJAS_2G_3G_4G.sql</v>
      </c>
      <c r="E165" s="2" t="str">
        <f>VLOOKUP(C165,Variable_script!A:C,3,FALSE)</f>
        <v>DWO</v>
      </c>
      <c r="F165" s="2" t="str">
        <f>IFERROR(VLOOKUP(B165,'V. Priorizadas'!A:B,2,FALSE),"NO PRIORIZADA")</f>
        <v>NO PRIORIZADA</v>
      </c>
      <c r="G165" s="2" t="str">
        <f>VLOOKUP(C165,Detalle!B:F,5,FALSE)</f>
        <v>05 cada mes</v>
      </c>
      <c r="H165" s="2" t="s">
        <v>847</v>
      </c>
      <c r="I165" s="2"/>
      <c r="J165" s="2" t="s">
        <v>827</v>
      </c>
      <c r="L165" t="str">
        <f t="shared" si="6"/>
        <v>DATOS_TH_DOWN_3G,</v>
      </c>
      <c r="N165" t="str">
        <f t="shared" ref="N165:N172" si="7">CONCATENATE(B165,",")</f>
        <v>DATOS_TH_DOWN_3G,</v>
      </c>
    </row>
    <row r="166" spans="1:14" ht="15" customHeight="1" x14ac:dyDescent="0.25">
      <c r="A166" s="2" t="str">
        <f>VLOOKUP(C166,'Cat. Variables'!A:B,2,FALSE)</f>
        <v>CALIDAD DE RED</v>
      </c>
      <c r="B166" s="2" t="s">
        <v>615</v>
      </c>
      <c r="C166" s="2" t="s">
        <v>439</v>
      </c>
      <c r="D166" s="2" t="str">
        <f>VLOOKUP(C166,Variable_script!A:C,2,FALSE)</f>
        <v>20_BAJAS_2G_3G_4G.sql</v>
      </c>
      <c r="E166" s="2" t="str">
        <f>VLOOKUP(C166,Variable_script!A:C,3,FALSE)</f>
        <v>DWO</v>
      </c>
      <c r="F166" s="2" t="str">
        <f>IFERROR(VLOOKUP(B166,'V. Priorizadas'!A:B,2,FALSE),"NO PRIORIZADA")</f>
        <v>NO PRIORIZADA</v>
      </c>
      <c r="G166" s="2" t="str">
        <f>VLOOKUP(C166,Detalle!B:F,5,FALSE)</f>
        <v>05 cada mes</v>
      </c>
      <c r="H166" s="2" t="s">
        <v>847</v>
      </c>
      <c r="I166" s="2"/>
      <c r="J166" s="2" t="s">
        <v>827</v>
      </c>
      <c r="L166" t="str">
        <f t="shared" si="6"/>
        <v>DATOS_TH_UP_3G,</v>
      </c>
      <c r="N166" t="str">
        <f t="shared" si="7"/>
        <v>DATOS_TH_UP_3G,</v>
      </c>
    </row>
    <row r="167" spans="1:14" ht="15" customHeight="1" x14ac:dyDescent="0.25">
      <c r="A167" s="2" t="str">
        <f>VLOOKUP(C167,'Cat. Variables'!A:B,2,FALSE)</f>
        <v>CALIDAD DE RED</v>
      </c>
      <c r="B167" s="2" t="s">
        <v>616</v>
      </c>
      <c r="C167" s="2" t="s">
        <v>441</v>
      </c>
      <c r="D167" s="2" t="str">
        <f>VLOOKUP(C167,Variable_script!A:C,2,FALSE)</f>
        <v>20_BAJAS_2G_3G_4G.sql</v>
      </c>
      <c r="E167" s="2" t="str">
        <f>VLOOKUP(C167,Variable_script!A:C,3,FALSE)</f>
        <v>DWO</v>
      </c>
      <c r="F167" s="2" t="str">
        <f>IFERROR(VLOOKUP(B167,'V. Priorizadas'!A:B,2,FALSE),"NO PRIORIZADA")</f>
        <v>NO PRIORIZADA</v>
      </c>
      <c r="G167" s="2" t="str">
        <f>VLOOKUP(C167,Detalle!B:F,5,FALSE)</f>
        <v>05 cada mes</v>
      </c>
      <c r="H167" s="2" t="s">
        <v>847</v>
      </c>
      <c r="I167" s="2"/>
      <c r="J167" s="2" t="s">
        <v>827</v>
      </c>
      <c r="L167" t="str">
        <f t="shared" si="6"/>
        <v>DATOS_ACC_3G,</v>
      </c>
      <c r="N167" t="str">
        <f t="shared" si="7"/>
        <v>DATOS_ACC_3G,</v>
      </c>
    </row>
    <row r="168" spans="1:14" ht="15" customHeight="1" x14ac:dyDescent="0.25">
      <c r="A168" s="2" t="str">
        <f>VLOOKUP(C168,'Cat. Variables'!A:B,2,FALSE)</f>
        <v>CALIDAD DE RED</v>
      </c>
      <c r="B168" s="2" t="s">
        <v>617</v>
      </c>
      <c r="C168" s="2" t="s">
        <v>443</v>
      </c>
      <c r="D168" s="2" t="str">
        <f>VLOOKUP(C168,Variable_script!A:C,2,FALSE)</f>
        <v>20_BAJAS_2G_3G_4G.sql</v>
      </c>
      <c r="E168" s="2" t="str">
        <f>VLOOKUP(C168,Variable_script!A:C,3,FALSE)</f>
        <v>DWO</v>
      </c>
      <c r="F168" s="2" t="str">
        <f>IFERROR(VLOOKUP(B168,'V. Priorizadas'!A:B,2,FALSE),"NO PRIORIZADA")</f>
        <v>NO PRIORIZADA</v>
      </c>
      <c r="G168" s="2" t="str">
        <f>VLOOKUP(C168,Detalle!B:F,5,FALSE)</f>
        <v>05 cada mes</v>
      </c>
      <c r="H168" s="2" t="s">
        <v>847</v>
      </c>
      <c r="I168" s="2"/>
      <c r="J168" s="2" t="s">
        <v>827</v>
      </c>
      <c r="L168" t="str">
        <f t="shared" si="6"/>
        <v>DATOS_RET_3G,</v>
      </c>
      <c r="N168" t="str">
        <f t="shared" si="7"/>
        <v>DATOS_RET_3G,</v>
      </c>
    </row>
    <row r="169" spans="1:14" ht="15" customHeight="1" x14ac:dyDescent="0.25">
      <c r="A169" s="2" t="str">
        <f>VLOOKUP(C169,'Cat. Variables'!A:B,2,FALSE)</f>
        <v>CALIDAD DE RED</v>
      </c>
      <c r="B169" s="2" t="s">
        <v>640</v>
      </c>
      <c r="C169" s="2" t="s">
        <v>445</v>
      </c>
      <c r="D169" s="2" t="str">
        <f>VLOOKUP(C169,Variable_script!A:C,2,FALSE)</f>
        <v>20_BAJAS_2G_3G_4G.sql</v>
      </c>
      <c r="E169" s="2" t="str">
        <f>VLOOKUP(C169,Variable_script!A:C,3,FALSE)</f>
        <v>DWO</v>
      </c>
      <c r="F169" s="2" t="str">
        <f>IFERROR(VLOOKUP(B169,'V. Priorizadas'!A:B,2,FALSE),"NO PRIORIZADA")</f>
        <v>NO PRIORIZADA</v>
      </c>
      <c r="G169" s="2" t="str">
        <f>VLOOKUP(C169,Detalle!B:F,5,FALSE)</f>
        <v>05 cada mes</v>
      </c>
      <c r="H169" s="2" t="s">
        <v>847</v>
      </c>
      <c r="I169" s="2"/>
      <c r="J169" s="2" t="s">
        <v>827</v>
      </c>
      <c r="N169" t="str">
        <f t="shared" si="7"/>
        <v>VAR261,</v>
      </c>
    </row>
    <row r="170" spans="1:14" ht="15" customHeight="1" x14ac:dyDescent="0.25">
      <c r="A170" s="2" t="str">
        <f>VLOOKUP(C170,'Cat. Variables'!A:B,2,FALSE)</f>
        <v>CALIDAD DE RED</v>
      </c>
      <c r="B170" s="2" t="s">
        <v>641</v>
      </c>
      <c r="C170" s="2" t="s">
        <v>447</v>
      </c>
      <c r="D170" s="2" t="str">
        <f>VLOOKUP(C170,Variable_script!A:C,2,FALSE)</f>
        <v>20_BAJAS_2G_3G_4G.sql</v>
      </c>
      <c r="E170" s="2" t="str">
        <f>VLOOKUP(C170,Variable_script!A:C,3,FALSE)</f>
        <v>DWO</v>
      </c>
      <c r="F170" s="2" t="str">
        <f>IFERROR(VLOOKUP(B170,'V. Priorizadas'!A:B,2,FALSE),"NO PRIORIZADA")</f>
        <v>NO PRIORIZADA</v>
      </c>
      <c r="G170" s="2" t="str">
        <f>VLOOKUP(C170,Detalle!B:F,5,FALSE)</f>
        <v>05 cada mes</v>
      </c>
      <c r="H170" s="2" t="s">
        <v>847</v>
      </c>
      <c r="I170" s="2"/>
      <c r="J170" s="2" t="s">
        <v>827</v>
      </c>
      <c r="N170" t="str">
        <f t="shared" si="7"/>
        <v>VAR262,</v>
      </c>
    </row>
    <row r="171" spans="1:14" ht="15" customHeight="1" x14ac:dyDescent="0.25">
      <c r="A171" s="2" t="str">
        <f>VLOOKUP(C171,'Cat. Variables'!A:B,2,FALSE)</f>
        <v>CALIDAD DE RED</v>
      </c>
      <c r="B171" s="2" t="s">
        <v>642</v>
      </c>
      <c r="C171" s="2" t="s">
        <v>449</v>
      </c>
      <c r="D171" s="2" t="str">
        <f>VLOOKUP(C171,Variable_script!A:C,2,FALSE)</f>
        <v>20_BAJAS_2G_3G_4G.sql</v>
      </c>
      <c r="E171" s="2" t="str">
        <f>VLOOKUP(C171,Variable_script!A:C,3,FALSE)</f>
        <v>DWO</v>
      </c>
      <c r="F171" s="2" t="str">
        <f>IFERROR(VLOOKUP(B171,'V. Priorizadas'!A:B,2,FALSE),"NO PRIORIZADA")</f>
        <v>NO PRIORIZADA</v>
      </c>
      <c r="G171" s="2" t="str">
        <f>VLOOKUP(C171,Detalle!B:F,5,FALSE)</f>
        <v>05 cada mes</v>
      </c>
      <c r="H171" s="2" t="s">
        <v>847</v>
      </c>
      <c r="I171" s="2"/>
      <c r="J171" s="2" t="s">
        <v>827</v>
      </c>
      <c r="N171" t="str">
        <f t="shared" si="7"/>
        <v>VAR263,</v>
      </c>
    </row>
    <row r="172" spans="1:14" ht="15" customHeight="1" x14ac:dyDescent="0.25">
      <c r="A172" s="2" t="str">
        <f>VLOOKUP(C172,'Cat. Variables'!A:B,2,FALSE)</f>
        <v>CALIDAD DE RED</v>
      </c>
      <c r="B172" s="2" t="s">
        <v>643</v>
      </c>
      <c r="C172" s="2" t="s">
        <v>451</v>
      </c>
      <c r="D172" s="2" t="str">
        <f>VLOOKUP(C172,Variable_script!A:C,2,FALSE)</f>
        <v>20_BAJAS_2G_3G_4G.sql</v>
      </c>
      <c r="E172" s="2" t="str">
        <f>VLOOKUP(C172,Variable_script!A:C,3,FALSE)</f>
        <v>DWO</v>
      </c>
      <c r="F172" s="2" t="str">
        <f>IFERROR(VLOOKUP(B172,'V. Priorizadas'!A:B,2,FALSE),"NO PRIORIZADA")</f>
        <v>NO PRIORIZADA</v>
      </c>
      <c r="G172" s="2" t="str">
        <f>VLOOKUP(C172,Detalle!B:F,5,FALSE)</f>
        <v>05 cada mes</v>
      </c>
      <c r="H172" s="2" t="s">
        <v>847</v>
      </c>
      <c r="I172" s="2"/>
      <c r="J172" s="2" t="s">
        <v>827</v>
      </c>
      <c r="N172" t="str">
        <f t="shared" si="7"/>
        <v>VAR264,</v>
      </c>
    </row>
    <row r="173" spans="1:14" ht="15" customHeight="1" x14ac:dyDescent="0.25">
      <c r="A173" s="2" t="str">
        <f>VLOOKUP(C173,'Cat. Variables'!A:B,2,FALSE)</f>
        <v>CALIDAD DE RED</v>
      </c>
      <c r="B173" s="2" t="s">
        <v>618</v>
      </c>
      <c r="C173" s="2" t="s">
        <v>453</v>
      </c>
      <c r="D173" s="2" t="str">
        <f>VLOOKUP(C173,Variable_script!A:C,2,FALSE)</f>
        <v>20_BAJAS_2G_3G_4G.sql</v>
      </c>
      <c r="E173" s="2" t="str">
        <f>VLOOKUP(C173,Variable_script!A:C,3,FALSE)</f>
        <v>DWO</v>
      </c>
      <c r="F173" s="2" t="str">
        <f>IFERROR(VLOOKUP(B173,'V. Priorizadas'!A:B,2,FALSE),"NO PRIORIZADA")</f>
        <v>NO PRIORIZADA</v>
      </c>
      <c r="G173" s="2" t="str">
        <f>VLOOKUP(C173,Detalle!B:F,5,FALSE)</f>
        <v>05 cada mes</v>
      </c>
      <c r="H173" s="2" t="s">
        <v>847</v>
      </c>
      <c r="I173" s="2"/>
      <c r="J173" s="2" t="s">
        <v>827</v>
      </c>
    </row>
    <row r="174" spans="1:14" ht="15" customHeight="1" x14ac:dyDescent="0.25">
      <c r="A174" s="2" t="str">
        <f>VLOOKUP(C174,'Cat. Variables'!A:B,2,FALSE)</f>
        <v>CALIDAD DE RED</v>
      </c>
      <c r="B174" s="2" t="s">
        <v>619</v>
      </c>
      <c r="C174" s="2" t="s">
        <v>455</v>
      </c>
      <c r="D174" s="2" t="str">
        <f>VLOOKUP(C174,Variable_script!A:C,2,FALSE)</f>
        <v>20_BAJAS_2G_3G_4G.sql</v>
      </c>
      <c r="E174" s="2" t="str">
        <f>VLOOKUP(C174,Variable_script!A:C,3,FALSE)</f>
        <v>DWO</v>
      </c>
      <c r="F174" s="2" t="str">
        <f>IFERROR(VLOOKUP(B174,'V. Priorizadas'!A:B,2,FALSE),"NO PRIORIZADA")</f>
        <v>NO PRIORIZADA</v>
      </c>
      <c r="G174" s="2" t="str">
        <f>VLOOKUP(C174,Detalle!B:F,5,FALSE)</f>
        <v>05 cada mes</v>
      </c>
      <c r="H174" s="2" t="s">
        <v>847</v>
      </c>
      <c r="I174" s="2"/>
      <c r="J174" s="2" t="s">
        <v>827</v>
      </c>
    </row>
    <row r="175" spans="1:14" ht="15" customHeight="1" x14ac:dyDescent="0.25">
      <c r="A175" s="2" t="str">
        <f>VLOOKUP(C175,'Cat. Variables'!A:B,2,FALSE)</f>
        <v>CALIDAD DE RED</v>
      </c>
      <c r="B175" s="2" t="s">
        <v>620</v>
      </c>
      <c r="C175" s="2" t="s">
        <v>457</v>
      </c>
      <c r="D175" s="2" t="str">
        <f>VLOOKUP(C175,Variable_script!A:C,2,FALSE)</f>
        <v>20_BAJAS_2G_3G_4G.sql</v>
      </c>
      <c r="E175" s="2" t="str">
        <f>VLOOKUP(C175,Variable_script!A:C,3,FALSE)</f>
        <v>DWO</v>
      </c>
      <c r="F175" s="2" t="str">
        <f>IFERROR(VLOOKUP(B175,'V. Priorizadas'!A:B,2,FALSE),"NO PRIORIZADA")</f>
        <v>NO PRIORIZADA</v>
      </c>
      <c r="G175" s="2" t="str">
        <f>VLOOKUP(C175,Detalle!B:F,5,FALSE)</f>
        <v>05 cada mes</v>
      </c>
      <c r="H175" s="2" t="s">
        <v>847</v>
      </c>
      <c r="I175" s="2"/>
      <c r="J175" s="2" t="s">
        <v>827</v>
      </c>
      <c r="K175" t="s">
        <v>835</v>
      </c>
    </row>
    <row r="176" spans="1:14" ht="15" customHeight="1" x14ac:dyDescent="0.25">
      <c r="A176" s="2" t="str">
        <f>VLOOKUP(C176,'Cat. Variables'!A:B,2,FALSE)</f>
        <v>CALIDAD DE RED</v>
      </c>
      <c r="B176" s="2" t="s">
        <v>621</v>
      </c>
      <c r="C176" s="2" t="s">
        <v>459</v>
      </c>
      <c r="D176" s="2" t="str">
        <f>VLOOKUP(C176,Variable_script!A:C,2,FALSE)</f>
        <v>20_BAJAS_2G_3G_4G.sql</v>
      </c>
      <c r="E176" s="2" t="str">
        <f>VLOOKUP(C176,Variable_script!A:C,3,FALSE)</f>
        <v>DWO</v>
      </c>
      <c r="F176" s="2" t="str">
        <f>IFERROR(VLOOKUP(B176,'V. Priorizadas'!A:B,2,FALSE),"NO PRIORIZADA")</f>
        <v>NO PRIORIZADA</v>
      </c>
      <c r="G176" s="2" t="str">
        <f>VLOOKUP(C176,Detalle!B:F,5,FALSE)</f>
        <v>05 cada mes</v>
      </c>
      <c r="H176" s="2" t="s">
        <v>847</v>
      </c>
      <c r="I176" s="2"/>
      <c r="J176" s="2" t="s">
        <v>827</v>
      </c>
    </row>
    <row r="177" spans="1:14" ht="15" customHeight="1" x14ac:dyDescent="0.25">
      <c r="A177" s="2" t="str">
        <f>VLOOKUP(C177,'Cat. Variables'!A:B,2,FALSE)</f>
        <v>CALIDAD DE RED</v>
      </c>
      <c r="B177" s="2" t="s">
        <v>622</v>
      </c>
      <c r="C177" s="2" t="s">
        <v>461</v>
      </c>
      <c r="D177" s="2" t="str">
        <f>VLOOKUP(C177,Variable_script!A:C,2,FALSE)</f>
        <v>20_BAJAS_2G_3G_4G.sql</v>
      </c>
      <c r="E177" s="2" t="str">
        <f>VLOOKUP(C177,Variable_script!A:C,3,FALSE)</f>
        <v>DWO</v>
      </c>
      <c r="F177" s="2" t="str">
        <f>IFERROR(VLOOKUP(B177,'V. Priorizadas'!A:B,2,FALSE),"NO PRIORIZADA")</f>
        <v>NO PRIORIZADA</v>
      </c>
      <c r="G177" s="2" t="str">
        <f>VLOOKUP(C177,Detalle!B:F,5,FALSE)</f>
        <v>05 cada mes</v>
      </c>
      <c r="H177" s="2" t="s">
        <v>847</v>
      </c>
      <c r="I177" s="2"/>
      <c r="J177" s="2" t="s">
        <v>827</v>
      </c>
    </row>
    <row r="178" spans="1:14" ht="15" customHeight="1" x14ac:dyDescent="0.25">
      <c r="A178" s="2" t="str">
        <f>VLOOKUP(C178,'Cat. Variables'!A:B,2,FALSE)</f>
        <v>TRÁFICO VOZ</v>
      </c>
      <c r="B178" s="2" t="s">
        <v>693</v>
      </c>
      <c r="C178" s="2" t="s">
        <v>19</v>
      </c>
      <c r="D178" s="2" t="str">
        <f>VLOOKUP(C178,Variable_script!A:C,2,FALSE)</f>
        <v>a_m_call_ss7_subscriber.SQL</v>
      </c>
      <c r="E178" s="2" t="str">
        <f>VLOOKUP(C178,Variable_script!A:C,3,FALSE)</f>
        <v>DWO</v>
      </c>
      <c r="F178" s="2" t="str">
        <f>IFERROR(VLOOKUP(B178,'V. Priorizadas'!A:B,2,FALSE),"NO PRIORIZADA")</f>
        <v>PRIORIZADA</v>
      </c>
      <c r="G178" s="2" t="str">
        <f>VLOOKUP(C178,Detalle!B:F,5,FALSE)</f>
        <v>02 cada mes</v>
      </c>
      <c r="H178" s="2"/>
      <c r="I178" s="2" t="s">
        <v>832</v>
      </c>
      <c r="J178" s="2" t="s">
        <v>827</v>
      </c>
    </row>
    <row r="179" spans="1:14" ht="15" customHeight="1" x14ac:dyDescent="0.25">
      <c r="A179" s="2" t="str">
        <f>VLOOKUP(C179,'Cat. Variables'!A:B,2,FALSE)</f>
        <v>TRÁFICO VOZ</v>
      </c>
      <c r="B179" s="2" t="s">
        <v>694</v>
      </c>
      <c r="C179" s="2" t="s">
        <v>20</v>
      </c>
      <c r="D179" s="2" t="str">
        <f>VLOOKUP(C179,Variable_script!A:C,2,FALSE)</f>
        <v>a_m_call_ss7_subscriber.SQL</v>
      </c>
      <c r="E179" s="2" t="str">
        <f>VLOOKUP(C179,Variable_script!A:C,3,FALSE)</f>
        <v>DWO</v>
      </c>
      <c r="F179" s="2" t="str">
        <f>IFERROR(VLOOKUP(B179,'V. Priorizadas'!A:B,2,FALSE),"NO PRIORIZADA")</f>
        <v>PRIORIZADA</v>
      </c>
      <c r="G179" s="2" t="str">
        <f>VLOOKUP(C179,Detalle!B:F,5,FALSE)</f>
        <v>02 cada mes</v>
      </c>
      <c r="H179" s="2"/>
      <c r="I179" s="2" t="s">
        <v>832</v>
      </c>
      <c r="J179" s="2" t="s">
        <v>827</v>
      </c>
      <c r="L179" t="str">
        <f t="shared" ref="L179:L197" si="8">CONCATENATE("B.",C179," AS ",B179," ,")</f>
        <v>B.VAR_038 AS SAL_VOZ_FIJO_AMT ,</v>
      </c>
      <c r="N179" t="str">
        <f>CONCATENATE(B179,",")</f>
        <v>SAL_VOZ_FIJO_AMT,</v>
      </c>
    </row>
    <row r="180" spans="1:14" ht="15" customHeight="1" x14ac:dyDescent="0.25">
      <c r="A180" s="2" t="str">
        <f>VLOOKUP(C180,'Cat. Variables'!A:B,2,FALSE)</f>
        <v>TRÁFICO VOZ</v>
      </c>
      <c r="B180" s="2" t="s">
        <v>695</v>
      </c>
      <c r="C180" s="2" t="s">
        <v>21</v>
      </c>
      <c r="D180" s="2" t="str">
        <f>VLOOKUP(C180,Variable_script!A:C,2,FALSE)</f>
        <v>a_m_call_ss7_subscriber.SQL</v>
      </c>
      <c r="E180" s="2" t="str">
        <f>VLOOKUP(C180,Variable_script!A:C,3,FALSE)</f>
        <v>DWO</v>
      </c>
      <c r="F180" s="2" t="str">
        <f>IFERROR(VLOOKUP(B180,'V. Priorizadas'!A:B,2,FALSE),"NO PRIORIZADA")</f>
        <v>PRIORIZADA</v>
      </c>
      <c r="G180" s="2" t="str">
        <f>VLOOKUP(C180,Detalle!B:F,5,FALSE)</f>
        <v>02 cada mes</v>
      </c>
      <c r="H180" s="2"/>
      <c r="I180" s="2" t="s">
        <v>832</v>
      </c>
      <c r="J180" s="2" t="s">
        <v>827</v>
      </c>
      <c r="L180" t="str">
        <f t="shared" si="8"/>
        <v>B.VAR_039 AS SAL_VOZ_QTY ,</v>
      </c>
      <c r="N180" t="str">
        <f t="shared" ref="N180:N197" si="9">CONCATENATE(B180,",")</f>
        <v>SAL_VOZ_QTY,</v>
      </c>
    </row>
    <row r="181" spans="1:14" ht="15" customHeight="1" x14ac:dyDescent="0.25">
      <c r="A181" s="2" t="str">
        <f>VLOOKUP(C181,'Cat. Variables'!A:B,2,FALSE)</f>
        <v>TRÁFICO VOZ</v>
      </c>
      <c r="B181" s="2" t="s">
        <v>696</v>
      </c>
      <c r="C181" s="2" t="s">
        <v>22</v>
      </c>
      <c r="D181" s="2" t="str">
        <f>VLOOKUP(C181,Variable_script!A:C,2,FALSE)</f>
        <v>a_m_call_ss7_subscriber.SQL</v>
      </c>
      <c r="E181" s="2" t="str">
        <f>VLOOKUP(C181,Variable_script!A:C,3,FALSE)</f>
        <v>DWO</v>
      </c>
      <c r="F181" s="2" t="str">
        <f>IFERROR(VLOOKUP(B181,'V. Priorizadas'!A:B,2,FALSE),"NO PRIORIZADA")</f>
        <v>PRIORIZADA</v>
      </c>
      <c r="G181" s="2" t="str">
        <f>VLOOKUP(C181,Detalle!B:F,5,FALSE)</f>
        <v>02 cada mes</v>
      </c>
      <c r="H181" s="2"/>
      <c r="I181" s="2" t="s">
        <v>832</v>
      </c>
      <c r="J181" s="2" t="s">
        <v>827</v>
      </c>
      <c r="L181" t="str">
        <f t="shared" si="8"/>
        <v>B.VAR_040 AS SAL_VOZ_FIJO_QTY ,</v>
      </c>
      <c r="N181" t="str">
        <f t="shared" si="9"/>
        <v>SAL_VOZ_FIJO_QTY,</v>
      </c>
    </row>
    <row r="182" spans="1:14" ht="15" customHeight="1" x14ac:dyDescent="0.25">
      <c r="A182" s="2" t="str">
        <f>VLOOKUP(C182,'Cat. Variables'!A:B,2,FALSE)</f>
        <v>TRÁFICO VOZ</v>
      </c>
      <c r="B182" s="2" t="s">
        <v>698</v>
      </c>
      <c r="C182" s="2" t="s">
        <v>23</v>
      </c>
      <c r="D182" s="2" t="str">
        <f>VLOOKUP(C182,Variable_script!A:C,2,FALSE)</f>
        <v>a_m_call_ss7_subscriber.SQL</v>
      </c>
      <c r="E182" s="2" t="str">
        <f>VLOOKUP(C182,Variable_script!A:C,3,FALSE)</f>
        <v>DWO</v>
      </c>
      <c r="F182" s="2" t="str">
        <f>IFERROR(VLOOKUP(B182,'V. Priorizadas'!A:B,2,FALSE),"NO PRIORIZADA")</f>
        <v>PRIORIZADA</v>
      </c>
      <c r="G182" s="2" t="str">
        <f>VLOOKUP(C182,Detalle!B:F,5,FALSE)</f>
        <v>02 cada mes</v>
      </c>
      <c r="H182" s="2"/>
      <c r="I182" s="2" t="s">
        <v>832</v>
      </c>
      <c r="J182" s="2" t="s">
        <v>827</v>
      </c>
      <c r="L182" t="str">
        <f t="shared" si="8"/>
        <v>B.VAR_043 AS SAL_VOZ_ENTEL_AMT ,</v>
      </c>
      <c r="N182" t="str">
        <f t="shared" si="9"/>
        <v>SAL_VOZ_ENTEL_AMT,</v>
      </c>
    </row>
    <row r="183" spans="1:14" ht="15" customHeight="1" x14ac:dyDescent="0.25">
      <c r="A183" s="2" t="str">
        <f>VLOOKUP(C183,'Cat. Variables'!A:B,2,FALSE)</f>
        <v>TRÁFICO VOZ</v>
      </c>
      <c r="B183" s="2" t="s">
        <v>699</v>
      </c>
      <c r="C183" s="2" t="s">
        <v>24</v>
      </c>
      <c r="D183" s="2" t="str">
        <f>VLOOKUP(C183,Variable_script!A:C,2,FALSE)</f>
        <v>a_m_call_ss7_subscriber.SQL</v>
      </c>
      <c r="E183" s="2" t="str">
        <f>VLOOKUP(C183,Variable_script!A:C,3,FALSE)</f>
        <v>DWO</v>
      </c>
      <c r="F183" s="2" t="str">
        <f>IFERROR(VLOOKUP(B183,'V. Priorizadas'!A:B,2,FALSE),"NO PRIORIZADA")</f>
        <v>PRIORIZADA</v>
      </c>
      <c r="G183" s="2" t="str">
        <f>VLOOKUP(C183,Detalle!B:F,5,FALSE)</f>
        <v>02 cada mes</v>
      </c>
      <c r="H183" s="2"/>
      <c r="I183" s="2" t="s">
        <v>832</v>
      </c>
      <c r="J183" s="2" t="s">
        <v>827</v>
      </c>
      <c r="L183" t="str">
        <f t="shared" si="8"/>
        <v>B.VAR_045 AS SAL_VOZ_ENTEL_QTY ,</v>
      </c>
      <c r="N183" t="str">
        <f t="shared" si="9"/>
        <v>SAL_VOZ_ENTEL_QTY,</v>
      </c>
    </row>
    <row r="184" spans="1:14" ht="15" customHeight="1" x14ac:dyDescent="0.25">
      <c r="A184" s="2" t="str">
        <f>VLOOKUP(C184,'Cat. Variables'!A:B,2,FALSE)</f>
        <v>TRÁFICO VOZ</v>
      </c>
      <c r="B184" s="2" t="s">
        <v>700</v>
      </c>
      <c r="C184" s="2" t="s">
        <v>25</v>
      </c>
      <c r="D184" s="2" t="str">
        <f>VLOOKUP(C184,Variable_script!A:C,2,FALSE)</f>
        <v>a_m_call_ss7_subscriber.SQL</v>
      </c>
      <c r="E184" s="2" t="str">
        <f>VLOOKUP(C184,Variable_script!A:C,3,FALSE)</f>
        <v>DWO</v>
      </c>
      <c r="F184" s="2" t="str">
        <f>IFERROR(VLOOKUP(B184,'V. Priorizadas'!A:B,2,FALSE),"NO PRIORIZADA")</f>
        <v>PRIORIZADA</v>
      </c>
      <c r="G184" s="2" t="str">
        <f>VLOOKUP(C184,Detalle!B:F,5,FALSE)</f>
        <v>02 cada mes</v>
      </c>
      <c r="H184" s="2"/>
      <c r="I184" s="2" t="s">
        <v>832</v>
      </c>
      <c r="J184" s="2" t="s">
        <v>827</v>
      </c>
      <c r="L184" t="str">
        <f t="shared" si="8"/>
        <v>B.VAR_047 AS SAL_MIN_BITEL_QTY ,</v>
      </c>
      <c r="N184" t="str">
        <f t="shared" si="9"/>
        <v>SAL_MIN_BITEL_QTY,</v>
      </c>
    </row>
    <row r="185" spans="1:14" ht="15" customHeight="1" x14ac:dyDescent="0.25">
      <c r="A185" s="2" t="str">
        <f>VLOOKUP(C185,'Cat. Variables'!A:B,2,FALSE)</f>
        <v>CALIDAD DE RED</v>
      </c>
      <c r="B185" s="2" t="s">
        <v>623</v>
      </c>
      <c r="C185" s="2" t="s">
        <v>463</v>
      </c>
      <c r="D185" s="2" t="str">
        <f>VLOOKUP(C185,Variable_script!A:C,2,FALSE)</f>
        <v>20_BAJAS_2G_3G_4G.sql</v>
      </c>
      <c r="E185" s="2" t="str">
        <f>VLOOKUP(C185,Variable_script!A:C,3,FALSE)</f>
        <v>DWO</v>
      </c>
      <c r="F185" s="2" t="str">
        <f>IFERROR(VLOOKUP(B185,'V. Priorizadas'!A:B,2,FALSE),"NO PRIORIZADA")</f>
        <v>NO PRIORIZADA</v>
      </c>
      <c r="G185" s="2" t="str">
        <f>VLOOKUP(C185,Detalle!B:F,5,FALSE)</f>
        <v>05 cada mes</v>
      </c>
      <c r="H185" s="2" t="s">
        <v>847</v>
      </c>
      <c r="I185" s="2"/>
      <c r="J185" s="2" t="s">
        <v>827</v>
      </c>
      <c r="L185" t="str">
        <f t="shared" si="8"/>
        <v>B.VAR_270 AS DATOS_ACC_3G_HP ,</v>
      </c>
      <c r="N185" t="str">
        <f t="shared" si="9"/>
        <v>DATOS_ACC_3G_HP,</v>
      </c>
    </row>
    <row r="186" spans="1:14" ht="15" customHeight="1" x14ac:dyDescent="0.25">
      <c r="A186" s="2" t="str">
        <f>VLOOKUP(C186,'Cat. Variables'!A:B,2,FALSE)</f>
        <v>CALIDAD DE RED</v>
      </c>
      <c r="B186" s="2" t="s">
        <v>624</v>
      </c>
      <c r="C186" s="2" t="s">
        <v>465</v>
      </c>
      <c r="D186" s="2" t="str">
        <f>VLOOKUP(C186,Variable_script!A:C,2,FALSE)</f>
        <v>20_BAJAS_2G_3G_4G.sql</v>
      </c>
      <c r="E186" s="2" t="str">
        <f>VLOOKUP(C186,Variable_script!A:C,3,FALSE)</f>
        <v>DWO</v>
      </c>
      <c r="F186" s="2" t="str">
        <f>IFERROR(VLOOKUP(B186,'V. Priorizadas'!A:B,2,FALSE),"NO PRIORIZADA")</f>
        <v>NO PRIORIZADA</v>
      </c>
      <c r="G186" s="2" t="str">
        <f>VLOOKUP(C186,Detalle!B:F,5,FALSE)</f>
        <v>05 cada mes</v>
      </c>
      <c r="H186" s="2" t="s">
        <v>847</v>
      </c>
      <c r="I186" s="2"/>
      <c r="J186" s="2" t="s">
        <v>827</v>
      </c>
      <c r="L186" t="str">
        <f t="shared" si="8"/>
        <v>B.VAR_271 AS DATOS_RET_3G_HP ,</v>
      </c>
      <c r="N186" t="str">
        <f t="shared" si="9"/>
        <v>DATOS_RET_3G_HP,</v>
      </c>
    </row>
    <row r="187" spans="1:14" ht="15" customHeight="1" x14ac:dyDescent="0.25">
      <c r="A187" s="2" t="str">
        <f>VLOOKUP(C187,'Cat. Variables'!A:B,2,FALSE)</f>
        <v>TRÁFICO VOZ</v>
      </c>
      <c r="B187" s="2" t="s">
        <v>701</v>
      </c>
      <c r="C187" s="2" t="s">
        <v>26</v>
      </c>
      <c r="D187" s="2" t="str">
        <f>VLOOKUP(C187,Variable_script!A:C,2,FALSE)</f>
        <v>a_m_call_ss7_subscriber.SQL</v>
      </c>
      <c r="E187" s="2" t="str">
        <f>VLOOKUP(C187,Variable_script!A:C,3,FALSE)</f>
        <v>DWO</v>
      </c>
      <c r="F187" s="2" t="str">
        <f>IFERROR(VLOOKUP(B187,'V. Priorizadas'!A:B,2,FALSE),"NO PRIORIZADA")</f>
        <v>PRIORIZADA</v>
      </c>
      <c r="G187" s="2" t="str">
        <f>VLOOKUP(C187,Detalle!B:F,5,FALSE)</f>
        <v>02 cada mes</v>
      </c>
      <c r="H187" s="2"/>
      <c r="I187" s="2" t="s">
        <v>832</v>
      </c>
      <c r="J187" s="2" t="s">
        <v>827</v>
      </c>
      <c r="L187" t="str">
        <f t="shared" si="8"/>
        <v>B.VAR_048 AS SAL_VOZ_BITEL_AMT ,</v>
      </c>
      <c r="N187" t="str">
        <f t="shared" si="9"/>
        <v>SAL_VOZ_BITEL_AMT,</v>
      </c>
    </row>
    <row r="188" spans="1:14" ht="15" customHeight="1" x14ac:dyDescent="0.25">
      <c r="A188" s="2" t="str">
        <f>VLOOKUP(C188,'Cat. Variables'!A:B,2,FALSE)</f>
        <v>TRÁFICO VOZ</v>
      </c>
      <c r="B188" s="2" t="s">
        <v>702</v>
      </c>
      <c r="C188" s="2" t="s">
        <v>27</v>
      </c>
      <c r="D188" s="2" t="str">
        <f>VLOOKUP(C188,Variable_script!A:C,2,FALSE)</f>
        <v>a_m_call_ss7_subscriber.SQL</v>
      </c>
      <c r="E188" s="2" t="str">
        <f>VLOOKUP(C188,Variable_script!A:C,3,FALSE)</f>
        <v>DWO</v>
      </c>
      <c r="F188" s="2" t="str">
        <f>IFERROR(VLOOKUP(B188,'V. Priorizadas'!A:B,2,FALSE),"NO PRIORIZADA")</f>
        <v>PRIORIZADA</v>
      </c>
      <c r="G188" s="2" t="str">
        <f>VLOOKUP(C188,Detalle!B:F,5,FALSE)</f>
        <v>02 cada mes</v>
      </c>
      <c r="H188" s="2"/>
      <c r="I188" s="2" t="s">
        <v>832</v>
      </c>
      <c r="J188" s="2" t="s">
        <v>827</v>
      </c>
      <c r="L188" t="str">
        <f t="shared" si="8"/>
        <v>B.VAR_049 AS SAL_VOZ_BITEL_QTY ,</v>
      </c>
      <c r="N188" t="str">
        <f t="shared" si="9"/>
        <v>SAL_VOZ_BITEL_QTY,</v>
      </c>
    </row>
    <row r="189" spans="1:14" ht="15" customHeight="1" x14ac:dyDescent="0.25">
      <c r="A189" s="2" t="str">
        <f>VLOOKUP(C189,'Cat. Variables'!A:B,2,FALSE)</f>
        <v>TRÁFICO VOZ</v>
      </c>
      <c r="B189" s="2" t="s">
        <v>705</v>
      </c>
      <c r="C189" s="2" t="s">
        <v>28</v>
      </c>
      <c r="D189" s="2" t="str">
        <f>VLOOKUP(C189,Variable_script!A:C,2,FALSE)</f>
        <v>a_m_call_ss7_subscriber.SQL</v>
      </c>
      <c r="E189" s="2" t="str">
        <f>VLOOKUP(C189,Variable_script!A:C,3,FALSE)</f>
        <v>DWO</v>
      </c>
      <c r="F189" s="2" t="str">
        <f>IFERROR(VLOOKUP(B189,'V. Priorizadas'!A:B,2,FALSE),"NO PRIORIZADA")</f>
        <v>PRIORIZADA</v>
      </c>
      <c r="G189" s="2" t="str">
        <f>VLOOKUP(C189,Detalle!B:F,5,FALSE)</f>
        <v>02 cada mes</v>
      </c>
      <c r="H189" s="2"/>
      <c r="I189" s="2" t="s">
        <v>832</v>
      </c>
      <c r="J189" s="2" t="s">
        <v>827</v>
      </c>
      <c r="L189" t="str">
        <f t="shared" si="8"/>
        <v>B.VAR_052 AS SAL_VOZ_MOV_AMT ,</v>
      </c>
      <c r="N189" t="str">
        <f t="shared" si="9"/>
        <v>SAL_VOZ_MOV_AMT,</v>
      </c>
    </row>
    <row r="190" spans="1:14" ht="15" customHeight="1" x14ac:dyDescent="0.25">
      <c r="A190" s="2" t="str">
        <f>VLOOKUP(C190,'Cat. Variables'!A:B,2,FALSE)</f>
        <v>TRÁFICO VOZ</v>
      </c>
      <c r="B190" s="2" t="s">
        <v>706</v>
      </c>
      <c r="C190" s="2" t="s">
        <v>29</v>
      </c>
      <c r="D190" s="2" t="str">
        <f>VLOOKUP(C190,Variable_script!A:C,2,FALSE)</f>
        <v>a_m_call_ss7_subscriber.SQL</v>
      </c>
      <c r="E190" s="2" t="str">
        <f>VLOOKUP(C190,Variable_script!A:C,3,FALSE)</f>
        <v>DWO</v>
      </c>
      <c r="F190" s="2" t="str">
        <f>IFERROR(VLOOKUP(B190,'V. Priorizadas'!A:B,2,FALSE),"NO PRIORIZADA")</f>
        <v>PRIORIZADA</v>
      </c>
      <c r="G190" s="2" t="str">
        <f>VLOOKUP(C190,Detalle!B:F,5,FALSE)</f>
        <v>02 cada mes</v>
      </c>
      <c r="H190" s="2"/>
      <c r="I190" s="2" t="s">
        <v>832</v>
      </c>
      <c r="J190" s="2" t="s">
        <v>827</v>
      </c>
      <c r="L190" t="str">
        <f t="shared" si="8"/>
        <v>B.VAR_053 AS SAL_VOZ_FIJO_MOV_AMT ,</v>
      </c>
      <c r="N190" t="str">
        <f t="shared" si="9"/>
        <v>SAL_VOZ_FIJO_MOV_AMT,</v>
      </c>
    </row>
    <row r="191" spans="1:14" ht="15" customHeight="1" x14ac:dyDescent="0.25">
      <c r="A191" s="2" t="str">
        <f>VLOOKUP(C191,'Cat. Variables'!A:B,2,FALSE)</f>
        <v>TRÁFICO VOZ</v>
      </c>
      <c r="B191" s="2" t="s">
        <v>707</v>
      </c>
      <c r="C191" s="2" t="s">
        <v>30</v>
      </c>
      <c r="D191" s="2" t="str">
        <f>VLOOKUP(C191,Variable_script!A:C,2,FALSE)</f>
        <v>a_m_call_ss7_subscriber.SQL</v>
      </c>
      <c r="E191" s="2" t="str">
        <f>VLOOKUP(C191,Variable_script!A:C,3,FALSE)</f>
        <v>DWO</v>
      </c>
      <c r="F191" s="2" t="str">
        <f>IFERROR(VLOOKUP(B191,'V. Priorizadas'!A:B,2,FALSE),"NO PRIORIZADA")</f>
        <v>PRIORIZADA</v>
      </c>
      <c r="G191" s="2" t="str">
        <f>VLOOKUP(C191,Detalle!B:F,5,FALSE)</f>
        <v>02 cada mes</v>
      </c>
      <c r="H191" s="2"/>
      <c r="I191" s="2" t="s">
        <v>832</v>
      </c>
      <c r="J191" s="2" t="s">
        <v>827</v>
      </c>
      <c r="L191" t="str">
        <f t="shared" si="8"/>
        <v>B.VAR_054 AS SAL_VOZ_MOV_QTY ,</v>
      </c>
      <c r="N191" t="str">
        <f t="shared" si="9"/>
        <v>SAL_VOZ_MOV_QTY,</v>
      </c>
    </row>
    <row r="192" spans="1:14" ht="15" customHeight="1" x14ac:dyDescent="0.25">
      <c r="A192" s="2" t="str">
        <f>VLOOKUP(C192,'Cat. Variables'!A:B,2,FALSE)</f>
        <v>TRÁFICO VOZ</v>
      </c>
      <c r="B192" s="2" t="s">
        <v>708</v>
      </c>
      <c r="C192" s="2" t="s">
        <v>31</v>
      </c>
      <c r="D192" s="2" t="str">
        <f>VLOOKUP(C192,Variable_script!A:C,2,FALSE)</f>
        <v>a_m_call_ss7_subscriber.SQL</v>
      </c>
      <c r="E192" s="2" t="str">
        <f>VLOOKUP(C192,Variable_script!A:C,3,FALSE)</f>
        <v>DWO</v>
      </c>
      <c r="F192" s="2" t="str">
        <f>IFERROR(VLOOKUP(B192,'V. Priorizadas'!A:B,2,FALSE),"NO PRIORIZADA")</f>
        <v>PRIORIZADA</v>
      </c>
      <c r="G192" s="2" t="str">
        <f>VLOOKUP(C192,Detalle!B:F,5,FALSE)</f>
        <v>02 cada mes</v>
      </c>
      <c r="H192" s="2"/>
      <c r="I192" s="2" t="s">
        <v>832</v>
      </c>
      <c r="J192" s="2" t="s">
        <v>827</v>
      </c>
      <c r="L192" t="str">
        <f t="shared" si="8"/>
        <v>B.VAR_055 AS SAL_VOZ_FIJO_MOV_QTY ,</v>
      </c>
      <c r="N192" t="str">
        <f t="shared" si="9"/>
        <v>SAL_VOZ_FIJO_MOV_QTY,</v>
      </c>
    </row>
    <row r="193" spans="1:14" ht="15" customHeight="1" x14ac:dyDescent="0.25">
      <c r="A193" s="2" t="str">
        <f>VLOOKUP(C193,'Cat. Variables'!A:B,2,FALSE)</f>
        <v>TRÁFICO VOZ</v>
      </c>
      <c r="B193" s="2" t="s">
        <v>710</v>
      </c>
      <c r="C193" s="2" t="s">
        <v>32</v>
      </c>
      <c r="D193" s="2" t="str">
        <f>VLOOKUP(C193,Variable_script!A:C,2,FALSE)</f>
        <v>a_m_call_ss7_subscriber.SQL</v>
      </c>
      <c r="E193" s="2" t="str">
        <f>VLOOKUP(C193,Variable_script!A:C,3,FALSE)</f>
        <v>DWO</v>
      </c>
      <c r="F193" s="2" t="str">
        <f>IFERROR(VLOOKUP(B193,'V. Priorizadas'!A:B,2,FALSE),"NO PRIORIZADA")</f>
        <v>PRIORIZADA</v>
      </c>
      <c r="G193" s="2" t="str">
        <f>VLOOKUP(C193,Detalle!B:F,5,FALSE)</f>
        <v>02 cada mes</v>
      </c>
      <c r="H193" s="2"/>
      <c r="I193" s="2" t="s">
        <v>832</v>
      </c>
      <c r="J193" s="2" t="s">
        <v>827</v>
      </c>
      <c r="L193" t="str">
        <f t="shared" si="8"/>
        <v>B.VAR_057 AS SAL_VOZ_VIRGIN_AMT ,</v>
      </c>
      <c r="N193" t="str">
        <f t="shared" si="9"/>
        <v>SAL_VOZ_VIRGIN_AMT,</v>
      </c>
    </row>
    <row r="194" spans="1:14" ht="15" customHeight="1" x14ac:dyDescent="0.25">
      <c r="A194" s="2" t="str">
        <f>VLOOKUP(C194,'Cat. Variables'!A:B,2,FALSE)</f>
        <v>TRÁFICO VOZ</v>
      </c>
      <c r="B194" s="2" t="s">
        <v>711</v>
      </c>
      <c r="C194" s="2" t="s">
        <v>33</v>
      </c>
      <c r="D194" s="2" t="str">
        <f>VLOOKUP(C194,Variable_script!A:C,2,FALSE)</f>
        <v>a_m_call_ss7_subscriber.SQL</v>
      </c>
      <c r="E194" s="2" t="str">
        <f>VLOOKUP(C194,Variable_script!A:C,3,FALSE)</f>
        <v>DWO</v>
      </c>
      <c r="F194" s="2" t="str">
        <f>IFERROR(VLOOKUP(B194,'V. Priorizadas'!A:B,2,FALSE),"NO PRIORIZADA")</f>
        <v>PRIORIZADA</v>
      </c>
      <c r="G194" s="2" t="str">
        <f>VLOOKUP(C194,Detalle!B:F,5,FALSE)</f>
        <v>02 cada mes</v>
      </c>
      <c r="H194" s="2"/>
      <c r="I194" s="2" t="s">
        <v>832</v>
      </c>
      <c r="J194" s="2" t="s">
        <v>827</v>
      </c>
      <c r="L194" t="str">
        <f t="shared" si="8"/>
        <v>B.VAR_058 AS SAL_VOZ_VIRGIN_QTY ,</v>
      </c>
      <c r="N194" t="str">
        <f t="shared" si="9"/>
        <v>SAL_VOZ_VIRGIN_QTY,</v>
      </c>
    </row>
    <row r="195" spans="1:14" ht="15" customHeight="1" x14ac:dyDescent="0.25">
      <c r="A195" s="2" t="str">
        <f>VLOOKUP(C195,'Cat. Variables'!A:B,2,FALSE)</f>
        <v>TRÁFICO SMS</v>
      </c>
      <c r="B195" s="2" t="s">
        <v>712</v>
      </c>
      <c r="C195" s="2" t="s">
        <v>34</v>
      </c>
      <c r="D195" s="2" t="str">
        <f>VLOOKUP(C195,Variable_script!A:C,2,FALSE)</f>
        <v>a_m_call_ss7_subscriber.SQL</v>
      </c>
      <c r="E195" s="2" t="str">
        <f>VLOOKUP(C195,Variable_script!A:C,3,FALSE)</f>
        <v>DWO</v>
      </c>
      <c r="F195" s="2" t="str">
        <f>IFERROR(VLOOKUP(B195,'V. Priorizadas'!A:B,2,FALSE),"NO PRIORIZADA")</f>
        <v>PRIORIZADA</v>
      </c>
      <c r="G195" s="2" t="str">
        <f>VLOOKUP(C195,Detalle!B:F,5,FALSE)</f>
        <v>02 cada mes</v>
      </c>
      <c r="H195" s="2"/>
      <c r="I195" s="2" t="s">
        <v>832</v>
      </c>
      <c r="J195" s="2" t="s">
        <v>827</v>
      </c>
      <c r="L195" t="str">
        <f t="shared" si="8"/>
        <v>B.VAR_059 AS SAL_SMS_QTY ,</v>
      </c>
      <c r="N195" t="str">
        <f t="shared" si="9"/>
        <v>SAL_SMS_QTY,</v>
      </c>
    </row>
    <row r="196" spans="1:14" ht="15" customHeight="1" x14ac:dyDescent="0.25">
      <c r="A196" s="2" t="str">
        <f>VLOOKUP(C196,'Cat. Variables'!A:B,2,FALSE)</f>
        <v>TRÁFICO SMS</v>
      </c>
      <c r="B196" s="2" t="s">
        <v>714</v>
      </c>
      <c r="C196" s="2" t="s">
        <v>35</v>
      </c>
      <c r="D196" s="2" t="str">
        <f>VLOOKUP(C196,Variable_script!A:C,2,FALSE)</f>
        <v>a_m_call_ss7_subscriber.SQL</v>
      </c>
      <c r="E196" s="2" t="str">
        <f>VLOOKUP(C196,Variable_script!A:C,3,FALSE)</f>
        <v>DWO</v>
      </c>
      <c r="F196" s="2" t="str">
        <f>IFERROR(VLOOKUP(B196,'V. Priorizadas'!A:B,2,FALSE),"NO PRIORIZADA")</f>
        <v>PRIORIZADA</v>
      </c>
      <c r="G196" s="2" t="str">
        <f>VLOOKUP(C196,Detalle!B:F,5,FALSE)</f>
        <v>02 cada mes</v>
      </c>
      <c r="H196" s="2"/>
      <c r="I196" s="2" t="s">
        <v>832</v>
      </c>
      <c r="J196" s="2" t="s">
        <v>827</v>
      </c>
      <c r="L196" t="str">
        <f t="shared" si="8"/>
        <v>B.VAR_061 AS SAL_SMS_ENTEL_QTY ,</v>
      </c>
      <c r="N196" t="str">
        <f t="shared" si="9"/>
        <v>SAL_SMS_ENTEL_QTY,</v>
      </c>
    </row>
    <row r="197" spans="1:14" ht="15" customHeight="1" x14ac:dyDescent="0.25">
      <c r="A197" s="2" t="str">
        <f>VLOOKUP(C197,'Cat. Variables'!A:B,2,FALSE)</f>
        <v>TRÁFICO SMS</v>
      </c>
      <c r="B197" s="2" t="s">
        <v>716</v>
      </c>
      <c r="C197" s="2" t="s">
        <v>36</v>
      </c>
      <c r="D197" s="2" t="str">
        <f>VLOOKUP(C197,Variable_script!A:C,2,FALSE)</f>
        <v>a_m_call_ss7_subscriber.SQL</v>
      </c>
      <c r="E197" s="2" t="str">
        <f>VLOOKUP(C197,Variable_script!A:C,3,FALSE)</f>
        <v>DWO</v>
      </c>
      <c r="F197" s="2" t="str">
        <f>IFERROR(VLOOKUP(B197,'V. Priorizadas'!A:B,2,FALSE),"NO PRIORIZADA")</f>
        <v>PRIORIZADA</v>
      </c>
      <c r="G197" s="2" t="str">
        <f>VLOOKUP(C197,Detalle!B:F,5,FALSE)</f>
        <v>02 cada mes</v>
      </c>
      <c r="H197" s="2"/>
      <c r="I197" s="2" t="s">
        <v>832</v>
      </c>
      <c r="J197" s="2" t="s">
        <v>827</v>
      </c>
      <c r="L197" t="str">
        <f t="shared" si="8"/>
        <v>B.VAR_063 AS SAL_SMS_BITEL_QTY ,</v>
      </c>
      <c r="N197" t="str">
        <f t="shared" si="9"/>
        <v>SAL_SMS_BITEL_QTY,</v>
      </c>
    </row>
    <row r="198" spans="1:14" ht="15" customHeight="1" x14ac:dyDescent="0.25">
      <c r="A198" s="2" t="str">
        <f>VLOOKUP(C198,'Cat. Variables'!A:B,2,FALSE)</f>
        <v>TRÁFICO SMS</v>
      </c>
      <c r="B198" s="2" t="s">
        <v>718</v>
      </c>
      <c r="C198" s="2" t="s">
        <v>37</v>
      </c>
      <c r="D198" s="2" t="str">
        <f>VLOOKUP(C198,Variable_script!A:C,2,FALSE)</f>
        <v>a_m_call_ss7_subscriber.SQL</v>
      </c>
      <c r="E198" s="2" t="str">
        <f>VLOOKUP(C198,Variable_script!A:C,3,FALSE)</f>
        <v>DWO</v>
      </c>
      <c r="F198" s="2" t="str">
        <f>IFERROR(VLOOKUP(B198,'V. Priorizadas'!A:B,2,FALSE),"NO PRIORIZADA")</f>
        <v>PRIORIZADA</v>
      </c>
      <c r="G198" s="2" t="str">
        <f>VLOOKUP(C198,Detalle!B:F,5,FALSE)</f>
        <v>02 cada mes</v>
      </c>
      <c r="H198" s="2"/>
      <c r="I198" s="2" t="s">
        <v>832</v>
      </c>
      <c r="J198" s="2" t="s">
        <v>827</v>
      </c>
    </row>
    <row r="199" spans="1:14" ht="15" customHeight="1" x14ac:dyDescent="0.25">
      <c r="A199" s="2" t="str">
        <f>VLOOKUP(C199,'Cat. Variables'!A:B,2,FALSE)</f>
        <v>ÚLTIMO TRÁFICO</v>
      </c>
      <c r="B199" s="2" t="s">
        <v>389</v>
      </c>
      <c r="C199" s="2" t="s">
        <v>389</v>
      </c>
      <c r="D199" s="2" t="str">
        <f>VLOOKUP(C199,Variable_script!A:C,2,FALSE)</f>
        <v>var_226_nathy.sql</v>
      </c>
      <c r="E199" s="2" t="str">
        <f>VLOOKUP(C199,Variable_script!A:C,3,FALSE)</f>
        <v>REPTDM</v>
      </c>
      <c r="F199" s="2" t="str">
        <f>IFERROR(VLOOKUP(B199,'V. Priorizadas'!A:B,2,FALSE),"NO PRIORIZADA")</f>
        <v>NO PRIORIZADA</v>
      </c>
      <c r="G199" s="2" t="str">
        <f>VLOOKUP(C199,Detalle!B:F,5,FALSE)</f>
        <v>05 cada mes</v>
      </c>
      <c r="H199" s="2"/>
      <c r="I199" s="2"/>
      <c r="J199" s="2" t="s">
        <v>843</v>
      </c>
      <c r="L199" t="str">
        <f>CONCATENATE("B.",C199," AS ",B199," ,")</f>
        <v>B.VAR_226 AS VAR_226 ,</v>
      </c>
      <c r="N199" t="str">
        <f>CONCATENATE(B199,",")</f>
        <v>VAR_226,</v>
      </c>
    </row>
    <row r="200" spans="1:14" ht="15" customHeight="1" x14ac:dyDescent="0.25">
      <c r="A200" s="2" t="str">
        <f>VLOOKUP(C200,'Cat. Variables'!A:B,2,FALSE)</f>
        <v>TRÁFICO SMS</v>
      </c>
      <c r="B200" s="2" t="s">
        <v>720</v>
      </c>
      <c r="C200" s="2" t="s">
        <v>38</v>
      </c>
      <c r="D200" s="2" t="str">
        <f>VLOOKUP(C200,Variable_script!A:C,2,FALSE)</f>
        <v>a_m_call_ss7_subscriber.SQL</v>
      </c>
      <c r="E200" s="2" t="str">
        <f>VLOOKUP(C200,Variable_script!A:C,3,FALSE)</f>
        <v>DWO</v>
      </c>
      <c r="F200" s="2" t="str">
        <f>IFERROR(VLOOKUP(B200,'V. Priorizadas'!A:B,2,FALSE),"NO PRIORIZADA")</f>
        <v>PRIORIZADA</v>
      </c>
      <c r="G200" s="2" t="str">
        <f>VLOOKUP(C200,Detalle!B:F,5,FALSE)</f>
        <v>02 cada mes</v>
      </c>
      <c r="H200" s="2"/>
      <c r="I200" s="2" t="s">
        <v>832</v>
      </c>
      <c r="J200" s="2" t="s">
        <v>827</v>
      </c>
      <c r="L200" t="str">
        <f>CONCATENATE("B.",C200," AS ",B200," ,")</f>
        <v>B.VAR_067 AS SAL_SMS_VIRGIN_QTY ,</v>
      </c>
      <c r="N200" t="str">
        <f>CONCATENATE(B200,",")</f>
        <v>SAL_SMS_VIRGIN_QTY,</v>
      </c>
    </row>
    <row r="201" spans="1:14" ht="15" customHeight="1" x14ac:dyDescent="0.25">
      <c r="A201" s="2" t="str">
        <f>VLOOKUP(C201,'Cat. Variables'!A:B,2,FALSE)</f>
        <v>DATOS DE LINEA</v>
      </c>
      <c r="B201" s="2" t="s">
        <v>165</v>
      </c>
      <c r="C201" s="2" t="s">
        <v>165</v>
      </c>
      <c r="D201" s="2" t="str">
        <f>VLOOKUP(C201,Variable_script!A:C,2,FALSE)</f>
        <v>var_ventas.SQL</v>
      </c>
      <c r="E201" s="2" t="str">
        <f>VLOOKUP(C201,Variable_script!A:C,3,FALSE)</f>
        <v>REPTDM</v>
      </c>
      <c r="F201" s="2" t="str">
        <f>IFERROR(VLOOKUP(B201,'V. Priorizadas'!A:B,2,FALSE),"NO PRIORIZADA")</f>
        <v>NO PRIORIZADA</v>
      </c>
      <c r="G201" s="2" t="str">
        <f>VLOOKUP(C201,Detalle!B:F,5,FALSE)</f>
        <v>02 cada mes</v>
      </c>
      <c r="H201" s="2"/>
      <c r="I201" s="2"/>
      <c r="J201" s="2" t="s">
        <v>843</v>
      </c>
    </row>
    <row r="202" spans="1:14" ht="15" customHeight="1" x14ac:dyDescent="0.25">
      <c r="A202" s="2" t="str">
        <f>VLOOKUP(C202,'Cat. Variables'!A:B,2,FALSE)</f>
        <v>DATOS DE LINEA</v>
      </c>
      <c r="B202" s="2" t="s">
        <v>167</v>
      </c>
      <c r="C202" s="2" t="s">
        <v>167</v>
      </c>
      <c r="D202" s="2" t="str">
        <f>VLOOKUP(C202,Variable_script!A:C,2,FALSE)</f>
        <v>var_ventas.SQL</v>
      </c>
      <c r="E202" s="2" t="str">
        <f>VLOOKUP(C202,Variable_script!A:C,3,FALSE)</f>
        <v>REPTDM</v>
      </c>
      <c r="F202" s="2" t="str">
        <f>IFERROR(VLOOKUP(B202,'V. Priorizadas'!A:B,2,FALSE),"NO PRIORIZADA")</f>
        <v>NO PRIORIZADA</v>
      </c>
      <c r="G202" s="2" t="str">
        <f>VLOOKUP(C202,Detalle!B:F,5,FALSE)</f>
        <v>02 cada mes</v>
      </c>
      <c r="H202" s="2"/>
      <c r="I202" s="2"/>
      <c r="J202" s="2" t="s">
        <v>843</v>
      </c>
    </row>
    <row r="203" spans="1:14" ht="15" customHeight="1" x14ac:dyDescent="0.25">
      <c r="A203" s="2" t="str">
        <f>VLOOKUP(C203,'Cat. Variables'!A:B,2,FALSE)</f>
        <v>DATOS DE LINEA</v>
      </c>
      <c r="B203" s="2" t="s">
        <v>169</v>
      </c>
      <c r="C203" s="2" t="s">
        <v>169</v>
      </c>
      <c r="D203" s="2" t="str">
        <f>VLOOKUP(C203,Variable_script!A:C,2,FALSE)</f>
        <v>var_ventas.SQL</v>
      </c>
      <c r="E203" s="2" t="str">
        <f>VLOOKUP(C203,Variable_script!A:C,3,FALSE)</f>
        <v>REPTDM</v>
      </c>
      <c r="F203" s="2" t="str">
        <f>IFERROR(VLOOKUP(B203,'V. Priorizadas'!A:B,2,FALSE),"NO PRIORIZADA")</f>
        <v>NO PRIORIZADA</v>
      </c>
      <c r="G203" s="2" t="str">
        <f>VLOOKUP(C203,Detalle!B:F,5,FALSE)</f>
        <v>02 cada mes</v>
      </c>
      <c r="H203" s="2"/>
      <c r="I203" s="2"/>
      <c r="J203" s="2" t="s">
        <v>843</v>
      </c>
    </row>
    <row r="204" spans="1:14" ht="15" customHeight="1" x14ac:dyDescent="0.25">
      <c r="A204" s="2" t="str">
        <f>VLOOKUP(C204,'Cat. Variables'!A:B,2,FALSE)</f>
        <v>DATOS DE EQUIPO</v>
      </c>
      <c r="B204" s="2" t="s">
        <v>171</v>
      </c>
      <c r="C204" s="2" t="s">
        <v>171</v>
      </c>
      <c r="D204" s="2" t="str">
        <f>VLOOKUP(C204,Variable_script!A:C,2,FALSE)</f>
        <v>var_ventas.SQL</v>
      </c>
      <c r="E204" s="2" t="str">
        <f>VLOOKUP(C204,Variable_script!A:C,3,FALSE)</f>
        <v>REPTDM</v>
      </c>
      <c r="F204" s="2" t="str">
        <f>IFERROR(VLOOKUP(B204,'V. Priorizadas'!A:B,2,FALSE),"NO PRIORIZADA")</f>
        <v>NO PRIORIZADA</v>
      </c>
      <c r="G204" s="2" t="str">
        <f>VLOOKUP(C204,Detalle!B:F,5,FALSE)</f>
        <v>02 cada mes</v>
      </c>
      <c r="H204" s="2"/>
      <c r="I204" s="2"/>
      <c r="J204" s="2" t="s">
        <v>843</v>
      </c>
    </row>
    <row r="205" spans="1:14" ht="15" customHeight="1" x14ac:dyDescent="0.25">
      <c r="A205" s="2" t="str">
        <f>VLOOKUP(C205,'Cat. Variables'!A:B,2,FALSE)</f>
        <v>RECARGAS</v>
      </c>
      <c r="B205" s="2" t="s">
        <v>723</v>
      </c>
      <c r="C205" s="2" t="s">
        <v>734</v>
      </c>
      <c r="D205" s="2" t="str">
        <f>VLOOKUP(C205,Variable_script!A:C,2,FALSE)</f>
        <v>A_M_SUBSCRIBER.SQL</v>
      </c>
      <c r="E205" s="2" t="str">
        <f>VLOOKUP(C205,Variable_script!A:C,3,FALSE)</f>
        <v>DWO</v>
      </c>
      <c r="F205" s="2" t="str">
        <f>IFERROR(VLOOKUP(B205,'V. Priorizadas'!A:B,2,FALSE),"NO PRIORIZADA")</f>
        <v>PRIORIZADA</v>
      </c>
      <c r="G205" s="2" t="str">
        <f>VLOOKUP(C205,Detalle!B:F,5,FALSE)</f>
        <v>02 cada mes</v>
      </c>
      <c r="H205" s="2"/>
      <c r="I205" s="2" t="s">
        <v>155</v>
      </c>
      <c r="J205" s="2" t="s">
        <v>827</v>
      </c>
      <c r="L205" t="str">
        <f>CONCATENATE("B.",C205," AS ",B205," ,")</f>
        <v>B.var_031 AS VAR_31 ,</v>
      </c>
    </row>
    <row r="206" spans="1:14" ht="15" customHeight="1" x14ac:dyDescent="0.25">
      <c r="A206" s="2" t="str">
        <f>VLOOKUP(C206,'Cat. Variables'!A:B,2,FALSE)</f>
        <v>RECARGAS</v>
      </c>
      <c r="B206" s="2" t="s">
        <v>724</v>
      </c>
      <c r="C206" s="2" t="s">
        <v>735</v>
      </c>
      <c r="D206" s="2" t="str">
        <f>VLOOKUP(C206,Variable_script!A:C,2,FALSE)</f>
        <v>A_M_SUBSCRIBER.SQL</v>
      </c>
      <c r="E206" s="2" t="str">
        <f>VLOOKUP(C206,Variable_script!A:C,3,FALSE)</f>
        <v>DWO</v>
      </c>
      <c r="F206" s="2" t="str">
        <f>IFERROR(VLOOKUP(B206,'V. Priorizadas'!A:B,2,FALSE),"NO PRIORIZADA")</f>
        <v>PRIORIZADA</v>
      </c>
      <c r="G206" s="2" t="str">
        <f>VLOOKUP(C206,Detalle!B:F,5,FALSE)</f>
        <v>05 cada mes</v>
      </c>
      <c r="H206" s="2"/>
      <c r="I206" s="2" t="s">
        <v>155</v>
      </c>
      <c r="J206" s="2" t="s">
        <v>827</v>
      </c>
      <c r="L206" t="str">
        <f>CONCATENATE("B.",C206," AS ",B206," ,")</f>
        <v>B.var_032 AS VAR_32 ,</v>
      </c>
    </row>
    <row r="207" spans="1:14" ht="15" customHeight="1" x14ac:dyDescent="0.25">
      <c r="A207" s="2" t="str">
        <f>VLOOKUP(C207,'Cat. Variables'!A:B,2,FALSE)</f>
        <v>RECARGAS</v>
      </c>
      <c r="B207" s="2" t="s">
        <v>725</v>
      </c>
      <c r="C207" s="2" t="s">
        <v>736</v>
      </c>
      <c r="D207" s="2" t="str">
        <f>VLOOKUP(C207,Variable_script!A:C,2,FALSE)</f>
        <v>A_M_SUBSCRIBER.SQL</v>
      </c>
      <c r="E207" s="2" t="str">
        <f>VLOOKUP(C207,Variable_script!A:C,3,FALSE)</f>
        <v>DWO</v>
      </c>
      <c r="F207" s="2" t="str">
        <f>IFERROR(VLOOKUP(B207,'V. Priorizadas'!A:B,2,FALSE),"NO PRIORIZADA")</f>
        <v>PRIORIZADA</v>
      </c>
      <c r="G207" s="2" t="str">
        <f>VLOOKUP(C207,Detalle!B:F,5,FALSE)</f>
        <v>05 cada mes</v>
      </c>
      <c r="H207" s="2"/>
      <c r="I207" s="2" t="s">
        <v>155</v>
      </c>
      <c r="J207" s="2" t="s">
        <v>827</v>
      </c>
      <c r="L207" t="str">
        <f>CONCATENATE("B.",C207," AS ",B207," ,")</f>
        <v>B.var_033 AS VAR_33 ,</v>
      </c>
    </row>
    <row r="208" spans="1:14" ht="15" customHeight="1" x14ac:dyDescent="0.25">
      <c r="A208" s="2" t="str">
        <f>VLOOKUP(C208,'Cat. Variables'!A:B,2,FALSE)</f>
        <v>RECARGAS</v>
      </c>
      <c r="B208" s="2" t="s">
        <v>726</v>
      </c>
      <c r="C208" s="2" t="s">
        <v>737</v>
      </c>
      <c r="D208" s="2" t="str">
        <f>VLOOKUP(C208,Variable_script!A:C,2,FALSE)</f>
        <v>A_M_SUBSCRIBER.SQL</v>
      </c>
      <c r="E208" s="2" t="str">
        <f>VLOOKUP(C208,Variable_script!A:C,3,FALSE)</f>
        <v>DWO</v>
      </c>
      <c r="F208" s="2" t="str">
        <f>IFERROR(VLOOKUP(B208,'V. Priorizadas'!A:B,2,FALSE),"NO PRIORIZADA")</f>
        <v>PRIORIZADA</v>
      </c>
      <c r="G208" s="2" t="str">
        <f>VLOOKUP(C208,Detalle!B:F,5,FALSE)</f>
        <v>05 cada mes</v>
      </c>
      <c r="H208" s="2"/>
      <c r="I208" s="2" t="s">
        <v>155</v>
      </c>
      <c r="J208" s="2" t="s">
        <v>827</v>
      </c>
      <c r="L208" t="str">
        <f>CONCATENATE("B.",C208," AS ",B208," ,")</f>
        <v>B.var_034 AS VAR_34 ,</v>
      </c>
    </row>
    <row r="209" spans="1:10" ht="15" customHeight="1" x14ac:dyDescent="0.25">
      <c r="A209" s="2" t="str">
        <f>VLOOKUP(C209,'Cat. Variables'!A:B,2,FALSE)</f>
        <v>DATOS DE EQUIPO</v>
      </c>
      <c r="B209" s="2" t="s">
        <v>173</v>
      </c>
      <c r="C209" s="2" t="s">
        <v>173</v>
      </c>
      <c r="D209" s="2" t="str">
        <f>VLOOKUP(C209,Variable_script!A:C,2,FALSE)</f>
        <v>var_ventas.SQL</v>
      </c>
      <c r="E209" s="2" t="str">
        <f>VLOOKUP(C209,Variable_script!A:C,3,FALSE)</f>
        <v>REPTDM</v>
      </c>
      <c r="F209" s="2" t="str">
        <f>IFERROR(VLOOKUP(B209,'V. Priorizadas'!A:B,2,FALSE),"NO PRIORIZADA")</f>
        <v>NO PRIORIZADA</v>
      </c>
      <c r="G209" s="2" t="str">
        <f>VLOOKUP(C209,Detalle!B:F,5,FALSE)</f>
        <v>02 cada mes</v>
      </c>
      <c r="H209" s="2"/>
      <c r="I209" s="2"/>
      <c r="J209" s="2" t="s">
        <v>843</v>
      </c>
    </row>
    <row r="210" spans="1:10" ht="15" customHeight="1" x14ac:dyDescent="0.25">
      <c r="A210" s="2" t="str">
        <f>VLOOKUP(C210,'Cat. Variables'!A:B,2,FALSE)</f>
        <v>DATOS DE EQUIPO</v>
      </c>
      <c r="B210" s="2" t="s">
        <v>175</v>
      </c>
      <c r="C210" s="2" t="s">
        <v>175</v>
      </c>
      <c r="D210" s="2" t="str">
        <f>VLOOKUP(C210,Variable_script!A:C,2,FALSE)</f>
        <v>var_ventas.SQL</v>
      </c>
      <c r="E210" s="2" t="str">
        <f>VLOOKUP(C210,Variable_script!A:C,3,FALSE)</f>
        <v>REPTDM</v>
      </c>
      <c r="F210" s="2" t="str">
        <f>IFERROR(VLOOKUP(B210,'V. Priorizadas'!A:B,2,FALSE),"NO PRIORIZADA")</f>
        <v>NO PRIORIZADA</v>
      </c>
      <c r="G210" s="2" t="str">
        <f>VLOOKUP(C210,Detalle!B:F,5,FALSE)</f>
        <v>02 cada mes</v>
      </c>
      <c r="H210" s="2"/>
      <c r="I210" s="2"/>
      <c r="J210" s="2" t="s">
        <v>843</v>
      </c>
    </row>
    <row r="211" spans="1:10" ht="15" customHeight="1" x14ac:dyDescent="0.25">
      <c r="A211" s="2" t="str">
        <f>VLOOKUP(C211,'Cat. Variables'!A:B,2,FALSE)</f>
        <v>DATOS DE EQUIPO</v>
      </c>
      <c r="B211" s="2" t="s">
        <v>177</v>
      </c>
      <c r="C211" s="2" t="s">
        <v>177</v>
      </c>
      <c r="D211" s="2" t="str">
        <f>VLOOKUP(C211,Variable_script!A:C,2,FALSE)</f>
        <v>var_ventas.SQL</v>
      </c>
      <c r="E211" s="2" t="str">
        <f>VLOOKUP(C211,Variable_script!A:C,3,FALSE)</f>
        <v>REPTDM</v>
      </c>
      <c r="F211" s="2" t="str">
        <f>IFERROR(VLOOKUP(B211,'V. Priorizadas'!A:B,2,FALSE),"NO PRIORIZADA")</f>
        <v>NO PRIORIZADA</v>
      </c>
      <c r="G211" s="2" t="str">
        <f>VLOOKUP(C211,Detalle!B:F,5,FALSE)</f>
        <v>05 cada mes</v>
      </c>
      <c r="H211" s="2"/>
      <c r="I211" s="2"/>
      <c r="J211" s="2" t="s">
        <v>843</v>
      </c>
    </row>
  </sheetData>
  <autoFilter ref="A1:J211"/>
  <conditionalFormatting sqref="J1:J1048576">
    <cfRule type="cellIs" dxfId="2" priority="1" operator="equal">
      <formula>"DESCARTADA"</formula>
    </cfRule>
    <cfRule type="cellIs" dxfId="1" priority="2" operator="equal">
      <formula>"PENDIENTE"</formula>
    </cfRule>
    <cfRule type="cellIs" dxfId="0" priority="3" operator="equal">
      <formula>"LISTO"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'Maestra Estados'!$B$3:$B$5</xm:f>
          </x14:formula1>
          <xm:sqref>J1:J1048576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2" sqref="B22"/>
    </sheetView>
  </sheetViews>
  <sheetFormatPr baseColWidth="10" defaultRowHeight="15" x14ac:dyDescent="0.25"/>
  <cols>
    <col min="2" max="2" width="25.5703125" customWidth="1"/>
  </cols>
  <sheetData>
    <row r="2" spans="2:2" x14ac:dyDescent="0.25">
      <c r="B2" s="45" t="s">
        <v>842</v>
      </c>
    </row>
    <row r="3" spans="2:2" x14ac:dyDescent="0.25">
      <c r="B3" s="43" t="s">
        <v>827</v>
      </c>
    </row>
    <row r="4" spans="2:2" x14ac:dyDescent="0.25">
      <c r="B4" s="44" t="s">
        <v>843</v>
      </c>
    </row>
    <row r="5" spans="2:2" x14ac:dyDescent="0.25">
      <c r="B5" s="4" t="s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20"/>
  <sheetViews>
    <sheetView workbookViewId="0">
      <selection sqref="A1:A1048576"/>
    </sheetView>
  </sheetViews>
  <sheetFormatPr baseColWidth="10" defaultRowHeight="15" x14ac:dyDescent="0.25"/>
  <cols>
    <col min="2" max="2" width="32.140625" customWidth="1"/>
  </cols>
  <sheetData>
    <row r="1" spans="1:2" x14ac:dyDescent="0.25">
      <c r="A1" s="4" t="s">
        <v>5</v>
      </c>
      <c r="B1" s="4" t="s">
        <v>0</v>
      </c>
    </row>
    <row r="2" spans="1:2" x14ac:dyDescent="0.25">
      <c r="A2" s="10" t="s">
        <v>385</v>
      </c>
      <c r="B2" s="2" t="s">
        <v>562</v>
      </c>
    </row>
    <row r="3" spans="1:2" x14ac:dyDescent="0.25">
      <c r="A3" s="10" t="s">
        <v>387</v>
      </c>
      <c r="B3" s="2" t="s">
        <v>562</v>
      </c>
    </row>
    <row r="4" spans="1:2" x14ac:dyDescent="0.25">
      <c r="A4" s="10" t="s">
        <v>321</v>
      </c>
      <c r="B4" s="2" t="s">
        <v>540</v>
      </c>
    </row>
    <row r="5" spans="1:2" x14ac:dyDescent="0.25">
      <c r="A5" s="10" t="s">
        <v>323</v>
      </c>
      <c r="B5" s="2" t="s">
        <v>540</v>
      </c>
    </row>
    <row r="6" spans="1:2" x14ac:dyDescent="0.25">
      <c r="A6" s="10" t="s">
        <v>325</v>
      </c>
      <c r="B6" s="2" t="s">
        <v>540</v>
      </c>
    </row>
    <row r="7" spans="1:2" x14ac:dyDescent="0.25">
      <c r="A7" s="10" t="s">
        <v>327</v>
      </c>
      <c r="B7" s="2" t="s">
        <v>540</v>
      </c>
    </row>
    <row r="8" spans="1:2" x14ac:dyDescent="0.25">
      <c r="A8" s="10" t="s">
        <v>329</v>
      </c>
      <c r="B8" s="2" t="s">
        <v>540</v>
      </c>
    </row>
    <row r="9" spans="1:2" x14ac:dyDescent="0.25">
      <c r="A9" s="10" t="s">
        <v>331</v>
      </c>
      <c r="B9" s="2" t="s">
        <v>540</v>
      </c>
    </row>
    <row r="10" spans="1:2" x14ac:dyDescent="0.25">
      <c r="A10" s="10" t="s">
        <v>333</v>
      </c>
      <c r="B10" s="2" t="s">
        <v>540</v>
      </c>
    </row>
    <row r="11" spans="1:2" x14ac:dyDescent="0.25">
      <c r="A11" s="10" t="s">
        <v>335</v>
      </c>
      <c r="B11" s="2" t="s">
        <v>540</v>
      </c>
    </row>
    <row r="12" spans="1:2" x14ac:dyDescent="0.25">
      <c r="A12" s="20" t="s">
        <v>407</v>
      </c>
      <c r="B12" s="5" t="s">
        <v>544</v>
      </c>
    </row>
    <row r="13" spans="1:2" x14ac:dyDescent="0.25">
      <c r="A13" s="20" t="s">
        <v>409</v>
      </c>
      <c r="B13" s="5" t="s">
        <v>544</v>
      </c>
    </row>
    <row r="14" spans="1:2" x14ac:dyDescent="0.25">
      <c r="A14" s="20" t="s">
        <v>411</v>
      </c>
      <c r="B14" s="5" t="s">
        <v>544</v>
      </c>
    </row>
    <row r="15" spans="1:2" x14ac:dyDescent="0.25">
      <c r="A15" s="20" t="s">
        <v>413</v>
      </c>
      <c r="B15" s="5" t="s">
        <v>544</v>
      </c>
    </row>
    <row r="16" spans="1:2" x14ac:dyDescent="0.25">
      <c r="A16" s="20" t="s">
        <v>415</v>
      </c>
      <c r="B16" s="5" t="s">
        <v>544</v>
      </c>
    </row>
    <row r="17" spans="1:2" x14ac:dyDescent="0.25">
      <c r="A17" s="20" t="s">
        <v>417</v>
      </c>
      <c r="B17" s="5" t="s">
        <v>544</v>
      </c>
    </row>
    <row r="18" spans="1:2" x14ac:dyDescent="0.25">
      <c r="A18" s="20" t="s">
        <v>419</v>
      </c>
      <c r="B18" s="5" t="s">
        <v>544</v>
      </c>
    </row>
    <row r="19" spans="1:2" x14ac:dyDescent="0.25">
      <c r="A19" s="20" t="s">
        <v>421</v>
      </c>
      <c r="B19" s="5" t="s">
        <v>544</v>
      </c>
    </row>
    <row r="20" spans="1:2" x14ac:dyDescent="0.25">
      <c r="A20" s="20" t="s">
        <v>423</v>
      </c>
      <c r="B20" s="5" t="s">
        <v>544</v>
      </c>
    </row>
    <row r="21" spans="1:2" x14ac:dyDescent="0.25">
      <c r="A21" s="20" t="s">
        <v>425</v>
      </c>
      <c r="B21" s="5" t="s">
        <v>544</v>
      </c>
    </row>
    <row r="22" spans="1:2" x14ac:dyDescent="0.25">
      <c r="A22" s="20" t="s">
        <v>427</v>
      </c>
      <c r="B22" s="5" t="s">
        <v>544</v>
      </c>
    </row>
    <row r="23" spans="1:2" x14ac:dyDescent="0.25">
      <c r="A23" s="20" t="s">
        <v>429</v>
      </c>
      <c r="B23" s="5" t="s">
        <v>544</v>
      </c>
    </row>
    <row r="24" spans="1:2" x14ac:dyDescent="0.25">
      <c r="A24" s="20" t="s">
        <v>431</v>
      </c>
      <c r="B24" s="5" t="s">
        <v>544</v>
      </c>
    </row>
    <row r="25" spans="1:2" x14ac:dyDescent="0.25">
      <c r="A25" s="20" t="s">
        <v>433</v>
      </c>
      <c r="B25" s="5" t="s">
        <v>544</v>
      </c>
    </row>
    <row r="26" spans="1:2" x14ac:dyDescent="0.25">
      <c r="A26" s="20" t="s">
        <v>435</v>
      </c>
      <c r="B26" s="5" t="s">
        <v>544</v>
      </c>
    </row>
    <row r="27" spans="1:2" x14ac:dyDescent="0.25">
      <c r="A27" s="20" t="s">
        <v>437</v>
      </c>
      <c r="B27" s="5" t="s">
        <v>544</v>
      </c>
    </row>
    <row r="28" spans="1:2" x14ac:dyDescent="0.25">
      <c r="A28" s="20" t="s">
        <v>439</v>
      </c>
      <c r="B28" s="5" t="s">
        <v>544</v>
      </c>
    </row>
    <row r="29" spans="1:2" x14ac:dyDescent="0.25">
      <c r="A29" s="20" t="s">
        <v>441</v>
      </c>
      <c r="B29" s="5" t="s">
        <v>544</v>
      </c>
    </row>
    <row r="30" spans="1:2" x14ac:dyDescent="0.25">
      <c r="A30" s="20" t="s">
        <v>443</v>
      </c>
      <c r="B30" s="5" t="s">
        <v>544</v>
      </c>
    </row>
    <row r="31" spans="1:2" x14ac:dyDescent="0.25">
      <c r="A31" s="20" t="s">
        <v>445</v>
      </c>
      <c r="B31" s="5" t="s">
        <v>544</v>
      </c>
    </row>
    <row r="32" spans="1:2" x14ac:dyDescent="0.25">
      <c r="A32" s="20" t="s">
        <v>447</v>
      </c>
      <c r="B32" s="5" t="s">
        <v>544</v>
      </c>
    </row>
    <row r="33" spans="1:2" x14ac:dyDescent="0.25">
      <c r="A33" s="20" t="s">
        <v>449</v>
      </c>
      <c r="B33" s="5" t="s">
        <v>544</v>
      </c>
    </row>
    <row r="34" spans="1:2" x14ac:dyDescent="0.25">
      <c r="A34" s="20" t="s">
        <v>451</v>
      </c>
      <c r="B34" s="5" t="s">
        <v>544</v>
      </c>
    </row>
    <row r="35" spans="1:2" x14ac:dyDescent="0.25">
      <c r="A35" s="20" t="s">
        <v>453</v>
      </c>
      <c r="B35" s="5" t="s">
        <v>544</v>
      </c>
    </row>
    <row r="36" spans="1:2" x14ac:dyDescent="0.25">
      <c r="A36" s="20" t="s">
        <v>455</v>
      </c>
      <c r="B36" s="5" t="s">
        <v>544</v>
      </c>
    </row>
    <row r="37" spans="1:2" x14ac:dyDescent="0.25">
      <c r="A37" s="20" t="s">
        <v>457</v>
      </c>
      <c r="B37" s="5" t="s">
        <v>544</v>
      </c>
    </row>
    <row r="38" spans="1:2" x14ac:dyDescent="0.25">
      <c r="A38" s="20" t="s">
        <v>459</v>
      </c>
      <c r="B38" s="5" t="s">
        <v>544</v>
      </c>
    </row>
    <row r="39" spans="1:2" x14ac:dyDescent="0.25">
      <c r="A39" s="20" t="s">
        <v>461</v>
      </c>
      <c r="B39" s="5" t="s">
        <v>544</v>
      </c>
    </row>
    <row r="40" spans="1:2" x14ac:dyDescent="0.25">
      <c r="A40" s="20" t="s">
        <v>463</v>
      </c>
      <c r="B40" s="5" t="s">
        <v>544</v>
      </c>
    </row>
    <row r="41" spans="1:2" x14ac:dyDescent="0.25">
      <c r="A41" s="20" t="s">
        <v>465</v>
      </c>
      <c r="B41" s="5" t="s">
        <v>544</v>
      </c>
    </row>
    <row r="42" spans="1:2" x14ac:dyDescent="0.25">
      <c r="A42" s="20" t="s">
        <v>467</v>
      </c>
      <c r="B42" s="5" t="s">
        <v>544</v>
      </c>
    </row>
    <row r="43" spans="1:2" x14ac:dyDescent="0.25">
      <c r="A43" s="20" t="s">
        <v>469</v>
      </c>
      <c r="B43" s="5" t="s">
        <v>544</v>
      </c>
    </row>
    <row r="44" spans="1:2" x14ac:dyDescent="0.25">
      <c r="A44" s="20" t="s">
        <v>471</v>
      </c>
      <c r="B44" s="5" t="s">
        <v>544</v>
      </c>
    </row>
    <row r="45" spans="1:2" x14ac:dyDescent="0.25">
      <c r="A45" s="20" t="s">
        <v>473</v>
      </c>
      <c r="B45" s="5" t="s">
        <v>544</v>
      </c>
    </row>
    <row r="46" spans="1:2" x14ac:dyDescent="0.25">
      <c r="A46" s="10" t="s">
        <v>347</v>
      </c>
      <c r="B46" s="5" t="s">
        <v>567</v>
      </c>
    </row>
    <row r="47" spans="1:2" x14ac:dyDescent="0.25">
      <c r="A47" s="10" t="s">
        <v>349</v>
      </c>
      <c r="B47" s="5" t="s">
        <v>567</v>
      </c>
    </row>
    <row r="48" spans="1:2" x14ac:dyDescent="0.25">
      <c r="A48" s="1" t="s">
        <v>479</v>
      </c>
      <c r="B48" s="2" t="s">
        <v>564</v>
      </c>
    </row>
    <row r="49" spans="1:2" x14ac:dyDescent="0.25">
      <c r="A49" s="1" t="s">
        <v>481</v>
      </c>
      <c r="B49" s="2" t="s">
        <v>564</v>
      </c>
    </row>
    <row r="50" spans="1:2" x14ac:dyDescent="0.25">
      <c r="A50" s="10" t="s">
        <v>297</v>
      </c>
      <c r="B50" s="5" t="s">
        <v>142</v>
      </c>
    </row>
    <row r="51" spans="1:2" x14ac:dyDescent="0.25">
      <c r="A51" s="10" t="s">
        <v>60</v>
      </c>
      <c r="B51" s="5" t="s">
        <v>142</v>
      </c>
    </row>
    <row r="52" spans="1:2" x14ac:dyDescent="0.25">
      <c r="A52" s="10" t="s">
        <v>299</v>
      </c>
      <c r="B52" s="5" t="s">
        <v>142</v>
      </c>
    </row>
    <row r="53" spans="1:2" x14ac:dyDescent="0.25">
      <c r="A53" s="10" t="s">
        <v>301</v>
      </c>
      <c r="B53" s="5" t="s">
        <v>142</v>
      </c>
    </row>
    <row r="54" spans="1:2" x14ac:dyDescent="0.25">
      <c r="A54" s="10" t="s">
        <v>303</v>
      </c>
      <c r="B54" s="5" t="s">
        <v>142</v>
      </c>
    </row>
    <row r="55" spans="1:2" x14ac:dyDescent="0.25">
      <c r="A55" s="10" t="s">
        <v>305</v>
      </c>
      <c r="B55" s="5" t="s">
        <v>142</v>
      </c>
    </row>
    <row r="56" spans="1:2" x14ac:dyDescent="0.25">
      <c r="A56" s="10" t="s">
        <v>307</v>
      </c>
      <c r="B56" s="5" t="s">
        <v>142</v>
      </c>
    </row>
    <row r="57" spans="1:2" x14ac:dyDescent="0.25">
      <c r="A57" s="10" t="s">
        <v>351</v>
      </c>
      <c r="B57" s="5" t="s">
        <v>545</v>
      </c>
    </row>
    <row r="58" spans="1:2" x14ac:dyDescent="0.25">
      <c r="A58" s="10" t="s">
        <v>353</v>
      </c>
      <c r="B58" s="5" t="s">
        <v>545</v>
      </c>
    </row>
    <row r="59" spans="1:2" x14ac:dyDescent="0.25">
      <c r="A59" s="10" t="s">
        <v>355</v>
      </c>
      <c r="B59" s="5" t="s">
        <v>545</v>
      </c>
    </row>
    <row r="60" spans="1:2" x14ac:dyDescent="0.25">
      <c r="A60" s="1" t="s">
        <v>243</v>
      </c>
      <c r="B60" s="3" t="s">
        <v>535</v>
      </c>
    </row>
    <row r="61" spans="1:2" x14ac:dyDescent="0.25">
      <c r="A61" s="1" t="s">
        <v>245</v>
      </c>
      <c r="B61" s="3" t="s">
        <v>535</v>
      </c>
    </row>
    <row r="62" spans="1:2" x14ac:dyDescent="0.25">
      <c r="A62" s="10" t="s">
        <v>247</v>
      </c>
      <c r="B62" s="3" t="s">
        <v>535</v>
      </c>
    </row>
    <row r="63" spans="1:2" x14ac:dyDescent="0.25">
      <c r="A63" s="10" t="s">
        <v>249</v>
      </c>
      <c r="B63" s="3" t="s">
        <v>535</v>
      </c>
    </row>
    <row r="64" spans="1:2" x14ac:dyDescent="0.25">
      <c r="A64" s="10" t="s">
        <v>251</v>
      </c>
      <c r="B64" s="3" t="s">
        <v>535</v>
      </c>
    </row>
    <row r="65" spans="1:2" x14ac:dyDescent="0.25">
      <c r="A65" s="1" t="s">
        <v>6</v>
      </c>
      <c r="B65" s="3" t="s">
        <v>533</v>
      </c>
    </row>
    <row r="66" spans="1:2" x14ac:dyDescent="0.25">
      <c r="A66" s="10" t="s">
        <v>253</v>
      </c>
      <c r="B66" s="3" t="s">
        <v>535</v>
      </c>
    </row>
    <row r="67" spans="1:2" x14ac:dyDescent="0.25">
      <c r="A67" s="10" t="s">
        <v>171</v>
      </c>
      <c r="B67" s="3" t="s">
        <v>565</v>
      </c>
    </row>
    <row r="68" spans="1:2" x14ac:dyDescent="0.25">
      <c r="A68" s="10" t="s">
        <v>173</v>
      </c>
      <c r="B68" s="3" t="s">
        <v>565</v>
      </c>
    </row>
    <row r="69" spans="1:2" x14ac:dyDescent="0.25">
      <c r="A69" s="10" t="s">
        <v>175</v>
      </c>
      <c r="B69" s="3" t="s">
        <v>565</v>
      </c>
    </row>
    <row r="70" spans="1:2" x14ac:dyDescent="0.25">
      <c r="A70" s="1" t="s">
        <v>159</v>
      </c>
      <c r="B70" s="3" t="s">
        <v>533</v>
      </c>
    </row>
    <row r="71" spans="1:2" x14ac:dyDescent="0.25">
      <c r="A71" s="1" t="s">
        <v>161</v>
      </c>
      <c r="B71" s="3" t="s">
        <v>533</v>
      </c>
    </row>
    <row r="72" spans="1:2" x14ac:dyDescent="0.25">
      <c r="A72" s="10" t="s">
        <v>177</v>
      </c>
      <c r="B72" s="3" t="s">
        <v>565</v>
      </c>
    </row>
    <row r="73" spans="1:2" x14ac:dyDescent="0.25">
      <c r="A73" s="1" t="s">
        <v>163</v>
      </c>
      <c r="B73" s="3" t="s">
        <v>533</v>
      </c>
    </row>
    <row r="74" spans="1:2" x14ac:dyDescent="0.25">
      <c r="A74" s="10" t="s">
        <v>165</v>
      </c>
      <c r="B74" s="3" t="s">
        <v>533</v>
      </c>
    </row>
    <row r="75" spans="1:2" x14ac:dyDescent="0.25">
      <c r="A75" s="10" t="s">
        <v>167</v>
      </c>
      <c r="B75" s="3" t="s">
        <v>533</v>
      </c>
    </row>
    <row r="76" spans="1:2" x14ac:dyDescent="0.25">
      <c r="A76" s="10" t="s">
        <v>169</v>
      </c>
      <c r="B76" s="3" t="s">
        <v>533</v>
      </c>
    </row>
    <row r="77" spans="1:2" x14ac:dyDescent="0.25">
      <c r="A77" s="1" t="s">
        <v>61</v>
      </c>
      <c r="B77" s="3" t="s">
        <v>533</v>
      </c>
    </row>
    <row r="78" spans="1:2" x14ac:dyDescent="0.25">
      <c r="A78" s="10" t="s">
        <v>8</v>
      </c>
      <c r="B78" s="3" t="s">
        <v>533</v>
      </c>
    </row>
    <row r="79" spans="1:2" x14ac:dyDescent="0.25">
      <c r="A79" s="10" t="s">
        <v>179</v>
      </c>
      <c r="B79" s="3" t="s">
        <v>533</v>
      </c>
    </row>
    <row r="80" spans="1:2" x14ac:dyDescent="0.25">
      <c r="A80" s="10" t="s">
        <v>181</v>
      </c>
      <c r="B80" s="3" t="s">
        <v>533</v>
      </c>
    </row>
    <row r="81" spans="1:2" x14ac:dyDescent="0.25">
      <c r="A81" s="10" t="s">
        <v>183</v>
      </c>
      <c r="B81" s="3" t="s">
        <v>533</v>
      </c>
    </row>
    <row r="82" spans="1:2" x14ac:dyDescent="0.25">
      <c r="A82" s="10" t="s">
        <v>339</v>
      </c>
      <c r="B82" s="3" t="s">
        <v>533</v>
      </c>
    </row>
    <row r="83" spans="1:2" x14ac:dyDescent="0.25">
      <c r="A83" s="10" t="s">
        <v>341</v>
      </c>
      <c r="B83" s="3" t="s">
        <v>533</v>
      </c>
    </row>
    <row r="84" spans="1:2" x14ac:dyDescent="0.25">
      <c r="A84" s="10" t="s">
        <v>319</v>
      </c>
      <c r="B84" s="3" t="s">
        <v>533</v>
      </c>
    </row>
    <row r="85" spans="1:2" x14ac:dyDescent="0.25">
      <c r="A85" s="10" t="s">
        <v>273</v>
      </c>
      <c r="B85" s="2" t="s">
        <v>145</v>
      </c>
    </row>
    <row r="86" spans="1:2" x14ac:dyDescent="0.25">
      <c r="A86" s="1" t="s">
        <v>59</v>
      </c>
      <c r="B86" s="2" t="s">
        <v>145</v>
      </c>
    </row>
    <row r="87" spans="1:2" x14ac:dyDescent="0.25">
      <c r="A87" s="10" t="s">
        <v>275</v>
      </c>
      <c r="B87" s="2" t="s">
        <v>145</v>
      </c>
    </row>
    <row r="88" spans="1:2" x14ac:dyDescent="0.25">
      <c r="A88" s="10" t="s">
        <v>277</v>
      </c>
      <c r="B88" s="2" t="s">
        <v>145</v>
      </c>
    </row>
    <row r="89" spans="1:2" x14ac:dyDescent="0.25">
      <c r="A89" s="10" t="s">
        <v>279</v>
      </c>
      <c r="B89" s="2" t="s">
        <v>145</v>
      </c>
    </row>
    <row r="90" spans="1:2" x14ac:dyDescent="0.25">
      <c r="A90" s="10" t="s">
        <v>281</v>
      </c>
      <c r="B90" s="2" t="s">
        <v>145</v>
      </c>
    </row>
    <row r="91" spans="1:2" x14ac:dyDescent="0.25">
      <c r="A91" s="10" t="s">
        <v>283</v>
      </c>
      <c r="B91" s="2" t="s">
        <v>145</v>
      </c>
    </row>
    <row r="92" spans="1:2" x14ac:dyDescent="0.25">
      <c r="A92" s="10" t="s">
        <v>285</v>
      </c>
      <c r="B92" s="2" t="s">
        <v>145</v>
      </c>
    </row>
    <row r="93" spans="1:2" x14ac:dyDescent="0.25">
      <c r="A93" s="10" t="s">
        <v>191</v>
      </c>
      <c r="B93" s="3" t="s">
        <v>559</v>
      </c>
    </row>
    <row r="94" spans="1:2" x14ac:dyDescent="0.25">
      <c r="A94" s="1" t="s">
        <v>193</v>
      </c>
      <c r="B94" s="3" t="s">
        <v>559</v>
      </c>
    </row>
    <row r="95" spans="1:2" x14ac:dyDescent="0.25">
      <c r="A95" s="10" t="s">
        <v>195</v>
      </c>
      <c r="B95" s="3" t="s">
        <v>559</v>
      </c>
    </row>
    <row r="96" spans="1:2" x14ac:dyDescent="0.25">
      <c r="A96" s="10" t="s">
        <v>365</v>
      </c>
      <c r="B96" s="2" t="s">
        <v>547</v>
      </c>
    </row>
    <row r="97" spans="1:2" x14ac:dyDescent="0.25">
      <c r="A97" s="10" t="s">
        <v>367</v>
      </c>
      <c r="B97" s="2" t="s">
        <v>547</v>
      </c>
    </row>
    <row r="98" spans="1:2" x14ac:dyDescent="0.25">
      <c r="A98" s="10" t="s">
        <v>337</v>
      </c>
      <c r="B98" s="2" t="s">
        <v>560</v>
      </c>
    </row>
    <row r="99" spans="1:2" x14ac:dyDescent="0.25">
      <c r="A99" s="10" t="s">
        <v>345</v>
      </c>
      <c r="B99" s="2" t="s">
        <v>553</v>
      </c>
    </row>
    <row r="100" spans="1:2" x14ac:dyDescent="0.25">
      <c r="A100" s="10" t="s">
        <v>255</v>
      </c>
      <c r="B100" s="3" t="s">
        <v>536</v>
      </c>
    </row>
    <row r="101" spans="1:2" x14ac:dyDescent="0.25">
      <c r="A101" s="10" t="s">
        <v>257</v>
      </c>
      <c r="B101" s="3" t="s">
        <v>536</v>
      </c>
    </row>
    <row r="102" spans="1:2" x14ac:dyDescent="0.25">
      <c r="A102" s="10" t="s">
        <v>259</v>
      </c>
      <c r="B102" s="3" t="s">
        <v>536</v>
      </c>
    </row>
    <row r="103" spans="1:2" x14ac:dyDescent="0.25">
      <c r="A103" s="10" t="s">
        <v>261</v>
      </c>
      <c r="B103" s="3" t="s">
        <v>536</v>
      </c>
    </row>
    <row r="104" spans="1:2" x14ac:dyDescent="0.25">
      <c r="A104" s="10" t="s">
        <v>263</v>
      </c>
      <c r="B104" s="3" t="s">
        <v>536</v>
      </c>
    </row>
    <row r="105" spans="1:2" x14ac:dyDescent="0.25">
      <c r="A105" s="10" t="s">
        <v>265</v>
      </c>
      <c r="B105" s="3" t="s">
        <v>536</v>
      </c>
    </row>
    <row r="106" spans="1:2" x14ac:dyDescent="0.25">
      <c r="A106" s="1" t="s">
        <v>11</v>
      </c>
      <c r="B106" s="3" t="s">
        <v>139</v>
      </c>
    </row>
    <row r="107" spans="1:2" x14ac:dyDescent="0.25">
      <c r="A107" s="1" t="s">
        <v>14</v>
      </c>
      <c r="B107" s="3" t="s">
        <v>139</v>
      </c>
    </row>
    <row r="108" spans="1:2" x14ac:dyDescent="0.25">
      <c r="A108" s="1" t="s">
        <v>16</v>
      </c>
      <c r="B108" s="3" t="s">
        <v>139</v>
      </c>
    </row>
    <row r="109" spans="1:2" x14ac:dyDescent="0.25">
      <c r="A109" s="1" t="s">
        <v>17</v>
      </c>
      <c r="B109" s="3" t="s">
        <v>139</v>
      </c>
    </row>
    <row r="110" spans="1:2" x14ac:dyDescent="0.25">
      <c r="A110" s="10" t="s">
        <v>267</v>
      </c>
      <c r="B110" s="3" t="s">
        <v>536</v>
      </c>
    </row>
    <row r="111" spans="1:2" x14ac:dyDescent="0.25">
      <c r="A111" s="10" t="s">
        <v>269</v>
      </c>
      <c r="B111" s="3" t="s">
        <v>536</v>
      </c>
    </row>
    <row r="112" spans="1:2" x14ac:dyDescent="0.25">
      <c r="A112" s="10" t="s">
        <v>271</v>
      </c>
      <c r="B112" s="3" t="s">
        <v>536</v>
      </c>
    </row>
    <row r="113" spans="1:2" x14ac:dyDescent="0.25">
      <c r="A113" s="10" t="s">
        <v>391</v>
      </c>
      <c r="B113" s="2" t="s">
        <v>549</v>
      </c>
    </row>
    <row r="114" spans="1:2" x14ac:dyDescent="0.25">
      <c r="A114" s="10" t="s">
        <v>393</v>
      </c>
      <c r="B114" s="2" t="s">
        <v>549</v>
      </c>
    </row>
    <row r="115" spans="1:2" x14ac:dyDescent="0.25">
      <c r="A115" s="10" t="s">
        <v>287</v>
      </c>
      <c r="B115" s="2" t="s">
        <v>549</v>
      </c>
    </row>
    <row r="116" spans="1:2" x14ac:dyDescent="0.25">
      <c r="A116" s="10" t="s">
        <v>289</v>
      </c>
      <c r="B116" s="2" t="s">
        <v>549</v>
      </c>
    </row>
    <row r="117" spans="1:2" x14ac:dyDescent="0.25">
      <c r="A117" s="10" t="s">
        <v>291</v>
      </c>
      <c r="B117" s="2" t="s">
        <v>549</v>
      </c>
    </row>
    <row r="118" spans="1:2" x14ac:dyDescent="0.25">
      <c r="A118" s="10" t="s">
        <v>395</v>
      </c>
      <c r="B118" s="2" t="s">
        <v>139</v>
      </c>
    </row>
    <row r="119" spans="1:2" x14ac:dyDescent="0.25">
      <c r="A119" s="10" t="s">
        <v>397</v>
      </c>
      <c r="B119" s="2" t="s">
        <v>139</v>
      </c>
    </row>
    <row r="120" spans="1:2" x14ac:dyDescent="0.25">
      <c r="A120" s="10" t="s">
        <v>309</v>
      </c>
      <c r="B120" s="2" t="s">
        <v>539</v>
      </c>
    </row>
    <row r="121" spans="1:2" x14ac:dyDescent="0.25">
      <c r="A121" s="10" t="s">
        <v>311</v>
      </c>
      <c r="B121" s="2" t="s">
        <v>539</v>
      </c>
    </row>
    <row r="122" spans="1:2" x14ac:dyDescent="0.25">
      <c r="A122" s="10" t="s">
        <v>313</v>
      </c>
      <c r="B122" s="2" t="s">
        <v>539</v>
      </c>
    </row>
    <row r="123" spans="1:2" x14ac:dyDescent="0.25">
      <c r="A123" s="10" t="s">
        <v>315</v>
      </c>
      <c r="B123" s="2" t="s">
        <v>539</v>
      </c>
    </row>
    <row r="124" spans="1:2" x14ac:dyDescent="0.25">
      <c r="A124" s="1" t="s">
        <v>9</v>
      </c>
      <c r="B124" s="3" t="s">
        <v>561</v>
      </c>
    </row>
    <row r="125" spans="1:2" x14ac:dyDescent="0.25">
      <c r="A125" s="10" t="s">
        <v>317</v>
      </c>
      <c r="B125" s="2" t="s">
        <v>539</v>
      </c>
    </row>
    <row r="126" spans="1:2" x14ac:dyDescent="0.25">
      <c r="A126" s="10" t="s">
        <v>399</v>
      </c>
      <c r="B126" s="2" t="s">
        <v>539</v>
      </c>
    </row>
    <row r="127" spans="1:2" x14ac:dyDescent="0.25">
      <c r="A127" s="1" t="s">
        <v>66</v>
      </c>
      <c r="B127" s="2" t="s">
        <v>148</v>
      </c>
    </row>
    <row r="128" spans="1:2" x14ac:dyDescent="0.25">
      <c r="A128" s="10" t="s">
        <v>375</v>
      </c>
      <c r="B128" s="2" t="s">
        <v>548</v>
      </c>
    </row>
    <row r="129" spans="1:2" x14ac:dyDescent="0.25">
      <c r="A129" s="10" t="s">
        <v>343</v>
      </c>
      <c r="B129" s="2" t="s">
        <v>542</v>
      </c>
    </row>
    <row r="130" spans="1:2" x14ac:dyDescent="0.25">
      <c r="A130" s="1" t="s">
        <v>403</v>
      </c>
      <c r="B130" s="2" t="s">
        <v>563</v>
      </c>
    </row>
    <row r="131" spans="1:2" x14ac:dyDescent="0.25">
      <c r="A131" s="1" t="s">
        <v>405</v>
      </c>
      <c r="B131" s="2" t="s">
        <v>563</v>
      </c>
    </row>
    <row r="132" spans="1:2" x14ac:dyDescent="0.25">
      <c r="A132" s="10" t="s">
        <v>357</v>
      </c>
      <c r="B132" s="2" t="s">
        <v>546</v>
      </c>
    </row>
    <row r="133" spans="1:2" x14ac:dyDescent="0.25">
      <c r="A133" s="10" t="s">
        <v>359</v>
      </c>
      <c r="B133" s="2" t="s">
        <v>546</v>
      </c>
    </row>
    <row r="134" spans="1:2" x14ac:dyDescent="0.25">
      <c r="A134" s="10" t="s">
        <v>361</v>
      </c>
      <c r="B134" s="2" t="s">
        <v>546</v>
      </c>
    </row>
    <row r="135" spans="1:2" x14ac:dyDescent="0.25">
      <c r="A135" s="10" t="s">
        <v>363</v>
      </c>
      <c r="B135" s="2" t="s">
        <v>546</v>
      </c>
    </row>
    <row r="136" spans="1:2" x14ac:dyDescent="0.25">
      <c r="A136" s="10" t="s">
        <v>293</v>
      </c>
      <c r="B136" s="2" t="s">
        <v>538</v>
      </c>
    </row>
    <row r="137" spans="1:2" x14ac:dyDescent="0.25">
      <c r="A137" s="10" t="s">
        <v>295</v>
      </c>
      <c r="B137" s="2" t="s">
        <v>538</v>
      </c>
    </row>
    <row r="138" spans="1:2" x14ac:dyDescent="0.25">
      <c r="A138" s="1" t="s">
        <v>219</v>
      </c>
      <c r="B138" s="3" t="s">
        <v>534</v>
      </c>
    </row>
    <row r="139" spans="1:2" x14ac:dyDescent="0.25">
      <c r="A139" s="1" t="s">
        <v>221</v>
      </c>
      <c r="B139" s="3" t="s">
        <v>534</v>
      </c>
    </row>
    <row r="140" spans="1:2" x14ac:dyDescent="0.25">
      <c r="A140" s="1" t="s">
        <v>223</v>
      </c>
      <c r="B140" s="3" t="s">
        <v>534</v>
      </c>
    </row>
    <row r="141" spans="1:2" x14ac:dyDescent="0.25">
      <c r="A141" s="1" t="s">
        <v>225</v>
      </c>
      <c r="B141" s="3" t="s">
        <v>534</v>
      </c>
    </row>
    <row r="142" spans="1:2" x14ac:dyDescent="0.25">
      <c r="A142" s="1" t="s">
        <v>227</v>
      </c>
      <c r="B142" s="3" t="s">
        <v>534</v>
      </c>
    </row>
    <row r="143" spans="1:2" x14ac:dyDescent="0.25">
      <c r="A143" s="1" t="s">
        <v>34</v>
      </c>
      <c r="B143" s="3" t="s">
        <v>144</v>
      </c>
    </row>
    <row r="144" spans="1:2" x14ac:dyDescent="0.25">
      <c r="A144" s="1" t="s">
        <v>229</v>
      </c>
      <c r="B144" s="3" t="s">
        <v>534</v>
      </c>
    </row>
    <row r="145" spans="1:2" x14ac:dyDescent="0.25">
      <c r="A145" s="1" t="s">
        <v>35</v>
      </c>
      <c r="B145" s="3" t="s">
        <v>144</v>
      </c>
    </row>
    <row r="146" spans="1:2" x14ac:dyDescent="0.25">
      <c r="A146" s="1" t="s">
        <v>231</v>
      </c>
      <c r="B146" s="3" t="s">
        <v>534</v>
      </c>
    </row>
    <row r="147" spans="1:2" x14ac:dyDescent="0.25">
      <c r="A147" s="1" t="s">
        <v>36</v>
      </c>
      <c r="B147" s="3" t="s">
        <v>144</v>
      </c>
    </row>
    <row r="148" spans="1:2" x14ac:dyDescent="0.25">
      <c r="A148" s="1" t="s">
        <v>233</v>
      </c>
      <c r="B148" s="3" t="s">
        <v>534</v>
      </c>
    </row>
    <row r="149" spans="1:2" x14ac:dyDescent="0.25">
      <c r="A149" s="1" t="s">
        <v>37</v>
      </c>
      <c r="B149" s="3" t="s">
        <v>144</v>
      </c>
    </row>
    <row r="150" spans="1:2" x14ac:dyDescent="0.25">
      <c r="A150" s="1" t="s">
        <v>235</v>
      </c>
      <c r="B150" s="3" t="s">
        <v>534</v>
      </c>
    </row>
    <row r="151" spans="1:2" x14ac:dyDescent="0.25">
      <c r="A151" s="1" t="s">
        <v>38</v>
      </c>
      <c r="B151" s="3" t="s">
        <v>144</v>
      </c>
    </row>
    <row r="152" spans="1:2" x14ac:dyDescent="0.25">
      <c r="A152" s="1" t="s">
        <v>237</v>
      </c>
      <c r="B152" s="3" t="s">
        <v>534</v>
      </c>
    </row>
    <row r="153" spans="1:2" x14ac:dyDescent="0.25">
      <c r="A153" s="1" t="s">
        <v>53</v>
      </c>
      <c r="B153" s="3" t="s">
        <v>144</v>
      </c>
    </row>
    <row r="154" spans="1:2" x14ac:dyDescent="0.25">
      <c r="A154" s="1" t="s">
        <v>54</v>
      </c>
      <c r="B154" s="3" t="s">
        <v>144</v>
      </c>
    </row>
    <row r="155" spans="1:2" x14ac:dyDescent="0.25">
      <c r="A155" s="1" t="s">
        <v>56</v>
      </c>
      <c r="B155" s="3" t="s">
        <v>144</v>
      </c>
    </row>
    <row r="156" spans="1:2" x14ac:dyDescent="0.25">
      <c r="A156" s="1" t="s">
        <v>57</v>
      </c>
      <c r="B156" s="3" t="s">
        <v>144</v>
      </c>
    </row>
    <row r="157" spans="1:2" x14ac:dyDescent="0.25">
      <c r="A157" s="1" t="s">
        <v>58</v>
      </c>
      <c r="B157" s="3" t="s">
        <v>144</v>
      </c>
    </row>
    <row r="158" spans="1:2" x14ac:dyDescent="0.25">
      <c r="A158" s="1" t="s">
        <v>239</v>
      </c>
      <c r="B158" s="3" t="s">
        <v>534</v>
      </c>
    </row>
    <row r="159" spans="1:2" x14ac:dyDescent="0.25">
      <c r="A159" s="1" t="s">
        <v>63</v>
      </c>
      <c r="B159" s="2" t="s">
        <v>144</v>
      </c>
    </row>
    <row r="160" spans="1:2" x14ac:dyDescent="0.25">
      <c r="A160" s="2" t="s">
        <v>67</v>
      </c>
      <c r="B160" s="2" t="s">
        <v>144</v>
      </c>
    </row>
    <row r="161" spans="1:2" x14ac:dyDescent="0.25">
      <c r="A161" s="1" t="s">
        <v>65</v>
      </c>
      <c r="B161" s="2" t="s">
        <v>144</v>
      </c>
    </row>
    <row r="162" spans="1:2" x14ac:dyDescent="0.25">
      <c r="A162" s="1" t="s">
        <v>18</v>
      </c>
      <c r="B162" s="3" t="s">
        <v>143</v>
      </c>
    </row>
    <row r="163" spans="1:2" x14ac:dyDescent="0.25">
      <c r="A163" s="1" t="s">
        <v>241</v>
      </c>
      <c r="B163" s="3" t="s">
        <v>534</v>
      </c>
    </row>
    <row r="164" spans="1:2" x14ac:dyDescent="0.25">
      <c r="A164" s="1" t="s">
        <v>19</v>
      </c>
      <c r="B164" s="3" t="s">
        <v>143</v>
      </c>
    </row>
    <row r="165" spans="1:2" x14ac:dyDescent="0.25">
      <c r="A165" s="1" t="s">
        <v>20</v>
      </c>
      <c r="B165" s="3" t="s">
        <v>143</v>
      </c>
    </row>
    <row r="166" spans="1:2" x14ac:dyDescent="0.25">
      <c r="A166" s="1" t="s">
        <v>21</v>
      </c>
      <c r="B166" s="3" t="s">
        <v>143</v>
      </c>
    </row>
    <row r="167" spans="1:2" x14ac:dyDescent="0.25">
      <c r="A167" s="1" t="s">
        <v>22</v>
      </c>
      <c r="B167" s="3" t="s">
        <v>143</v>
      </c>
    </row>
    <row r="168" spans="1:2" x14ac:dyDescent="0.25">
      <c r="A168" s="10" t="s">
        <v>373</v>
      </c>
      <c r="B168" s="2" t="s">
        <v>534</v>
      </c>
    </row>
    <row r="169" spans="1:2" x14ac:dyDescent="0.25">
      <c r="A169" s="1" t="s">
        <v>23</v>
      </c>
      <c r="B169" s="3" t="s">
        <v>143</v>
      </c>
    </row>
    <row r="170" spans="1:2" x14ac:dyDescent="0.25">
      <c r="A170" s="1" t="s">
        <v>24</v>
      </c>
      <c r="B170" s="3" t="s">
        <v>143</v>
      </c>
    </row>
    <row r="171" spans="1:2" x14ac:dyDescent="0.25">
      <c r="A171" s="1" t="s">
        <v>25</v>
      </c>
      <c r="B171" s="3" t="s">
        <v>143</v>
      </c>
    </row>
    <row r="172" spans="1:2" x14ac:dyDescent="0.25">
      <c r="A172" s="1" t="s">
        <v>26</v>
      </c>
      <c r="B172" s="3" t="s">
        <v>143</v>
      </c>
    </row>
    <row r="173" spans="1:2" x14ac:dyDescent="0.25">
      <c r="A173" s="1" t="s">
        <v>27</v>
      </c>
      <c r="B173" s="3" t="s">
        <v>143</v>
      </c>
    </row>
    <row r="174" spans="1:2" x14ac:dyDescent="0.25">
      <c r="A174" s="1" t="s">
        <v>475</v>
      </c>
      <c r="B174" s="2" t="s">
        <v>534</v>
      </c>
    </row>
    <row r="175" spans="1:2" x14ac:dyDescent="0.25">
      <c r="A175" s="1" t="s">
        <v>477</v>
      </c>
      <c r="B175" s="2" t="s">
        <v>534</v>
      </c>
    </row>
    <row r="176" spans="1:2" x14ac:dyDescent="0.25">
      <c r="A176" s="1" t="s">
        <v>28</v>
      </c>
      <c r="B176" s="3" t="s">
        <v>143</v>
      </c>
    </row>
    <row r="177" spans="1:2" x14ac:dyDescent="0.25">
      <c r="A177" s="1" t="s">
        <v>29</v>
      </c>
      <c r="B177" s="3" t="s">
        <v>143</v>
      </c>
    </row>
    <row r="178" spans="1:2" x14ac:dyDescent="0.25">
      <c r="A178" s="1" t="s">
        <v>30</v>
      </c>
      <c r="B178" s="3" t="s">
        <v>143</v>
      </c>
    </row>
    <row r="179" spans="1:2" x14ac:dyDescent="0.25">
      <c r="A179" s="1" t="s">
        <v>31</v>
      </c>
      <c r="B179" s="3" t="s">
        <v>143</v>
      </c>
    </row>
    <row r="180" spans="1:2" x14ac:dyDescent="0.25">
      <c r="A180" s="1" t="s">
        <v>207</v>
      </c>
      <c r="B180" s="3" t="s">
        <v>144</v>
      </c>
    </row>
    <row r="181" spans="1:2" x14ac:dyDescent="0.25">
      <c r="A181" s="1" t="s">
        <v>32</v>
      </c>
      <c r="B181" s="3" t="s">
        <v>143</v>
      </c>
    </row>
    <row r="182" spans="1:2" x14ac:dyDescent="0.25">
      <c r="A182" s="1" t="s">
        <v>33</v>
      </c>
      <c r="B182" s="3" t="s">
        <v>143</v>
      </c>
    </row>
    <row r="183" spans="1:2" x14ac:dyDescent="0.25">
      <c r="A183" s="1" t="s">
        <v>39</v>
      </c>
      <c r="B183" s="3" t="s">
        <v>143</v>
      </c>
    </row>
    <row r="184" spans="1:2" x14ac:dyDescent="0.25">
      <c r="A184" s="1" t="s">
        <v>40</v>
      </c>
      <c r="B184" s="3" t="s">
        <v>143</v>
      </c>
    </row>
    <row r="185" spans="1:2" x14ac:dyDescent="0.25">
      <c r="A185" s="1" t="s">
        <v>41</v>
      </c>
      <c r="B185" s="3" t="s">
        <v>143</v>
      </c>
    </row>
    <row r="186" spans="1:2" x14ac:dyDescent="0.25">
      <c r="A186" s="1" t="s">
        <v>42</v>
      </c>
      <c r="B186" s="3" t="s">
        <v>143</v>
      </c>
    </row>
    <row r="187" spans="1:2" x14ac:dyDescent="0.25">
      <c r="A187" s="1" t="s">
        <v>43</v>
      </c>
      <c r="B187" s="3" t="s">
        <v>143</v>
      </c>
    </row>
    <row r="188" spans="1:2" x14ac:dyDescent="0.25">
      <c r="A188" s="1" t="s">
        <v>209</v>
      </c>
      <c r="B188" s="3" t="s">
        <v>144</v>
      </c>
    </row>
    <row r="189" spans="1:2" x14ac:dyDescent="0.25">
      <c r="A189" s="1" t="s">
        <v>44</v>
      </c>
      <c r="B189" s="3" t="s">
        <v>143</v>
      </c>
    </row>
    <row r="190" spans="1:2" x14ac:dyDescent="0.25">
      <c r="A190" s="1" t="s">
        <v>45</v>
      </c>
      <c r="B190" s="3" t="s">
        <v>143</v>
      </c>
    </row>
    <row r="191" spans="1:2" x14ac:dyDescent="0.25">
      <c r="A191" s="1" t="s">
        <v>46</v>
      </c>
      <c r="B191" s="3" t="s">
        <v>143</v>
      </c>
    </row>
    <row r="192" spans="1:2" x14ac:dyDescent="0.25">
      <c r="A192" s="1" t="s">
        <v>47</v>
      </c>
      <c r="B192" s="3" t="s">
        <v>143</v>
      </c>
    </row>
    <row r="193" spans="1:2" x14ac:dyDescent="0.25">
      <c r="A193" s="1" t="s">
        <v>55</v>
      </c>
      <c r="B193" s="3" t="s">
        <v>143</v>
      </c>
    </row>
    <row r="194" spans="1:2" x14ac:dyDescent="0.25">
      <c r="A194" s="1" t="s">
        <v>48</v>
      </c>
      <c r="B194" s="3" t="s">
        <v>143</v>
      </c>
    </row>
    <row r="195" spans="1:2" x14ac:dyDescent="0.25">
      <c r="A195" s="1" t="s">
        <v>49</v>
      </c>
      <c r="B195" s="3" t="s">
        <v>143</v>
      </c>
    </row>
    <row r="196" spans="1:2" x14ac:dyDescent="0.25">
      <c r="A196" s="1" t="s">
        <v>50</v>
      </c>
      <c r="B196" s="3" t="s">
        <v>143</v>
      </c>
    </row>
    <row r="197" spans="1:2" x14ac:dyDescent="0.25">
      <c r="A197" s="1" t="s">
        <v>51</v>
      </c>
      <c r="B197" s="3" t="s">
        <v>143</v>
      </c>
    </row>
    <row r="198" spans="1:2" x14ac:dyDescent="0.25">
      <c r="A198" s="1" t="s">
        <v>52</v>
      </c>
      <c r="B198" s="3" t="s">
        <v>143</v>
      </c>
    </row>
    <row r="199" spans="1:2" x14ac:dyDescent="0.25">
      <c r="A199" s="1" t="s">
        <v>211</v>
      </c>
      <c r="B199" s="3" t="s">
        <v>144</v>
      </c>
    </row>
    <row r="200" spans="1:2" x14ac:dyDescent="0.25">
      <c r="A200" s="1" t="s">
        <v>62</v>
      </c>
      <c r="B200" s="2" t="s">
        <v>143</v>
      </c>
    </row>
    <row r="201" spans="1:2" x14ac:dyDescent="0.25">
      <c r="A201" s="1" t="s">
        <v>213</v>
      </c>
      <c r="B201" s="3" t="s">
        <v>144</v>
      </c>
    </row>
    <row r="202" spans="1:2" x14ac:dyDescent="0.25">
      <c r="A202" s="1" t="s">
        <v>64</v>
      </c>
      <c r="B202" s="2" t="s">
        <v>143</v>
      </c>
    </row>
    <row r="203" spans="1:2" x14ac:dyDescent="0.25">
      <c r="A203" s="1" t="s">
        <v>215</v>
      </c>
      <c r="B203" s="3" t="s">
        <v>144</v>
      </c>
    </row>
    <row r="204" spans="1:2" x14ac:dyDescent="0.25">
      <c r="A204" s="10" t="s">
        <v>371</v>
      </c>
      <c r="B204" s="2" t="s">
        <v>144</v>
      </c>
    </row>
    <row r="205" spans="1:2" x14ac:dyDescent="0.25">
      <c r="A205" s="1" t="s">
        <v>197</v>
      </c>
      <c r="B205" s="3" t="s">
        <v>143</v>
      </c>
    </row>
    <row r="206" spans="1:2" x14ac:dyDescent="0.25">
      <c r="A206" s="1" t="s">
        <v>199</v>
      </c>
      <c r="B206" s="3" t="s">
        <v>143</v>
      </c>
    </row>
    <row r="207" spans="1:2" x14ac:dyDescent="0.25">
      <c r="A207" s="1" t="s">
        <v>201</v>
      </c>
      <c r="B207" s="3" t="s">
        <v>143</v>
      </c>
    </row>
    <row r="208" spans="1:2" x14ac:dyDescent="0.25">
      <c r="A208" s="1" t="s">
        <v>203</v>
      </c>
      <c r="B208" s="3" t="s">
        <v>143</v>
      </c>
    </row>
    <row r="209" spans="1:2" x14ac:dyDescent="0.25">
      <c r="A209" s="1" t="s">
        <v>205</v>
      </c>
      <c r="B209" s="3" t="s">
        <v>143</v>
      </c>
    </row>
    <row r="210" spans="1:2" x14ac:dyDescent="0.25">
      <c r="A210" s="10" t="s">
        <v>217</v>
      </c>
      <c r="B210" s="3" t="s">
        <v>143</v>
      </c>
    </row>
    <row r="211" spans="1:2" x14ac:dyDescent="0.25">
      <c r="A211" s="10" t="s">
        <v>369</v>
      </c>
      <c r="B211" s="2" t="s">
        <v>143</v>
      </c>
    </row>
    <row r="212" spans="1:2" x14ac:dyDescent="0.25">
      <c r="A212" s="1" t="s">
        <v>401</v>
      </c>
      <c r="B212" s="2" t="s">
        <v>143</v>
      </c>
    </row>
    <row r="213" spans="1:2" x14ac:dyDescent="0.25">
      <c r="A213" s="10" t="s">
        <v>185</v>
      </c>
      <c r="B213" s="2" t="s">
        <v>561</v>
      </c>
    </row>
    <row r="214" spans="1:2" x14ac:dyDescent="0.25">
      <c r="A214" s="10" t="s">
        <v>187</v>
      </c>
      <c r="B214" s="2" t="s">
        <v>561</v>
      </c>
    </row>
    <row r="215" spans="1:2" x14ac:dyDescent="0.25">
      <c r="A215" s="10" t="s">
        <v>189</v>
      </c>
      <c r="B215" s="2" t="s">
        <v>561</v>
      </c>
    </row>
    <row r="216" spans="1:2" x14ac:dyDescent="0.25">
      <c r="A216" s="10" t="s">
        <v>377</v>
      </c>
      <c r="B216" s="2" t="s">
        <v>561</v>
      </c>
    </row>
    <row r="217" spans="1:2" x14ac:dyDescent="0.25">
      <c r="A217" s="10" t="s">
        <v>379</v>
      </c>
      <c r="B217" s="2" t="s">
        <v>561</v>
      </c>
    </row>
    <row r="218" spans="1:2" x14ac:dyDescent="0.25">
      <c r="A218" s="10" t="s">
        <v>381</v>
      </c>
      <c r="B218" s="2" t="s">
        <v>561</v>
      </c>
    </row>
    <row r="219" spans="1:2" x14ac:dyDescent="0.25">
      <c r="A219" s="10" t="s">
        <v>383</v>
      </c>
      <c r="B219" s="2" t="s">
        <v>561</v>
      </c>
    </row>
    <row r="220" spans="1:2" x14ac:dyDescent="0.25">
      <c r="A220" s="10" t="s">
        <v>389</v>
      </c>
      <c r="B220" s="2" t="s">
        <v>561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2" sqref="B2:B59"/>
    </sheetView>
  </sheetViews>
  <sheetFormatPr baseColWidth="10" defaultRowHeight="15" x14ac:dyDescent="0.25"/>
  <cols>
    <col min="1" max="1" width="24.85546875" bestFit="1" customWidth="1"/>
    <col min="2" max="2" width="30" customWidth="1"/>
  </cols>
  <sheetData>
    <row r="1" spans="1:2" x14ac:dyDescent="0.25">
      <c r="A1" s="4" t="s">
        <v>822</v>
      </c>
      <c r="B1" s="37" t="s">
        <v>157</v>
      </c>
    </row>
    <row r="2" spans="1:2" x14ac:dyDescent="0.25">
      <c r="A2" s="2" t="s">
        <v>675</v>
      </c>
      <c r="B2" s="2" t="s">
        <v>158</v>
      </c>
    </row>
    <row r="3" spans="1:2" x14ac:dyDescent="0.25">
      <c r="A3" s="2" t="s">
        <v>677</v>
      </c>
      <c r="B3" s="2" t="s">
        <v>158</v>
      </c>
    </row>
    <row r="4" spans="1:2" x14ac:dyDescent="0.25">
      <c r="A4" s="2" t="s">
        <v>678</v>
      </c>
      <c r="B4" s="2" t="s">
        <v>158</v>
      </c>
    </row>
    <row r="5" spans="1:2" x14ac:dyDescent="0.25">
      <c r="A5" s="2" t="s">
        <v>681</v>
      </c>
      <c r="B5" s="2" t="s">
        <v>158</v>
      </c>
    </row>
    <row r="6" spans="1:2" x14ac:dyDescent="0.25">
      <c r="A6" s="2" t="s">
        <v>672</v>
      </c>
      <c r="B6" s="2" t="s">
        <v>158</v>
      </c>
    </row>
    <row r="7" spans="1:2" x14ac:dyDescent="0.25">
      <c r="A7" s="2" t="s">
        <v>680</v>
      </c>
      <c r="B7" s="2" t="s">
        <v>158</v>
      </c>
    </row>
    <row r="8" spans="1:2" x14ac:dyDescent="0.25">
      <c r="A8" s="2" t="s">
        <v>671</v>
      </c>
      <c r="B8" s="2" t="s">
        <v>158</v>
      </c>
    </row>
    <row r="9" spans="1:2" x14ac:dyDescent="0.25">
      <c r="A9" s="2" t="s">
        <v>684</v>
      </c>
      <c r="B9" s="2" t="s">
        <v>158</v>
      </c>
    </row>
    <row r="10" spans="1:2" x14ac:dyDescent="0.25">
      <c r="A10" s="2" t="s">
        <v>688</v>
      </c>
      <c r="B10" s="2" t="s">
        <v>158</v>
      </c>
    </row>
    <row r="11" spans="1:2" x14ac:dyDescent="0.25">
      <c r="A11" s="2" t="s">
        <v>687</v>
      </c>
      <c r="B11" s="2" t="s">
        <v>158</v>
      </c>
    </row>
    <row r="12" spans="1:2" x14ac:dyDescent="0.25">
      <c r="A12" s="2" t="s">
        <v>689</v>
      </c>
      <c r="B12" s="2" t="s">
        <v>158</v>
      </c>
    </row>
    <row r="13" spans="1:2" x14ac:dyDescent="0.25">
      <c r="A13" s="2" t="s">
        <v>686</v>
      </c>
      <c r="B13" s="2" t="s">
        <v>158</v>
      </c>
    </row>
    <row r="14" spans="1:2" x14ac:dyDescent="0.25">
      <c r="A14" s="2" t="s">
        <v>690</v>
      </c>
      <c r="B14" s="2" t="s">
        <v>158</v>
      </c>
    </row>
    <row r="15" spans="1:2" x14ac:dyDescent="0.25">
      <c r="A15" s="2" t="s">
        <v>676</v>
      </c>
      <c r="B15" s="2" t="s">
        <v>158</v>
      </c>
    </row>
    <row r="16" spans="1:2" x14ac:dyDescent="0.25">
      <c r="A16" s="2" t="s">
        <v>679</v>
      </c>
      <c r="B16" s="2" t="s">
        <v>158</v>
      </c>
    </row>
    <row r="17" spans="1:2" x14ac:dyDescent="0.25">
      <c r="A17" s="2" t="s">
        <v>683</v>
      </c>
      <c r="B17" s="2" t="s">
        <v>158</v>
      </c>
    </row>
    <row r="18" spans="1:2" x14ac:dyDescent="0.25">
      <c r="A18" s="2" t="s">
        <v>674</v>
      </c>
      <c r="B18" s="2" t="s">
        <v>158</v>
      </c>
    </row>
    <row r="19" spans="1:2" x14ac:dyDescent="0.25">
      <c r="A19" s="2" t="s">
        <v>682</v>
      </c>
      <c r="B19" s="2" t="s">
        <v>158</v>
      </c>
    </row>
    <row r="20" spans="1:2" x14ac:dyDescent="0.25">
      <c r="A20" s="2" t="s">
        <v>673</v>
      </c>
      <c r="B20" s="2" t="s">
        <v>158</v>
      </c>
    </row>
    <row r="21" spans="1:2" x14ac:dyDescent="0.25">
      <c r="A21" s="2" t="s">
        <v>685</v>
      </c>
      <c r="B21" s="2" t="s">
        <v>158</v>
      </c>
    </row>
    <row r="22" spans="1:2" x14ac:dyDescent="0.25">
      <c r="A22" s="2" t="s">
        <v>727</v>
      </c>
      <c r="B22" s="2" t="s">
        <v>158</v>
      </c>
    </row>
    <row r="23" spans="1:2" x14ac:dyDescent="0.25">
      <c r="A23" s="2" t="s">
        <v>722</v>
      </c>
      <c r="B23" s="2" t="s">
        <v>158</v>
      </c>
    </row>
    <row r="24" spans="1:2" x14ac:dyDescent="0.25">
      <c r="A24" s="2" t="s">
        <v>700</v>
      </c>
      <c r="B24" s="2" t="s">
        <v>158</v>
      </c>
    </row>
    <row r="25" spans="1:2" x14ac:dyDescent="0.25">
      <c r="A25" s="2" t="s">
        <v>691</v>
      </c>
      <c r="B25" s="2" t="s">
        <v>158</v>
      </c>
    </row>
    <row r="26" spans="1:2" x14ac:dyDescent="0.25">
      <c r="A26" s="2" t="s">
        <v>716</v>
      </c>
      <c r="B26" s="2" t="s">
        <v>158</v>
      </c>
    </row>
    <row r="27" spans="1:2" x14ac:dyDescent="0.25">
      <c r="A27" s="2" t="s">
        <v>714</v>
      </c>
      <c r="B27" s="2" t="s">
        <v>158</v>
      </c>
    </row>
    <row r="28" spans="1:2" x14ac:dyDescent="0.25">
      <c r="A28" s="2" t="s">
        <v>718</v>
      </c>
      <c r="B28" s="2" t="s">
        <v>158</v>
      </c>
    </row>
    <row r="29" spans="1:2" x14ac:dyDescent="0.25">
      <c r="A29" s="2" t="s">
        <v>712</v>
      </c>
      <c r="B29" s="2" t="s">
        <v>158</v>
      </c>
    </row>
    <row r="30" spans="1:2" x14ac:dyDescent="0.25">
      <c r="A30" s="2" t="s">
        <v>720</v>
      </c>
      <c r="B30" s="2" t="s">
        <v>158</v>
      </c>
    </row>
    <row r="31" spans="1:2" x14ac:dyDescent="0.25">
      <c r="A31" s="2" t="s">
        <v>693</v>
      </c>
      <c r="B31" s="2" t="s">
        <v>158</v>
      </c>
    </row>
    <row r="32" spans="1:2" x14ac:dyDescent="0.25">
      <c r="A32" s="2" t="s">
        <v>701</v>
      </c>
      <c r="B32" s="2" t="s">
        <v>158</v>
      </c>
    </row>
    <row r="33" spans="1:2" x14ac:dyDescent="0.25">
      <c r="A33" s="2" t="s">
        <v>702</v>
      </c>
      <c r="B33" s="2" t="s">
        <v>158</v>
      </c>
    </row>
    <row r="34" spans="1:2" x14ac:dyDescent="0.25">
      <c r="A34" s="2" t="s">
        <v>698</v>
      </c>
      <c r="B34" s="2" t="s">
        <v>158</v>
      </c>
    </row>
    <row r="35" spans="1:2" x14ac:dyDescent="0.25">
      <c r="A35" s="2" t="s">
        <v>699</v>
      </c>
      <c r="B35" s="2" t="s">
        <v>158</v>
      </c>
    </row>
    <row r="36" spans="1:2" x14ac:dyDescent="0.25">
      <c r="A36" s="2" t="s">
        <v>694</v>
      </c>
      <c r="B36" s="2" t="s">
        <v>158</v>
      </c>
    </row>
    <row r="37" spans="1:2" x14ac:dyDescent="0.25">
      <c r="A37" s="2" t="s">
        <v>706</v>
      </c>
      <c r="B37" s="2" t="s">
        <v>158</v>
      </c>
    </row>
    <row r="38" spans="1:2" x14ac:dyDescent="0.25">
      <c r="A38" s="2" t="s">
        <v>708</v>
      </c>
      <c r="B38" s="2" t="s">
        <v>158</v>
      </c>
    </row>
    <row r="39" spans="1:2" x14ac:dyDescent="0.25">
      <c r="A39" s="2" t="s">
        <v>696</v>
      </c>
      <c r="B39" s="2" t="s">
        <v>158</v>
      </c>
    </row>
    <row r="40" spans="1:2" x14ac:dyDescent="0.25">
      <c r="A40" s="2" t="s">
        <v>705</v>
      </c>
      <c r="B40" s="2" t="s">
        <v>158</v>
      </c>
    </row>
    <row r="41" spans="1:2" x14ac:dyDescent="0.25">
      <c r="A41" s="2" t="s">
        <v>707</v>
      </c>
      <c r="B41" s="2" t="s">
        <v>158</v>
      </c>
    </row>
    <row r="42" spans="1:2" x14ac:dyDescent="0.25">
      <c r="A42" s="2" t="s">
        <v>695</v>
      </c>
      <c r="B42" s="2" t="s">
        <v>158</v>
      </c>
    </row>
    <row r="43" spans="1:2" x14ac:dyDescent="0.25">
      <c r="A43" s="2" t="s">
        <v>710</v>
      </c>
      <c r="B43" s="2" t="s">
        <v>158</v>
      </c>
    </row>
    <row r="44" spans="1:2" x14ac:dyDescent="0.25">
      <c r="A44" s="2" t="s">
        <v>711</v>
      </c>
      <c r="B44" s="2" t="s">
        <v>158</v>
      </c>
    </row>
    <row r="45" spans="1:2" x14ac:dyDescent="0.25">
      <c r="A45" s="2" t="s">
        <v>657</v>
      </c>
      <c r="B45" s="2" t="s">
        <v>158</v>
      </c>
    </row>
    <row r="46" spans="1:2" x14ac:dyDescent="0.25">
      <c r="A46" s="2" t="s">
        <v>8</v>
      </c>
      <c r="B46" s="2" t="s">
        <v>158</v>
      </c>
    </row>
    <row r="47" spans="1:2" x14ac:dyDescent="0.25">
      <c r="A47" s="2" t="s">
        <v>47</v>
      </c>
      <c r="B47" s="2" t="s">
        <v>158</v>
      </c>
    </row>
    <row r="48" spans="1:2" x14ac:dyDescent="0.25">
      <c r="A48" s="2" t="s">
        <v>670</v>
      </c>
      <c r="B48" s="2" t="s">
        <v>158</v>
      </c>
    </row>
    <row r="49" spans="1:2" x14ac:dyDescent="0.25">
      <c r="A49" s="2" t="s">
        <v>59</v>
      </c>
      <c r="B49" s="2" t="s">
        <v>158</v>
      </c>
    </row>
    <row r="50" spans="1:2" x14ac:dyDescent="0.25">
      <c r="A50" s="2" t="s">
        <v>60</v>
      </c>
      <c r="B50" s="2" t="s">
        <v>158</v>
      </c>
    </row>
    <row r="51" spans="1:2" x14ac:dyDescent="0.25">
      <c r="A51" s="2" t="s">
        <v>62</v>
      </c>
      <c r="B51" s="2" t="s">
        <v>158</v>
      </c>
    </row>
    <row r="52" spans="1:2" x14ac:dyDescent="0.25">
      <c r="A52" s="2" t="s">
        <v>63</v>
      </c>
      <c r="B52" s="2" t="s">
        <v>158</v>
      </c>
    </row>
    <row r="53" spans="1:2" x14ac:dyDescent="0.25">
      <c r="A53" s="2" t="s">
        <v>64</v>
      </c>
      <c r="B53" s="2" t="s">
        <v>158</v>
      </c>
    </row>
    <row r="54" spans="1:2" x14ac:dyDescent="0.25">
      <c r="A54" s="2" t="s">
        <v>65</v>
      </c>
      <c r="B54" s="2" t="s">
        <v>158</v>
      </c>
    </row>
    <row r="55" spans="1:2" x14ac:dyDescent="0.25">
      <c r="A55" s="2" t="s">
        <v>66</v>
      </c>
      <c r="B55" s="2" t="s">
        <v>158</v>
      </c>
    </row>
    <row r="56" spans="1:2" x14ac:dyDescent="0.25">
      <c r="A56" s="2" t="s">
        <v>723</v>
      </c>
      <c r="B56" s="2" t="s">
        <v>158</v>
      </c>
    </row>
    <row r="57" spans="1:2" x14ac:dyDescent="0.25">
      <c r="A57" s="2" t="s">
        <v>724</v>
      </c>
      <c r="B57" s="2" t="s">
        <v>158</v>
      </c>
    </row>
    <row r="58" spans="1:2" x14ac:dyDescent="0.25">
      <c r="A58" s="2" t="s">
        <v>725</v>
      </c>
      <c r="B58" s="2" t="s">
        <v>158</v>
      </c>
    </row>
    <row r="59" spans="1:2" x14ac:dyDescent="0.25">
      <c r="A59" s="2" t="s">
        <v>726</v>
      </c>
      <c r="B59" s="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opLeftCell="A37" workbookViewId="0">
      <selection activeCell="B11" sqref="B11"/>
    </sheetView>
  </sheetViews>
  <sheetFormatPr baseColWidth="10" defaultRowHeight="15" outlineLevelCol="1" x14ac:dyDescent="0.25"/>
  <cols>
    <col min="1" max="1" width="9.5703125" customWidth="1" outlineLevel="1"/>
    <col min="2" max="2" width="37.140625" customWidth="1" outlineLevel="1"/>
    <col min="3" max="3" width="7.42578125" customWidth="1" outlineLevel="1"/>
  </cols>
  <sheetData>
    <row r="1" spans="1:3" x14ac:dyDescent="0.25">
      <c r="A1" s="23" t="s">
        <v>738</v>
      </c>
      <c r="B1" s="23" t="s">
        <v>739</v>
      </c>
      <c r="C1" s="24" t="s">
        <v>740</v>
      </c>
    </row>
    <row r="2" spans="1:3" x14ac:dyDescent="0.25">
      <c r="A2" s="25" t="s">
        <v>211</v>
      </c>
      <c r="B2" s="25" t="s">
        <v>741</v>
      </c>
      <c r="C2" s="26" t="s">
        <v>556</v>
      </c>
    </row>
    <row r="3" spans="1:3" x14ac:dyDescent="0.25">
      <c r="A3" s="25" t="s">
        <v>213</v>
      </c>
      <c r="B3" s="25" t="s">
        <v>741</v>
      </c>
      <c r="C3" s="26" t="s">
        <v>556</v>
      </c>
    </row>
    <row r="4" spans="1:3" x14ac:dyDescent="0.25">
      <c r="A4" s="10" t="s">
        <v>165</v>
      </c>
      <c r="B4" s="10" t="s">
        <v>742</v>
      </c>
      <c r="C4" s="27" t="s">
        <v>557</v>
      </c>
    </row>
    <row r="5" spans="1:3" x14ac:dyDescent="0.25">
      <c r="A5" s="10" t="s">
        <v>167</v>
      </c>
      <c r="B5" s="10" t="s">
        <v>742</v>
      </c>
      <c r="C5" s="27" t="s">
        <v>557</v>
      </c>
    </row>
    <row r="6" spans="1:3" x14ac:dyDescent="0.25">
      <c r="A6" s="10" t="s">
        <v>169</v>
      </c>
      <c r="B6" s="10" t="s">
        <v>742</v>
      </c>
      <c r="C6" s="27" t="s">
        <v>557</v>
      </c>
    </row>
    <row r="7" spans="1:3" x14ac:dyDescent="0.25">
      <c r="A7" s="25" t="s">
        <v>16</v>
      </c>
      <c r="B7" s="25" t="s">
        <v>743</v>
      </c>
      <c r="C7" s="26" t="s">
        <v>556</v>
      </c>
    </row>
    <row r="8" spans="1:3" x14ac:dyDescent="0.25">
      <c r="A8" s="10" t="s">
        <v>171</v>
      </c>
      <c r="B8" s="10" t="s">
        <v>742</v>
      </c>
      <c r="C8" s="27" t="s">
        <v>557</v>
      </c>
    </row>
    <row r="9" spans="1:3" x14ac:dyDescent="0.25">
      <c r="A9" s="28" t="s">
        <v>287</v>
      </c>
      <c r="B9" s="28" t="s">
        <v>744</v>
      </c>
      <c r="C9" s="29" t="s">
        <v>556</v>
      </c>
    </row>
    <row r="10" spans="1:3" x14ac:dyDescent="0.25">
      <c r="A10" s="28" t="s">
        <v>289</v>
      </c>
      <c r="B10" s="28" t="s">
        <v>745</v>
      </c>
      <c r="C10" s="29" t="s">
        <v>556</v>
      </c>
    </row>
    <row r="11" spans="1:3" x14ac:dyDescent="0.25">
      <c r="A11" s="10" t="s">
        <v>175</v>
      </c>
      <c r="B11" s="10" t="s">
        <v>742</v>
      </c>
      <c r="C11" s="27" t="s">
        <v>557</v>
      </c>
    </row>
    <row r="12" spans="1:3" x14ac:dyDescent="0.25">
      <c r="A12" s="25" t="s">
        <v>291</v>
      </c>
      <c r="B12" s="25" t="s">
        <v>746</v>
      </c>
      <c r="C12" s="26" t="s">
        <v>556</v>
      </c>
    </row>
    <row r="13" spans="1:3" x14ac:dyDescent="0.25">
      <c r="A13" s="10" t="s">
        <v>293</v>
      </c>
      <c r="B13" s="10" t="s">
        <v>747</v>
      </c>
      <c r="C13" s="27" t="s">
        <v>557</v>
      </c>
    </row>
    <row r="14" spans="1:3" x14ac:dyDescent="0.25">
      <c r="A14" s="25" t="s">
        <v>295</v>
      </c>
      <c r="B14" s="25" t="s">
        <v>748</v>
      </c>
      <c r="C14" s="26" t="s">
        <v>556</v>
      </c>
    </row>
    <row r="15" spans="1:3" x14ac:dyDescent="0.25">
      <c r="A15" s="10" t="s">
        <v>181</v>
      </c>
      <c r="B15" s="10" t="s">
        <v>749</v>
      </c>
      <c r="C15" s="27" t="s">
        <v>557</v>
      </c>
    </row>
    <row r="16" spans="1:3" x14ac:dyDescent="0.25">
      <c r="A16" s="25" t="s">
        <v>297</v>
      </c>
      <c r="B16" s="25" t="s">
        <v>750</v>
      </c>
      <c r="C16" s="26" t="s">
        <v>556</v>
      </c>
    </row>
    <row r="17" spans="1:3" x14ac:dyDescent="0.25">
      <c r="A17" s="28" t="s">
        <v>299</v>
      </c>
      <c r="B17" s="28" t="s">
        <v>751</v>
      </c>
      <c r="C17" s="29" t="s">
        <v>556</v>
      </c>
    </row>
    <row r="18" spans="1:3" x14ac:dyDescent="0.25">
      <c r="A18" s="25" t="s">
        <v>301</v>
      </c>
      <c r="B18" s="25" t="s">
        <v>752</v>
      </c>
      <c r="C18" s="26" t="s">
        <v>556</v>
      </c>
    </row>
    <row r="19" spans="1:3" x14ac:dyDescent="0.25">
      <c r="A19" s="25" t="s">
        <v>303</v>
      </c>
      <c r="B19" s="25" t="s">
        <v>753</v>
      </c>
      <c r="C19" s="26" t="s">
        <v>556</v>
      </c>
    </row>
    <row r="20" spans="1:3" x14ac:dyDescent="0.25">
      <c r="A20" s="25" t="s">
        <v>305</v>
      </c>
      <c r="B20" s="25" t="s">
        <v>754</v>
      </c>
      <c r="C20" s="26" t="s">
        <v>556</v>
      </c>
    </row>
    <row r="21" spans="1:3" x14ac:dyDescent="0.25">
      <c r="A21" s="10" t="s">
        <v>191</v>
      </c>
      <c r="B21" s="10" t="s">
        <v>749</v>
      </c>
      <c r="C21" s="27" t="s">
        <v>557</v>
      </c>
    </row>
    <row r="22" spans="1:3" x14ac:dyDescent="0.25">
      <c r="A22" s="25" t="s">
        <v>193</v>
      </c>
      <c r="B22" s="25" t="s">
        <v>755</v>
      </c>
      <c r="C22" s="26" t="s">
        <v>556</v>
      </c>
    </row>
    <row r="23" spans="1:3" x14ac:dyDescent="0.25">
      <c r="A23" s="28" t="s">
        <v>60</v>
      </c>
      <c r="B23" s="28" t="s">
        <v>756</v>
      </c>
      <c r="C23" s="29" t="s">
        <v>556</v>
      </c>
    </row>
    <row r="24" spans="1:3" x14ac:dyDescent="0.25">
      <c r="A24" s="25" t="s">
        <v>11</v>
      </c>
      <c r="B24" s="25" t="s">
        <v>743</v>
      </c>
      <c r="C24" s="26" t="s">
        <v>556</v>
      </c>
    </row>
    <row r="25" spans="1:3" x14ac:dyDescent="0.25">
      <c r="A25" s="25" t="s">
        <v>14</v>
      </c>
      <c r="B25" s="25" t="s">
        <v>743</v>
      </c>
      <c r="C25" s="26" t="s">
        <v>556</v>
      </c>
    </row>
    <row r="26" spans="1:3" x14ac:dyDescent="0.25">
      <c r="A26" s="30" t="s">
        <v>307</v>
      </c>
      <c r="B26" s="30" t="s">
        <v>757</v>
      </c>
      <c r="C26" s="31" t="s">
        <v>556</v>
      </c>
    </row>
    <row r="27" spans="1:3" x14ac:dyDescent="0.25">
      <c r="A27" s="25" t="s">
        <v>34</v>
      </c>
      <c r="B27" s="25" t="s">
        <v>741</v>
      </c>
      <c r="C27" s="26" t="s">
        <v>556</v>
      </c>
    </row>
    <row r="28" spans="1:3" x14ac:dyDescent="0.25">
      <c r="A28" s="32" t="s">
        <v>144</v>
      </c>
      <c r="B28" s="25" t="s">
        <v>741</v>
      </c>
      <c r="C28" s="26" t="s">
        <v>556</v>
      </c>
    </row>
    <row r="29" spans="1:3" x14ac:dyDescent="0.25">
      <c r="A29" s="10" t="s">
        <v>177</v>
      </c>
      <c r="B29" s="10" t="s">
        <v>742</v>
      </c>
      <c r="C29" s="27" t="s">
        <v>557</v>
      </c>
    </row>
    <row r="30" spans="1:3" x14ac:dyDescent="0.25">
      <c r="A30" s="25" t="s">
        <v>179</v>
      </c>
      <c r="B30" s="25" t="s">
        <v>758</v>
      </c>
      <c r="C30" s="26" t="s">
        <v>556</v>
      </c>
    </row>
    <row r="31" spans="1:3" x14ac:dyDescent="0.25">
      <c r="A31" s="25" t="s">
        <v>17</v>
      </c>
      <c r="B31" s="25" t="s">
        <v>743</v>
      </c>
      <c r="C31" s="26" t="s">
        <v>556</v>
      </c>
    </row>
    <row r="32" spans="1:3" x14ac:dyDescent="0.25">
      <c r="A32" s="10" t="s">
        <v>39</v>
      </c>
      <c r="B32" s="10" t="s">
        <v>759</v>
      </c>
      <c r="C32" s="27" t="s">
        <v>557</v>
      </c>
    </row>
    <row r="33" spans="1:3" x14ac:dyDescent="0.25">
      <c r="A33" s="25" t="s">
        <v>22</v>
      </c>
      <c r="B33" s="25" t="s">
        <v>741</v>
      </c>
      <c r="C33" s="26" t="s">
        <v>556</v>
      </c>
    </row>
    <row r="34" spans="1:3" x14ac:dyDescent="0.25">
      <c r="A34" s="25" t="s">
        <v>6</v>
      </c>
      <c r="B34" s="25" t="s">
        <v>760</v>
      </c>
      <c r="C34" s="26" t="s">
        <v>556</v>
      </c>
    </row>
    <row r="35" spans="1:3" x14ac:dyDescent="0.25">
      <c r="A35" s="10" t="s">
        <v>313</v>
      </c>
      <c r="B35" s="10" t="s">
        <v>761</v>
      </c>
      <c r="C35" s="27" t="s">
        <v>557</v>
      </c>
    </row>
    <row r="36" spans="1:3" x14ac:dyDescent="0.25">
      <c r="A36" s="25" t="s">
        <v>24</v>
      </c>
      <c r="B36" s="25" t="s">
        <v>741</v>
      </c>
      <c r="C36" s="26" t="s">
        <v>556</v>
      </c>
    </row>
    <row r="37" spans="1:3" x14ac:dyDescent="0.25">
      <c r="A37" s="25" t="s">
        <v>25</v>
      </c>
      <c r="B37" s="25" t="s">
        <v>741</v>
      </c>
      <c r="C37" s="26" t="s">
        <v>556</v>
      </c>
    </row>
    <row r="38" spans="1:3" x14ac:dyDescent="0.25">
      <c r="A38" s="10" t="s">
        <v>9</v>
      </c>
      <c r="B38" s="10" t="s">
        <v>762</v>
      </c>
      <c r="C38" s="27" t="s">
        <v>557</v>
      </c>
    </row>
    <row r="39" spans="1:3" x14ac:dyDescent="0.25">
      <c r="A39" s="10" t="s">
        <v>195</v>
      </c>
      <c r="B39" s="10" t="s">
        <v>763</v>
      </c>
      <c r="C39" s="27" t="s">
        <v>557</v>
      </c>
    </row>
    <row r="40" spans="1:3" x14ac:dyDescent="0.25">
      <c r="A40" s="25" t="s">
        <v>199</v>
      </c>
      <c r="B40" s="25" t="s">
        <v>741</v>
      </c>
      <c r="C40" s="26" t="s">
        <v>556</v>
      </c>
    </row>
    <row r="41" spans="1:3" x14ac:dyDescent="0.25">
      <c r="A41" s="25" t="s">
        <v>23</v>
      </c>
      <c r="B41" s="25" t="s">
        <v>741</v>
      </c>
      <c r="C41" s="26" t="s">
        <v>556</v>
      </c>
    </row>
    <row r="42" spans="1:3" x14ac:dyDescent="0.25">
      <c r="A42" s="25" t="s">
        <v>18</v>
      </c>
      <c r="B42" s="25" t="s">
        <v>741</v>
      </c>
      <c r="C42" s="26" t="s">
        <v>556</v>
      </c>
    </row>
    <row r="43" spans="1:3" x14ac:dyDescent="0.25">
      <c r="A43" s="25" t="s">
        <v>26</v>
      </c>
      <c r="B43" s="25" t="s">
        <v>741</v>
      </c>
      <c r="C43" s="26" t="s">
        <v>556</v>
      </c>
    </row>
    <row r="44" spans="1:3" x14ac:dyDescent="0.25">
      <c r="A44" s="10" t="s">
        <v>183</v>
      </c>
      <c r="B44" s="10" t="s">
        <v>764</v>
      </c>
      <c r="C44" s="27" t="s">
        <v>557</v>
      </c>
    </row>
    <row r="45" spans="1:3" x14ac:dyDescent="0.25">
      <c r="A45" s="10" t="s">
        <v>185</v>
      </c>
      <c r="B45" s="10" t="s">
        <v>763</v>
      </c>
      <c r="C45" s="27" t="s">
        <v>557</v>
      </c>
    </row>
    <row r="46" spans="1:3" x14ac:dyDescent="0.25">
      <c r="A46" s="25" t="s">
        <v>163</v>
      </c>
      <c r="B46" s="25" t="s">
        <v>765</v>
      </c>
      <c r="C46" s="26" t="s">
        <v>556</v>
      </c>
    </row>
    <row r="47" spans="1:3" x14ac:dyDescent="0.25">
      <c r="A47" s="25" t="s">
        <v>29</v>
      </c>
      <c r="B47" s="25" t="s">
        <v>741</v>
      </c>
      <c r="C47" s="26" t="s">
        <v>556</v>
      </c>
    </row>
    <row r="48" spans="1:3" x14ac:dyDescent="0.25">
      <c r="A48" s="25" t="s">
        <v>30</v>
      </c>
      <c r="B48" s="25" t="s">
        <v>741</v>
      </c>
      <c r="C48" s="26" t="s">
        <v>556</v>
      </c>
    </row>
    <row r="49" spans="1:3" x14ac:dyDescent="0.25">
      <c r="A49" s="25" t="s">
        <v>31</v>
      </c>
      <c r="B49" s="25" t="s">
        <v>741</v>
      </c>
      <c r="C49" s="26" t="s">
        <v>556</v>
      </c>
    </row>
    <row r="50" spans="1:3" x14ac:dyDescent="0.25">
      <c r="A50" s="10" t="s">
        <v>44</v>
      </c>
      <c r="B50" s="10" t="s">
        <v>759</v>
      </c>
      <c r="C50" s="27" t="s">
        <v>557</v>
      </c>
    </row>
    <row r="51" spans="1:3" x14ac:dyDescent="0.25">
      <c r="A51" s="10" t="s">
        <v>45</v>
      </c>
      <c r="B51" s="10" t="s">
        <v>759</v>
      </c>
      <c r="C51" s="27" t="s">
        <v>557</v>
      </c>
    </row>
    <row r="52" spans="1:3" x14ac:dyDescent="0.25">
      <c r="A52" s="10" t="s">
        <v>46</v>
      </c>
      <c r="B52" s="10" t="s">
        <v>759</v>
      </c>
      <c r="C52" s="27" t="s">
        <v>557</v>
      </c>
    </row>
    <row r="53" spans="1:3" x14ac:dyDescent="0.25">
      <c r="A53" s="32" t="s">
        <v>766</v>
      </c>
      <c r="B53" s="25" t="s">
        <v>741</v>
      </c>
      <c r="C53" s="26" t="s">
        <v>556</v>
      </c>
    </row>
    <row r="54" spans="1:3" x14ac:dyDescent="0.25">
      <c r="A54" s="25" t="s">
        <v>32</v>
      </c>
      <c r="B54" s="25" t="s">
        <v>741</v>
      </c>
      <c r="C54" s="26" t="s">
        <v>556</v>
      </c>
    </row>
    <row r="55" spans="1:3" x14ac:dyDescent="0.25">
      <c r="A55" s="10" t="s">
        <v>8</v>
      </c>
      <c r="B55" s="10" t="s">
        <v>767</v>
      </c>
      <c r="C55" s="27" t="s">
        <v>557</v>
      </c>
    </row>
    <row r="56" spans="1:3" x14ac:dyDescent="0.25">
      <c r="A56" s="25" t="s">
        <v>38</v>
      </c>
      <c r="B56" s="25" t="s">
        <v>741</v>
      </c>
      <c r="C56" s="26" t="s">
        <v>556</v>
      </c>
    </row>
    <row r="57" spans="1:3" x14ac:dyDescent="0.25">
      <c r="A57" s="25" t="s">
        <v>215</v>
      </c>
      <c r="B57" s="25" t="s">
        <v>741</v>
      </c>
      <c r="C57" s="26" t="s">
        <v>556</v>
      </c>
    </row>
    <row r="58" spans="1:3" x14ac:dyDescent="0.25">
      <c r="A58" s="25" t="s">
        <v>27</v>
      </c>
      <c r="B58" s="25" t="s">
        <v>741</v>
      </c>
      <c r="C58" s="26" t="s">
        <v>556</v>
      </c>
    </row>
    <row r="59" spans="1:3" x14ac:dyDescent="0.25">
      <c r="A59" s="25" t="s">
        <v>197</v>
      </c>
      <c r="B59" s="25" t="s">
        <v>741</v>
      </c>
      <c r="C59" s="26" t="s">
        <v>556</v>
      </c>
    </row>
    <row r="60" spans="1:3" x14ac:dyDescent="0.25">
      <c r="A60" s="25" t="s">
        <v>37</v>
      </c>
      <c r="B60" s="25" t="s">
        <v>741</v>
      </c>
      <c r="C60" s="26" t="s">
        <v>556</v>
      </c>
    </row>
    <row r="61" spans="1:3" x14ac:dyDescent="0.25">
      <c r="A61" s="10" t="s">
        <v>40</v>
      </c>
      <c r="B61" s="10" t="s">
        <v>759</v>
      </c>
      <c r="C61" s="27" t="s">
        <v>557</v>
      </c>
    </row>
    <row r="62" spans="1:3" x14ac:dyDescent="0.25">
      <c r="A62" s="10" t="s">
        <v>41</v>
      </c>
      <c r="B62" s="10" t="s">
        <v>759</v>
      </c>
      <c r="C62" s="27" t="s">
        <v>557</v>
      </c>
    </row>
    <row r="63" spans="1:3" x14ac:dyDescent="0.25">
      <c r="A63" s="10" t="s">
        <v>217</v>
      </c>
      <c r="B63" s="10" t="s">
        <v>759</v>
      </c>
      <c r="C63" s="27" t="s">
        <v>557</v>
      </c>
    </row>
    <row r="64" spans="1:3" x14ac:dyDescent="0.25">
      <c r="A64" s="10" t="s">
        <v>42</v>
      </c>
      <c r="B64" s="10" t="s">
        <v>759</v>
      </c>
      <c r="C64" s="27" t="s">
        <v>557</v>
      </c>
    </row>
    <row r="65" spans="1:3" x14ac:dyDescent="0.25">
      <c r="A65" s="10" t="s">
        <v>47</v>
      </c>
      <c r="B65" s="10" t="s">
        <v>759</v>
      </c>
      <c r="C65" s="27" t="s">
        <v>557</v>
      </c>
    </row>
    <row r="66" spans="1:3" x14ac:dyDescent="0.25">
      <c r="A66" s="25" t="s">
        <v>209</v>
      </c>
      <c r="B66" s="25" t="s">
        <v>741</v>
      </c>
      <c r="C66" s="26" t="s">
        <v>556</v>
      </c>
    </row>
    <row r="67" spans="1:3" x14ac:dyDescent="0.25">
      <c r="A67" s="25" t="s">
        <v>36</v>
      </c>
      <c r="B67" s="25" t="s">
        <v>741</v>
      </c>
      <c r="C67" s="26" t="s">
        <v>556</v>
      </c>
    </row>
    <row r="68" spans="1:3" x14ac:dyDescent="0.25">
      <c r="A68" s="25" t="s">
        <v>19</v>
      </c>
      <c r="B68" s="25" t="s">
        <v>741</v>
      </c>
      <c r="C68" s="26" t="s">
        <v>556</v>
      </c>
    </row>
    <row r="69" spans="1:3" x14ac:dyDescent="0.25">
      <c r="A69" s="10" t="s">
        <v>43</v>
      </c>
      <c r="B69" s="10" t="s">
        <v>759</v>
      </c>
      <c r="C69" s="27" t="s">
        <v>557</v>
      </c>
    </row>
    <row r="70" spans="1:3" x14ac:dyDescent="0.25">
      <c r="A70" s="10" t="s">
        <v>55</v>
      </c>
      <c r="B70" s="10" t="s">
        <v>759</v>
      </c>
      <c r="C70" s="27" t="s">
        <v>557</v>
      </c>
    </row>
    <row r="71" spans="1:3" x14ac:dyDescent="0.25">
      <c r="A71" s="10" t="s">
        <v>48</v>
      </c>
      <c r="B71" s="10" t="s">
        <v>759</v>
      </c>
      <c r="C71" s="27" t="s">
        <v>557</v>
      </c>
    </row>
    <row r="72" spans="1:3" x14ac:dyDescent="0.25">
      <c r="A72" s="10" t="s">
        <v>49</v>
      </c>
      <c r="B72" s="10" t="s">
        <v>759</v>
      </c>
      <c r="C72" s="27" t="s">
        <v>557</v>
      </c>
    </row>
    <row r="73" spans="1:3" x14ac:dyDescent="0.25">
      <c r="A73" s="10" t="s">
        <v>51</v>
      </c>
      <c r="B73" s="10" t="s">
        <v>759</v>
      </c>
      <c r="C73" s="27" t="s">
        <v>557</v>
      </c>
    </row>
    <row r="74" spans="1:3" x14ac:dyDescent="0.25">
      <c r="A74" s="10" t="s">
        <v>50</v>
      </c>
      <c r="B74" s="10" t="s">
        <v>759</v>
      </c>
      <c r="C74" s="27" t="s">
        <v>557</v>
      </c>
    </row>
    <row r="75" spans="1:3" x14ac:dyDescent="0.25">
      <c r="A75" s="25" t="s">
        <v>229</v>
      </c>
      <c r="B75" s="25" t="s">
        <v>768</v>
      </c>
      <c r="C75" s="26" t="s">
        <v>556</v>
      </c>
    </row>
    <row r="76" spans="1:3" x14ac:dyDescent="0.25">
      <c r="A76" s="10" t="s">
        <v>52</v>
      </c>
      <c r="B76" s="10" t="s">
        <v>759</v>
      </c>
      <c r="C76" s="27" t="s">
        <v>557</v>
      </c>
    </row>
    <row r="77" spans="1:3" x14ac:dyDescent="0.25">
      <c r="A77" s="10" t="s">
        <v>53</v>
      </c>
      <c r="B77" s="10" t="s">
        <v>759</v>
      </c>
      <c r="C77" s="27" t="s">
        <v>557</v>
      </c>
    </row>
    <row r="78" spans="1:3" x14ac:dyDescent="0.25">
      <c r="A78" s="10" t="s">
        <v>54</v>
      </c>
      <c r="B78" s="10" t="s">
        <v>759</v>
      </c>
      <c r="C78" s="27" t="s">
        <v>557</v>
      </c>
    </row>
    <row r="79" spans="1:3" x14ac:dyDescent="0.25">
      <c r="A79" s="10" t="s">
        <v>56</v>
      </c>
      <c r="B79" s="10" t="s">
        <v>759</v>
      </c>
      <c r="C79" s="27" t="s">
        <v>557</v>
      </c>
    </row>
    <row r="80" spans="1:3" x14ac:dyDescent="0.25">
      <c r="A80" s="10" t="s">
        <v>57</v>
      </c>
      <c r="B80" s="10" t="s">
        <v>759</v>
      </c>
      <c r="C80" s="27" t="s">
        <v>557</v>
      </c>
    </row>
    <row r="81" spans="1:3" x14ac:dyDescent="0.25">
      <c r="A81" s="10" t="s">
        <v>58</v>
      </c>
      <c r="B81" s="10" t="s">
        <v>759</v>
      </c>
      <c r="C81" s="27" t="s">
        <v>557</v>
      </c>
    </row>
    <row r="82" spans="1:3" x14ac:dyDescent="0.25">
      <c r="A82" s="25" t="s">
        <v>219</v>
      </c>
      <c r="B82" s="25" t="s">
        <v>768</v>
      </c>
      <c r="C82" s="26" t="s">
        <v>556</v>
      </c>
    </row>
    <row r="83" spans="1:3" x14ac:dyDescent="0.25">
      <c r="A83" s="25" t="s">
        <v>221</v>
      </c>
      <c r="B83" s="25" t="s">
        <v>768</v>
      </c>
      <c r="C83" s="26" t="s">
        <v>556</v>
      </c>
    </row>
    <row r="84" spans="1:3" x14ac:dyDescent="0.25">
      <c r="A84" s="25" t="s">
        <v>223</v>
      </c>
      <c r="B84" s="25" t="s">
        <v>768</v>
      </c>
      <c r="C84" s="26" t="s">
        <v>556</v>
      </c>
    </row>
    <row r="85" spans="1:3" x14ac:dyDescent="0.25">
      <c r="A85" s="25" t="s">
        <v>225</v>
      </c>
      <c r="B85" s="25" t="s">
        <v>768</v>
      </c>
      <c r="C85" s="26" t="s">
        <v>556</v>
      </c>
    </row>
    <row r="86" spans="1:3" x14ac:dyDescent="0.25">
      <c r="A86" s="25" t="s">
        <v>227</v>
      </c>
      <c r="B86" s="25" t="s">
        <v>768</v>
      </c>
      <c r="C86" s="26" t="s">
        <v>556</v>
      </c>
    </row>
    <row r="87" spans="1:3" x14ac:dyDescent="0.25">
      <c r="A87" s="25" t="s">
        <v>233</v>
      </c>
      <c r="B87" s="25" t="s">
        <v>768</v>
      </c>
      <c r="C87" s="26" t="s">
        <v>556</v>
      </c>
    </row>
    <row r="88" spans="1:3" x14ac:dyDescent="0.25">
      <c r="A88" s="25" t="s">
        <v>235</v>
      </c>
      <c r="B88" s="25" t="s">
        <v>768</v>
      </c>
      <c r="C88" s="26" t="s">
        <v>556</v>
      </c>
    </row>
    <row r="89" spans="1:3" x14ac:dyDescent="0.25">
      <c r="A89" s="25" t="s">
        <v>237</v>
      </c>
      <c r="B89" s="25" t="s">
        <v>768</v>
      </c>
      <c r="C89" s="26" t="s">
        <v>556</v>
      </c>
    </row>
    <row r="90" spans="1:3" x14ac:dyDescent="0.25">
      <c r="A90" s="10" t="s">
        <v>309</v>
      </c>
      <c r="B90" s="10" t="s">
        <v>769</v>
      </c>
      <c r="C90" s="27" t="s">
        <v>557</v>
      </c>
    </row>
    <row r="91" spans="1:3" x14ac:dyDescent="0.25">
      <c r="A91" s="33" t="s">
        <v>311</v>
      </c>
      <c r="B91" s="33" t="s">
        <v>770</v>
      </c>
      <c r="C91" s="34" t="s">
        <v>556</v>
      </c>
    </row>
    <row r="92" spans="1:3" x14ac:dyDescent="0.25">
      <c r="A92" s="25" t="s">
        <v>239</v>
      </c>
      <c r="B92" s="25" t="s">
        <v>768</v>
      </c>
      <c r="C92" s="26" t="s">
        <v>556</v>
      </c>
    </row>
    <row r="93" spans="1:3" x14ac:dyDescent="0.25">
      <c r="A93" s="25" t="s">
        <v>241</v>
      </c>
      <c r="B93" s="25" t="s">
        <v>768</v>
      </c>
      <c r="C93" s="26" t="s">
        <v>556</v>
      </c>
    </row>
    <row r="94" spans="1:3" x14ac:dyDescent="0.25">
      <c r="A94" s="10" t="s">
        <v>243</v>
      </c>
      <c r="B94" s="10" t="s">
        <v>771</v>
      </c>
      <c r="C94" s="27" t="s">
        <v>557</v>
      </c>
    </row>
    <row r="95" spans="1:3" x14ac:dyDescent="0.25">
      <c r="A95" s="10" t="s">
        <v>245</v>
      </c>
      <c r="B95" s="10" t="s">
        <v>771</v>
      </c>
      <c r="C95" s="27" t="s">
        <v>557</v>
      </c>
    </row>
    <row r="96" spans="1:3" x14ac:dyDescent="0.25">
      <c r="A96" s="10" t="s">
        <v>247</v>
      </c>
      <c r="B96" s="10" t="s">
        <v>771</v>
      </c>
      <c r="C96" s="27" t="s">
        <v>557</v>
      </c>
    </row>
    <row r="97" spans="1:3" x14ac:dyDescent="0.25">
      <c r="A97" s="10" t="s">
        <v>249</v>
      </c>
      <c r="B97" s="10" t="s">
        <v>772</v>
      </c>
      <c r="C97" s="27" t="s">
        <v>557</v>
      </c>
    </row>
    <row r="98" spans="1:3" x14ac:dyDescent="0.25">
      <c r="A98" s="10" t="s">
        <v>251</v>
      </c>
      <c r="B98" s="10" t="s">
        <v>773</v>
      </c>
      <c r="C98" s="27" t="s">
        <v>557</v>
      </c>
    </row>
    <row r="99" spans="1:3" x14ac:dyDescent="0.25">
      <c r="A99" s="10" t="s">
        <v>253</v>
      </c>
      <c r="B99" s="10" t="s">
        <v>774</v>
      </c>
      <c r="C99" s="27" t="s">
        <v>557</v>
      </c>
    </row>
    <row r="100" spans="1:3" x14ac:dyDescent="0.25">
      <c r="A100" s="10" t="s">
        <v>255</v>
      </c>
      <c r="B100" s="10" t="s">
        <v>775</v>
      </c>
      <c r="C100" s="27" t="s">
        <v>557</v>
      </c>
    </row>
    <row r="101" spans="1:3" x14ac:dyDescent="0.25">
      <c r="A101" s="25" t="s">
        <v>257</v>
      </c>
      <c r="B101" s="25" t="s">
        <v>776</v>
      </c>
      <c r="C101" s="26" t="s">
        <v>557</v>
      </c>
    </row>
    <row r="102" spans="1:3" x14ac:dyDescent="0.25">
      <c r="A102" s="10" t="s">
        <v>259</v>
      </c>
      <c r="B102" s="10" t="s">
        <v>777</v>
      </c>
      <c r="C102" s="27" t="s">
        <v>557</v>
      </c>
    </row>
    <row r="103" spans="1:3" x14ac:dyDescent="0.25">
      <c r="A103" s="10" t="s">
        <v>261</v>
      </c>
      <c r="B103" s="10" t="s">
        <v>778</v>
      </c>
      <c r="C103" s="27" t="s">
        <v>557</v>
      </c>
    </row>
    <row r="104" spans="1:3" x14ac:dyDescent="0.25">
      <c r="A104" s="10" t="s">
        <v>263</v>
      </c>
      <c r="B104" s="10" t="s">
        <v>779</v>
      </c>
      <c r="C104" s="27" t="s">
        <v>557</v>
      </c>
    </row>
    <row r="105" spans="1:3" x14ac:dyDescent="0.25">
      <c r="A105" s="10" t="s">
        <v>265</v>
      </c>
      <c r="B105" s="10" t="s">
        <v>780</v>
      </c>
      <c r="C105" s="27" t="s">
        <v>557</v>
      </c>
    </row>
    <row r="106" spans="1:3" x14ac:dyDescent="0.25">
      <c r="A106" s="10" t="s">
        <v>267</v>
      </c>
      <c r="B106" s="10" t="s">
        <v>781</v>
      </c>
      <c r="C106" s="27" t="s">
        <v>557</v>
      </c>
    </row>
    <row r="107" spans="1:3" x14ac:dyDescent="0.25">
      <c r="A107" s="10" t="s">
        <v>269</v>
      </c>
      <c r="B107" s="10" t="s">
        <v>782</v>
      </c>
      <c r="C107" s="27" t="s">
        <v>557</v>
      </c>
    </row>
    <row r="108" spans="1:3" x14ac:dyDescent="0.25">
      <c r="A108" s="10" t="s">
        <v>271</v>
      </c>
      <c r="B108" s="10" t="s">
        <v>783</v>
      </c>
      <c r="C108" s="27" t="s">
        <v>557</v>
      </c>
    </row>
    <row r="109" spans="1:3" x14ac:dyDescent="0.25">
      <c r="A109" s="10" t="s">
        <v>315</v>
      </c>
      <c r="B109" s="10" t="s">
        <v>761</v>
      </c>
      <c r="C109" s="27" t="s">
        <v>557</v>
      </c>
    </row>
    <row r="110" spans="1:3" x14ac:dyDescent="0.25">
      <c r="A110" s="25" t="s">
        <v>317</v>
      </c>
      <c r="B110" s="25" t="s">
        <v>784</v>
      </c>
      <c r="C110" s="26" t="s">
        <v>557</v>
      </c>
    </row>
    <row r="111" spans="1:3" x14ac:dyDescent="0.25">
      <c r="A111" s="10" t="s">
        <v>319</v>
      </c>
      <c r="B111" s="10" t="s">
        <v>785</v>
      </c>
      <c r="C111" s="27" t="s">
        <v>557</v>
      </c>
    </row>
    <row r="112" spans="1:3" x14ac:dyDescent="0.25">
      <c r="A112" s="25" t="s">
        <v>321</v>
      </c>
      <c r="B112" s="25" t="s">
        <v>786</v>
      </c>
      <c r="C112" s="26" t="s">
        <v>556</v>
      </c>
    </row>
    <row r="113" spans="1:3" x14ac:dyDescent="0.25">
      <c r="A113" s="25" t="s">
        <v>273</v>
      </c>
      <c r="B113" s="25" t="s">
        <v>787</v>
      </c>
      <c r="C113" s="26" t="s">
        <v>556</v>
      </c>
    </row>
    <row r="114" spans="1:3" x14ac:dyDescent="0.25">
      <c r="A114" s="25" t="s">
        <v>285</v>
      </c>
      <c r="B114" s="25" t="s">
        <v>788</v>
      </c>
      <c r="C114" s="26" t="s">
        <v>556</v>
      </c>
    </row>
    <row r="115" spans="1:3" x14ac:dyDescent="0.25">
      <c r="A115" s="25" t="s">
        <v>20</v>
      </c>
      <c r="B115" s="25" t="s">
        <v>741</v>
      </c>
      <c r="C115" s="26" t="s">
        <v>556</v>
      </c>
    </row>
    <row r="116" spans="1:3" x14ac:dyDescent="0.25">
      <c r="A116" s="25" t="s">
        <v>21</v>
      </c>
      <c r="B116" s="25" t="s">
        <v>741</v>
      </c>
      <c r="C116" s="26" t="s">
        <v>556</v>
      </c>
    </row>
    <row r="117" spans="1:3" x14ac:dyDescent="0.25">
      <c r="A117" s="10" t="s">
        <v>187</v>
      </c>
      <c r="B117" s="10" t="s">
        <v>763</v>
      </c>
      <c r="C117" s="27" t="s">
        <v>557</v>
      </c>
    </row>
    <row r="118" spans="1:3" x14ac:dyDescent="0.25">
      <c r="A118" s="10" t="s">
        <v>189</v>
      </c>
      <c r="B118" s="10" t="s">
        <v>763</v>
      </c>
      <c r="C118" s="27" t="s">
        <v>557</v>
      </c>
    </row>
    <row r="119" spans="1:3" x14ac:dyDescent="0.25">
      <c r="A119" s="25" t="s">
        <v>201</v>
      </c>
      <c r="B119" s="25" t="s">
        <v>741</v>
      </c>
      <c r="C119" s="26" t="s">
        <v>556</v>
      </c>
    </row>
    <row r="120" spans="1:3" x14ac:dyDescent="0.25">
      <c r="A120" s="25" t="s">
        <v>161</v>
      </c>
      <c r="B120" s="25" t="s">
        <v>760</v>
      </c>
      <c r="C120" s="26" t="s">
        <v>556</v>
      </c>
    </row>
    <row r="121" spans="1:3" x14ac:dyDescent="0.25">
      <c r="A121" s="25" t="s">
        <v>159</v>
      </c>
      <c r="B121" s="25" t="s">
        <v>760</v>
      </c>
      <c r="C121" s="26" t="s">
        <v>556</v>
      </c>
    </row>
    <row r="122" spans="1:3" x14ac:dyDescent="0.25">
      <c r="A122" s="25" t="s">
        <v>33</v>
      </c>
      <c r="B122" s="25" t="s">
        <v>741</v>
      </c>
      <c r="C122" s="26" t="s">
        <v>556</v>
      </c>
    </row>
    <row r="123" spans="1:3" x14ac:dyDescent="0.25">
      <c r="A123" s="10" t="s">
        <v>173</v>
      </c>
      <c r="B123" s="10" t="s">
        <v>742</v>
      </c>
      <c r="C123" s="27" t="s">
        <v>557</v>
      </c>
    </row>
    <row r="124" spans="1:3" x14ac:dyDescent="0.25">
      <c r="A124" s="25" t="s">
        <v>28</v>
      </c>
      <c r="B124" s="25" t="s">
        <v>741</v>
      </c>
      <c r="C124" s="26" t="s">
        <v>556</v>
      </c>
    </row>
    <row r="125" spans="1:3" x14ac:dyDescent="0.25">
      <c r="A125" s="25" t="s">
        <v>35</v>
      </c>
      <c r="B125" s="25" t="s">
        <v>741</v>
      </c>
      <c r="C125" s="26" t="s">
        <v>556</v>
      </c>
    </row>
    <row r="126" spans="1:3" x14ac:dyDescent="0.25">
      <c r="A126" s="25" t="s">
        <v>231</v>
      </c>
      <c r="B126" s="25" t="s">
        <v>768</v>
      </c>
      <c r="C126" s="26" t="s">
        <v>556</v>
      </c>
    </row>
    <row r="127" spans="1:3" x14ac:dyDescent="0.25">
      <c r="A127" s="25" t="s">
        <v>275</v>
      </c>
      <c r="B127" s="25" t="s">
        <v>787</v>
      </c>
      <c r="C127" s="26" t="s">
        <v>556</v>
      </c>
    </row>
    <row r="128" spans="1:3" x14ac:dyDescent="0.25">
      <c r="A128" s="25" t="s">
        <v>277</v>
      </c>
      <c r="B128" s="25" t="s">
        <v>787</v>
      </c>
      <c r="C128" s="26" t="s">
        <v>556</v>
      </c>
    </row>
    <row r="129" spans="1:3" x14ac:dyDescent="0.25">
      <c r="A129" s="25" t="s">
        <v>203</v>
      </c>
      <c r="B129" s="25" t="s">
        <v>741</v>
      </c>
      <c r="C129" s="26" t="s">
        <v>556</v>
      </c>
    </row>
    <row r="130" spans="1:3" x14ac:dyDescent="0.25">
      <c r="A130" s="25" t="s">
        <v>279</v>
      </c>
      <c r="B130" s="25" t="s">
        <v>789</v>
      </c>
      <c r="C130" s="26" t="s">
        <v>556</v>
      </c>
    </row>
    <row r="131" spans="1:3" x14ac:dyDescent="0.25">
      <c r="A131" s="25" t="s">
        <v>281</v>
      </c>
      <c r="B131" s="25" t="s">
        <v>787</v>
      </c>
      <c r="C131" s="26" t="s">
        <v>556</v>
      </c>
    </row>
    <row r="132" spans="1:3" x14ac:dyDescent="0.25">
      <c r="A132" s="25" t="s">
        <v>283</v>
      </c>
      <c r="B132" s="25" t="s">
        <v>787</v>
      </c>
      <c r="C132" s="26" t="s">
        <v>556</v>
      </c>
    </row>
    <row r="133" spans="1:3" x14ac:dyDescent="0.25">
      <c r="A133" s="25" t="s">
        <v>59</v>
      </c>
      <c r="B133" s="25" t="s">
        <v>787</v>
      </c>
      <c r="C133" s="26" t="s">
        <v>556</v>
      </c>
    </row>
    <row r="134" spans="1:3" x14ac:dyDescent="0.25">
      <c r="A134" s="25" t="s">
        <v>323</v>
      </c>
      <c r="B134" s="25" t="s">
        <v>786</v>
      </c>
      <c r="C134" s="26" t="s">
        <v>556</v>
      </c>
    </row>
    <row r="135" spans="1:3" x14ac:dyDescent="0.25">
      <c r="A135" s="25" t="s">
        <v>325</v>
      </c>
      <c r="B135" s="25" t="s">
        <v>786</v>
      </c>
      <c r="C135" s="26" t="s">
        <v>556</v>
      </c>
    </row>
    <row r="136" spans="1:3" x14ac:dyDescent="0.25">
      <c r="A136" s="10" t="s">
        <v>327</v>
      </c>
      <c r="B136" s="10" t="s">
        <v>790</v>
      </c>
      <c r="C136" s="27" t="s">
        <v>556</v>
      </c>
    </row>
    <row r="137" spans="1:3" x14ac:dyDescent="0.25">
      <c r="A137" s="10" t="s">
        <v>329</v>
      </c>
      <c r="B137" s="10" t="s">
        <v>790</v>
      </c>
      <c r="C137" s="27" t="s">
        <v>556</v>
      </c>
    </row>
    <row r="138" spans="1:3" x14ac:dyDescent="0.25">
      <c r="A138" s="10" t="s">
        <v>331</v>
      </c>
      <c r="B138" s="10" t="s">
        <v>790</v>
      </c>
      <c r="C138" s="27" t="s">
        <v>556</v>
      </c>
    </row>
    <row r="139" spans="1:3" x14ac:dyDescent="0.25">
      <c r="A139" s="25" t="s">
        <v>333</v>
      </c>
      <c r="B139" s="25" t="s">
        <v>786</v>
      </c>
      <c r="C139" s="26" t="s">
        <v>556</v>
      </c>
    </row>
    <row r="140" spans="1:3" x14ac:dyDescent="0.25">
      <c r="A140" s="25" t="s">
        <v>335</v>
      </c>
      <c r="B140" s="25" t="s">
        <v>786</v>
      </c>
      <c r="C140" s="26" t="s">
        <v>556</v>
      </c>
    </row>
    <row r="141" spans="1:3" x14ac:dyDescent="0.25">
      <c r="A141" s="25" t="s">
        <v>337</v>
      </c>
      <c r="B141" s="25" t="s">
        <v>748</v>
      </c>
      <c r="C141" s="26" t="s">
        <v>556</v>
      </c>
    </row>
    <row r="142" spans="1:3" x14ac:dyDescent="0.25">
      <c r="A142" s="25" t="s">
        <v>61</v>
      </c>
      <c r="B142" s="25" t="s">
        <v>791</v>
      </c>
      <c r="C142" s="26" t="s">
        <v>556</v>
      </c>
    </row>
    <row r="143" spans="1:3" x14ac:dyDescent="0.25">
      <c r="A143" s="25" t="s">
        <v>339</v>
      </c>
      <c r="B143" s="25" t="s">
        <v>792</v>
      </c>
      <c r="C143" s="26" t="s">
        <v>556</v>
      </c>
    </row>
    <row r="144" spans="1:3" x14ac:dyDescent="0.25">
      <c r="A144" s="25" t="s">
        <v>341</v>
      </c>
      <c r="B144" s="25" t="s">
        <v>792</v>
      </c>
      <c r="C144" s="26" t="s">
        <v>556</v>
      </c>
    </row>
    <row r="145" spans="1:3" x14ac:dyDescent="0.25">
      <c r="A145" s="10" t="s">
        <v>343</v>
      </c>
      <c r="B145" s="10" t="s">
        <v>793</v>
      </c>
      <c r="C145" s="27" t="s">
        <v>557</v>
      </c>
    </row>
    <row r="146" spans="1:3" x14ac:dyDescent="0.25">
      <c r="A146" s="25" t="s">
        <v>345</v>
      </c>
      <c r="B146" s="25" t="s">
        <v>758</v>
      </c>
      <c r="C146" s="26" t="s">
        <v>556</v>
      </c>
    </row>
    <row r="147" spans="1:3" x14ac:dyDescent="0.25">
      <c r="A147" s="10" t="s">
        <v>347</v>
      </c>
      <c r="B147" s="10" t="s">
        <v>759</v>
      </c>
      <c r="C147" s="27" t="s">
        <v>557</v>
      </c>
    </row>
    <row r="148" spans="1:3" x14ac:dyDescent="0.25">
      <c r="A148" s="10" t="s">
        <v>349</v>
      </c>
      <c r="B148" s="10" t="s">
        <v>759</v>
      </c>
      <c r="C148" s="27" t="s">
        <v>557</v>
      </c>
    </row>
    <row r="149" spans="1:3" x14ac:dyDescent="0.25">
      <c r="A149" s="10" t="s">
        <v>351</v>
      </c>
      <c r="B149" s="10" t="s">
        <v>794</v>
      </c>
      <c r="C149" s="27" t="s">
        <v>556</v>
      </c>
    </row>
    <row r="150" spans="1:3" x14ac:dyDescent="0.25">
      <c r="A150" s="10" t="s">
        <v>353</v>
      </c>
      <c r="B150" s="10" t="s">
        <v>794</v>
      </c>
      <c r="C150" s="27" t="s">
        <v>556</v>
      </c>
    </row>
    <row r="151" spans="1:3" x14ac:dyDescent="0.25">
      <c r="A151" s="10" t="s">
        <v>355</v>
      </c>
      <c r="B151" s="10" t="s">
        <v>794</v>
      </c>
      <c r="C151" s="27" t="s">
        <v>556</v>
      </c>
    </row>
    <row r="152" spans="1:3" x14ac:dyDescent="0.25">
      <c r="A152" s="10" t="s">
        <v>357</v>
      </c>
      <c r="B152" s="10" t="s">
        <v>795</v>
      </c>
      <c r="C152" s="27" t="s">
        <v>557</v>
      </c>
    </row>
    <row r="153" spans="1:3" x14ac:dyDescent="0.25">
      <c r="A153" s="10" t="s">
        <v>359</v>
      </c>
      <c r="B153" s="10" t="s">
        <v>795</v>
      </c>
      <c r="C153" s="27" t="s">
        <v>557</v>
      </c>
    </row>
    <row r="154" spans="1:3" x14ac:dyDescent="0.25">
      <c r="A154" s="10" t="s">
        <v>361</v>
      </c>
      <c r="B154" s="10" t="s">
        <v>796</v>
      </c>
      <c r="C154" s="27" t="s">
        <v>557</v>
      </c>
    </row>
    <row r="155" spans="1:3" x14ac:dyDescent="0.25">
      <c r="A155" s="25" t="s">
        <v>363</v>
      </c>
      <c r="B155" s="25" t="s">
        <v>797</v>
      </c>
      <c r="C155" s="26" t="s">
        <v>556</v>
      </c>
    </row>
    <row r="156" spans="1:3" x14ac:dyDescent="0.25">
      <c r="A156" s="25" t="s">
        <v>365</v>
      </c>
      <c r="B156" s="25" t="s">
        <v>798</v>
      </c>
      <c r="C156" s="26" t="s">
        <v>556</v>
      </c>
    </row>
    <row r="157" spans="1:3" x14ac:dyDescent="0.25">
      <c r="A157" s="25" t="s">
        <v>367</v>
      </c>
      <c r="B157" s="25" t="s">
        <v>798</v>
      </c>
      <c r="C157" s="26" t="s">
        <v>556</v>
      </c>
    </row>
    <row r="158" spans="1:3" x14ac:dyDescent="0.25">
      <c r="A158" s="25" t="s">
        <v>369</v>
      </c>
      <c r="B158" s="25" t="s">
        <v>799</v>
      </c>
      <c r="C158" s="26" t="s">
        <v>556</v>
      </c>
    </row>
    <row r="159" spans="1:3" x14ac:dyDescent="0.25">
      <c r="A159" s="25" t="s">
        <v>371</v>
      </c>
      <c r="B159" s="25" t="s">
        <v>799</v>
      </c>
      <c r="C159" s="26" t="s">
        <v>556</v>
      </c>
    </row>
    <row r="160" spans="1:3" x14ac:dyDescent="0.25">
      <c r="A160" s="25" t="s">
        <v>373</v>
      </c>
      <c r="B160" s="25" t="s">
        <v>800</v>
      </c>
      <c r="C160" s="26" t="s">
        <v>556</v>
      </c>
    </row>
    <row r="161" spans="1:3" x14ac:dyDescent="0.25">
      <c r="A161" s="10" t="s">
        <v>375</v>
      </c>
      <c r="B161" s="10" t="s">
        <v>801</v>
      </c>
      <c r="C161" s="27" t="s">
        <v>557</v>
      </c>
    </row>
    <row r="162" spans="1:3" x14ac:dyDescent="0.25">
      <c r="A162" s="10" t="s">
        <v>377</v>
      </c>
      <c r="B162" s="10" t="s">
        <v>802</v>
      </c>
      <c r="C162" s="27" t="s">
        <v>557</v>
      </c>
    </row>
    <row r="163" spans="1:3" x14ac:dyDescent="0.25">
      <c r="A163" s="10" t="s">
        <v>379</v>
      </c>
      <c r="B163" s="10" t="s">
        <v>803</v>
      </c>
      <c r="C163" s="27" t="s">
        <v>557</v>
      </c>
    </row>
    <row r="164" spans="1:3" x14ac:dyDescent="0.25">
      <c r="A164" s="10" t="s">
        <v>381</v>
      </c>
      <c r="B164" s="10" t="s">
        <v>804</v>
      </c>
      <c r="C164" s="27" t="s">
        <v>557</v>
      </c>
    </row>
    <row r="165" spans="1:3" x14ac:dyDescent="0.25">
      <c r="A165" s="10" t="s">
        <v>383</v>
      </c>
      <c r="B165" s="10" t="s">
        <v>805</v>
      </c>
      <c r="C165" s="27" t="s">
        <v>557</v>
      </c>
    </row>
    <row r="166" spans="1:3" x14ac:dyDescent="0.25">
      <c r="A166" s="25" t="s">
        <v>385</v>
      </c>
      <c r="B166" s="25" t="s">
        <v>806</v>
      </c>
      <c r="C166" s="26" t="s">
        <v>556</v>
      </c>
    </row>
    <row r="167" spans="1:3" x14ac:dyDescent="0.25">
      <c r="A167" s="25" t="s">
        <v>387</v>
      </c>
      <c r="B167" s="25" t="s">
        <v>806</v>
      </c>
      <c r="C167" s="26" t="s">
        <v>556</v>
      </c>
    </row>
    <row r="168" spans="1:3" x14ac:dyDescent="0.25">
      <c r="A168" s="10" t="s">
        <v>389</v>
      </c>
      <c r="B168" s="10" t="s">
        <v>807</v>
      </c>
      <c r="C168" s="27" t="s">
        <v>557</v>
      </c>
    </row>
    <row r="169" spans="1:3" x14ac:dyDescent="0.25">
      <c r="A169" s="25" t="s">
        <v>391</v>
      </c>
      <c r="B169" s="25" t="s">
        <v>808</v>
      </c>
      <c r="C169" s="26" t="s">
        <v>556</v>
      </c>
    </row>
    <row r="170" spans="1:3" x14ac:dyDescent="0.25">
      <c r="A170" s="33" t="s">
        <v>393</v>
      </c>
      <c r="B170" s="33" t="s">
        <v>809</v>
      </c>
      <c r="C170" s="34" t="s">
        <v>556</v>
      </c>
    </row>
    <row r="171" spans="1:3" x14ac:dyDescent="0.25">
      <c r="A171" s="25" t="s">
        <v>395</v>
      </c>
      <c r="B171" s="25" t="s">
        <v>810</v>
      </c>
      <c r="C171" s="26" t="s">
        <v>556</v>
      </c>
    </row>
    <row r="172" spans="1:3" x14ac:dyDescent="0.25">
      <c r="A172" s="25" t="s">
        <v>397</v>
      </c>
      <c r="B172" s="25" t="s">
        <v>811</v>
      </c>
      <c r="C172" s="26" t="s">
        <v>556</v>
      </c>
    </row>
    <row r="173" spans="1:3" x14ac:dyDescent="0.25">
      <c r="A173" s="25" t="s">
        <v>399</v>
      </c>
      <c r="B173" s="25" t="s">
        <v>812</v>
      </c>
      <c r="C173" s="26" t="s">
        <v>556</v>
      </c>
    </row>
    <row r="174" spans="1:3" x14ac:dyDescent="0.25">
      <c r="A174" s="25" t="s">
        <v>62</v>
      </c>
      <c r="B174" s="25" t="s">
        <v>813</v>
      </c>
      <c r="C174" s="26" t="s">
        <v>556</v>
      </c>
    </row>
    <row r="175" spans="1:3" x14ac:dyDescent="0.25">
      <c r="A175" s="25" t="s">
        <v>63</v>
      </c>
      <c r="B175" s="25" t="s">
        <v>813</v>
      </c>
      <c r="C175" s="26" t="s">
        <v>556</v>
      </c>
    </row>
    <row r="176" spans="1:3" x14ac:dyDescent="0.25">
      <c r="A176" s="25" t="s">
        <v>401</v>
      </c>
      <c r="B176" s="25" t="s">
        <v>814</v>
      </c>
      <c r="C176" s="26" t="s">
        <v>556</v>
      </c>
    </row>
    <row r="177" spans="1:3" x14ac:dyDescent="0.25">
      <c r="A177" s="10" t="s">
        <v>64</v>
      </c>
      <c r="B177" s="10" t="s">
        <v>759</v>
      </c>
      <c r="C177" s="27" t="s">
        <v>557</v>
      </c>
    </row>
    <row r="178" spans="1:3" x14ac:dyDescent="0.25">
      <c r="A178" s="25" t="s">
        <v>730</v>
      </c>
      <c r="B178" s="25" t="s">
        <v>814</v>
      </c>
      <c r="C178" s="26" t="s">
        <v>556</v>
      </c>
    </row>
    <row r="179" spans="1:3" x14ac:dyDescent="0.25">
      <c r="A179" s="10" t="s">
        <v>65</v>
      </c>
      <c r="B179" s="10" t="s">
        <v>759</v>
      </c>
      <c r="C179" s="27" t="s">
        <v>557</v>
      </c>
    </row>
    <row r="180" spans="1:3" x14ac:dyDescent="0.25">
      <c r="A180" s="10" t="s">
        <v>66</v>
      </c>
      <c r="B180" s="10" t="s">
        <v>815</v>
      </c>
      <c r="C180" s="27" t="s">
        <v>557</v>
      </c>
    </row>
    <row r="181" spans="1:3" x14ac:dyDescent="0.25">
      <c r="A181" s="10" t="s">
        <v>403</v>
      </c>
      <c r="B181" s="10" t="s">
        <v>795</v>
      </c>
      <c r="C181" s="27" t="s">
        <v>557</v>
      </c>
    </row>
    <row r="182" spans="1:3" x14ac:dyDescent="0.25">
      <c r="A182" s="10" t="s">
        <v>405</v>
      </c>
      <c r="B182" s="10" t="s">
        <v>795</v>
      </c>
      <c r="C182" s="27" t="s">
        <v>557</v>
      </c>
    </row>
    <row r="183" spans="1:3" x14ac:dyDescent="0.25">
      <c r="A183" s="35" t="s">
        <v>407</v>
      </c>
      <c r="B183" s="35" t="s">
        <v>816</v>
      </c>
      <c r="C183" s="36" t="s">
        <v>556</v>
      </c>
    </row>
    <row r="184" spans="1:3" x14ac:dyDescent="0.25">
      <c r="A184" s="35" t="s">
        <v>409</v>
      </c>
      <c r="B184" s="35" t="s">
        <v>816</v>
      </c>
      <c r="C184" s="36" t="s">
        <v>556</v>
      </c>
    </row>
    <row r="185" spans="1:3" x14ac:dyDescent="0.25">
      <c r="A185" s="35" t="s">
        <v>411</v>
      </c>
      <c r="B185" s="35" t="s">
        <v>816</v>
      </c>
      <c r="C185" s="36" t="s">
        <v>556</v>
      </c>
    </row>
    <row r="186" spans="1:3" x14ac:dyDescent="0.25">
      <c r="A186" s="35" t="s">
        <v>413</v>
      </c>
      <c r="B186" s="35" t="s">
        <v>816</v>
      </c>
      <c r="C186" s="36" t="s">
        <v>556</v>
      </c>
    </row>
    <row r="187" spans="1:3" x14ac:dyDescent="0.25">
      <c r="A187" s="35" t="s">
        <v>415</v>
      </c>
      <c r="B187" s="35" t="s">
        <v>816</v>
      </c>
      <c r="C187" s="36" t="s">
        <v>556</v>
      </c>
    </row>
    <row r="188" spans="1:3" x14ac:dyDescent="0.25">
      <c r="A188" s="35" t="s">
        <v>417</v>
      </c>
      <c r="B188" s="35" t="s">
        <v>816</v>
      </c>
      <c r="C188" s="36" t="s">
        <v>556</v>
      </c>
    </row>
    <row r="189" spans="1:3" x14ac:dyDescent="0.25">
      <c r="A189" s="35" t="s">
        <v>419</v>
      </c>
      <c r="B189" s="35" t="s">
        <v>816</v>
      </c>
      <c r="C189" s="36" t="s">
        <v>556</v>
      </c>
    </row>
    <row r="190" spans="1:3" x14ac:dyDescent="0.25">
      <c r="A190" s="35" t="s">
        <v>421</v>
      </c>
      <c r="B190" s="35" t="s">
        <v>816</v>
      </c>
      <c r="C190" s="36" t="s">
        <v>556</v>
      </c>
    </row>
    <row r="191" spans="1:3" x14ac:dyDescent="0.25">
      <c r="A191" s="35" t="s">
        <v>423</v>
      </c>
      <c r="B191" s="35" t="s">
        <v>816</v>
      </c>
      <c r="C191" s="36" t="s">
        <v>556</v>
      </c>
    </row>
    <row r="192" spans="1:3" x14ac:dyDescent="0.25">
      <c r="A192" s="35" t="s">
        <v>425</v>
      </c>
      <c r="B192" s="35" t="s">
        <v>816</v>
      </c>
      <c r="C192" s="36" t="s">
        <v>556</v>
      </c>
    </row>
    <row r="193" spans="1:3" x14ac:dyDescent="0.25">
      <c r="A193" s="35" t="s">
        <v>427</v>
      </c>
      <c r="B193" s="35" t="s">
        <v>816</v>
      </c>
      <c r="C193" s="36" t="s">
        <v>556</v>
      </c>
    </row>
    <row r="194" spans="1:3" x14ac:dyDescent="0.25">
      <c r="A194" s="35" t="s">
        <v>429</v>
      </c>
      <c r="B194" s="35" t="s">
        <v>816</v>
      </c>
      <c r="C194" s="36" t="s">
        <v>556</v>
      </c>
    </row>
    <row r="195" spans="1:3" x14ac:dyDescent="0.25">
      <c r="A195" s="35" t="s">
        <v>431</v>
      </c>
      <c r="B195" s="35" t="s">
        <v>816</v>
      </c>
      <c r="C195" s="36" t="s">
        <v>556</v>
      </c>
    </row>
    <row r="196" spans="1:3" x14ac:dyDescent="0.25">
      <c r="A196" s="35" t="s">
        <v>433</v>
      </c>
      <c r="B196" s="35" t="s">
        <v>816</v>
      </c>
      <c r="C196" s="36" t="s">
        <v>556</v>
      </c>
    </row>
    <row r="197" spans="1:3" x14ac:dyDescent="0.25">
      <c r="A197" s="35" t="s">
        <v>435</v>
      </c>
      <c r="B197" s="35" t="s">
        <v>816</v>
      </c>
      <c r="C197" s="36" t="s">
        <v>556</v>
      </c>
    </row>
    <row r="198" spans="1:3" x14ac:dyDescent="0.25">
      <c r="A198" s="35" t="s">
        <v>437</v>
      </c>
      <c r="B198" s="35" t="s">
        <v>816</v>
      </c>
      <c r="C198" s="36" t="s">
        <v>556</v>
      </c>
    </row>
    <row r="199" spans="1:3" x14ac:dyDescent="0.25">
      <c r="A199" s="35" t="s">
        <v>439</v>
      </c>
      <c r="B199" s="35" t="s">
        <v>816</v>
      </c>
      <c r="C199" s="36" t="s">
        <v>556</v>
      </c>
    </row>
    <row r="200" spans="1:3" x14ac:dyDescent="0.25">
      <c r="A200" s="35" t="s">
        <v>441</v>
      </c>
      <c r="B200" s="35" t="s">
        <v>816</v>
      </c>
      <c r="C200" s="36" t="s">
        <v>556</v>
      </c>
    </row>
    <row r="201" spans="1:3" x14ac:dyDescent="0.25">
      <c r="A201" s="35" t="s">
        <v>443</v>
      </c>
      <c r="B201" s="35" t="s">
        <v>816</v>
      </c>
      <c r="C201" s="36" t="s">
        <v>556</v>
      </c>
    </row>
    <row r="202" spans="1:3" x14ac:dyDescent="0.25">
      <c r="A202" s="35" t="s">
        <v>445</v>
      </c>
      <c r="B202" s="35" t="s">
        <v>816</v>
      </c>
      <c r="C202" s="36" t="s">
        <v>556</v>
      </c>
    </row>
    <row r="203" spans="1:3" x14ac:dyDescent="0.25">
      <c r="A203" s="35" t="s">
        <v>447</v>
      </c>
      <c r="B203" s="35" t="s">
        <v>816</v>
      </c>
      <c r="C203" s="36" t="s">
        <v>556</v>
      </c>
    </row>
    <row r="204" spans="1:3" x14ac:dyDescent="0.25">
      <c r="A204" s="35" t="s">
        <v>449</v>
      </c>
      <c r="B204" s="35" t="s">
        <v>816</v>
      </c>
      <c r="C204" s="36" t="s">
        <v>556</v>
      </c>
    </row>
    <row r="205" spans="1:3" x14ac:dyDescent="0.25">
      <c r="A205" s="35" t="s">
        <v>451</v>
      </c>
      <c r="B205" s="35" t="s">
        <v>816</v>
      </c>
      <c r="C205" s="36" t="s">
        <v>556</v>
      </c>
    </row>
    <row r="206" spans="1:3" x14ac:dyDescent="0.25">
      <c r="A206" s="35" t="s">
        <v>453</v>
      </c>
      <c r="B206" s="35" t="s">
        <v>816</v>
      </c>
      <c r="C206" s="36" t="s">
        <v>556</v>
      </c>
    </row>
    <row r="207" spans="1:3" x14ac:dyDescent="0.25">
      <c r="A207" s="35" t="s">
        <v>455</v>
      </c>
      <c r="B207" s="35" t="s">
        <v>816</v>
      </c>
      <c r="C207" s="36" t="s">
        <v>556</v>
      </c>
    </row>
    <row r="208" spans="1:3" x14ac:dyDescent="0.25">
      <c r="A208" s="35" t="s">
        <v>457</v>
      </c>
      <c r="B208" s="35" t="s">
        <v>816</v>
      </c>
      <c r="C208" s="36" t="s">
        <v>556</v>
      </c>
    </row>
    <row r="209" spans="1:3" x14ac:dyDescent="0.25">
      <c r="A209" s="35" t="s">
        <v>459</v>
      </c>
      <c r="B209" s="35" t="s">
        <v>816</v>
      </c>
      <c r="C209" s="36" t="s">
        <v>556</v>
      </c>
    </row>
    <row r="210" spans="1:3" x14ac:dyDescent="0.25">
      <c r="A210" s="35" t="s">
        <v>461</v>
      </c>
      <c r="B210" s="35" t="s">
        <v>816</v>
      </c>
      <c r="C210" s="36" t="s">
        <v>556</v>
      </c>
    </row>
    <row r="211" spans="1:3" x14ac:dyDescent="0.25">
      <c r="A211" s="35" t="s">
        <v>463</v>
      </c>
      <c r="B211" s="35" t="s">
        <v>816</v>
      </c>
      <c r="C211" s="36" t="s">
        <v>556</v>
      </c>
    </row>
    <row r="212" spans="1:3" x14ac:dyDescent="0.25">
      <c r="A212" s="35" t="s">
        <v>465</v>
      </c>
      <c r="B212" s="35" t="s">
        <v>816</v>
      </c>
      <c r="C212" s="36" t="s">
        <v>556</v>
      </c>
    </row>
    <row r="213" spans="1:3" x14ac:dyDescent="0.25">
      <c r="A213" s="35" t="s">
        <v>467</v>
      </c>
      <c r="B213" s="35" t="s">
        <v>816</v>
      </c>
      <c r="C213" s="36" t="s">
        <v>556</v>
      </c>
    </row>
    <row r="214" spans="1:3" x14ac:dyDescent="0.25">
      <c r="A214" s="35" t="s">
        <v>469</v>
      </c>
      <c r="B214" s="35" t="s">
        <v>816</v>
      </c>
      <c r="C214" s="36" t="s">
        <v>556</v>
      </c>
    </row>
    <row r="215" spans="1:3" x14ac:dyDescent="0.25">
      <c r="A215" s="35" t="s">
        <v>471</v>
      </c>
      <c r="B215" s="35" t="s">
        <v>816</v>
      </c>
      <c r="C215" s="36" t="s">
        <v>556</v>
      </c>
    </row>
    <row r="216" spans="1:3" x14ac:dyDescent="0.25">
      <c r="A216" s="35" t="s">
        <v>473</v>
      </c>
      <c r="B216" s="35" t="s">
        <v>816</v>
      </c>
      <c r="C216" s="36" t="s">
        <v>556</v>
      </c>
    </row>
    <row r="217" spans="1:3" x14ac:dyDescent="0.25">
      <c r="A217" s="25" t="s">
        <v>475</v>
      </c>
      <c r="B217" s="25" t="s">
        <v>817</v>
      </c>
      <c r="C217" s="26" t="s">
        <v>556</v>
      </c>
    </row>
    <row r="218" spans="1:3" x14ac:dyDescent="0.25">
      <c r="A218" s="25" t="s">
        <v>477</v>
      </c>
      <c r="B218" s="25" t="s">
        <v>818</v>
      </c>
      <c r="C218" s="26" t="s">
        <v>556</v>
      </c>
    </row>
    <row r="219" spans="1:3" x14ac:dyDescent="0.25">
      <c r="A219" s="10" t="s">
        <v>479</v>
      </c>
      <c r="B219" s="10" t="s">
        <v>819</v>
      </c>
      <c r="C219" s="27" t="s">
        <v>557</v>
      </c>
    </row>
    <row r="220" spans="1:3" x14ac:dyDescent="0.25">
      <c r="A220" s="10" t="s">
        <v>481</v>
      </c>
      <c r="B220" s="10" t="s">
        <v>820</v>
      </c>
      <c r="C220" s="27" t="s">
        <v>557</v>
      </c>
    </row>
    <row r="229" spans="3:3" x14ac:dyDescent="0.25">
      <c r="C229">
        <f>2742/60</f>
        <v>45.7</v>
      </c>
    </row>
    <row r="236" spans="3:3" x14ac:dyDescent="0.25">
      <c r="C236">
        <f>(513+391)/60</f>
        <v>15.066666666666666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7"/>
  <sheetViews>
    <sheetView topLeftCell="C148" workbookViewId="0">
      <selection activeCell="L101" sqref="L101"/>
    </sheetView>
  </sheetViews>
  <sheetFormatPr baseColWidth="10" defaultRowHeight="15" x14ac:dyDescent="0.25"/>
  <cols>
    <col min="1" max="1" width="32.140625" customWidth="1"/>
    <col min="2" max="2" width="22.42578125" bestFit="1" customWidth="1"/>
    <col min="3" max="3" width="10.85546875" customWidth="1"/>
    <col min="4" max="4" width="12.5703125" customWidth="1"/>
    <col min="5" max="5" width="12.5703125" bestFit="1" customWidth="1"/>
    <col min="6" max="6" width="25.140625" customWidth="1"/>
    <col min="7" max="7" width="8.140625" customWidth="1"/>
    <col min="8" max="8" width="11" customWidth="1"/>
    <col min="9" max="10" width="24.85546875" customWidth="1"/>
    <col min="11" max="11" width="8.140625" customWidth="1"/>
    <col min="12" max="12" width="12.7109375" bestFit="1" customWidth="1"/>
    <col min="13" max="13" width="12.5703125" bestFit="1" customWidth="1"/>
  </cols>
  <sheetData>
    <row r="1" spans="1:12" x14ac:dyDescent="0.25">
      <c r="F1" s="12" t="s">
        <v>823</v>
      </c>
      <c r="G1" t="s">
        <v>841</v>
      </c>
    </row>
    <row r="3" spans="1:12" x14ac:dyDescent="0.25">
      <c r="A3" s="12" t="s">
        <v>829</v>
      </c>
      <c r="B3" s="12" t="s">
        <v>830</v>
      </c>
      <c r="F3" s="12" t="s">
        <v>550</v>
      </c>
      <c r="G3" t="s">
        <v>829</v>
      </c>
    </row>
    <row r="4" spans="1:12" x14ac:dyDescent="0.25">
      <c r="A4" s="12" t="s">
        <v>550</v>
      </c>
      <c r="B4" t="s">
        <v>827</v>
      </c>
      <c r="C4" t="s">
        <v>843</v>
      </c>
      <c r="D4" t="s">
        <v>552</v>
      </c>
      <c r="F4" s="13" t="s">
        <v>827</v>
      </c>
      <c r="G4" s="14">
        <v>143</v>
      </c>
      <c r="I4">
        <f>GETPIVOTDATA("VARIABLES",$F$3,"PRIORIDAD","NO PRIORIZADA","STATUS","LISTO")+H6</f>
        <v>174</v>
      </c>
      <c r="J4">
        <f>GETPIVOTDATA("VARIABLES",$F$3)-I4</f>
        <v>30</v>
      </c>
    </row>
    <row r="5" spans="1:12" x14ac:dyDescent="0.25">
      <c r="A5" s="13" t="s">
        <v>562</v>
      </c>
      <c r="B5" s="14"/>
      <c r="C5" s="14">
        <v>2</v>
      </c>
      <c r="D5" s="14">
        <v>2</v>
      </c>
      <c r="F5" s="16" t="s">
        <v>532</v>
      </c>
      <c r="G5" s="14">
        <v>85</v>
      </c>
    </row>
    <row r="6" spans="1:12" x14ac:dyDescent="0.25">
      <c r="A6" s="13" t="s">
        <v>540</v>
      </c>
      <c r="B6" s="14">
        <v>8</v>
      </c>
      <c r="C6" s="14"/>
      <c r="D6" s="14">
        <v>8</v>
      </c>
      <c r="F6" s="16" t="s">
        <v>158</v>
      </c>
      <c r="G6" s="14">
        <v>58</v>
      </c>
      <c r="H6">
        <v>89</v>
      </c>
    </row>
    <row r="7" spans="1:12" x14ac:dyDescent="0.25">
      <c r="A7" s="13" t="s">
        <v>544</v>
      </c>
      <c r="B7" s="14">
        <v>34</v>
      </c>
      <c r="C7" s="14"/>
      <c r="D7" s="14">
        <v>34</v>
      </c>
      <c r="F7" s="13" t="s">
        <v>843</v>
      </c>
      <c r="G7" s="14">
        <v>61</v>
      </c>
      <c r="H7" s="14"/>
      <c r="I7" t="s">
        <v>598</v>
      </c>
    </row>
    <row r="8" spans="1:12" x14ac:dyDescent="0.25">
      <c r="A8" s="13" t="s">
        <v>567</v>
      </c>
      <c r="B8" s="14">
        <v>2</v>
      </c>
      <c r="C8" s="14"/>
      <c r="D8" s="14">
        <v>2</v>
      </c>
      <c r="F8" s="16" t="s">
        <v>532</v>
      </c>
      <c r="G8" s="14">
        <v>61</v>
      </c>
      <c r="I8" t="s">
        <v>848</v>
      </c>
    </row>
    <row r="9" spans="1:12" x14ac:dyDescent="0.25">
      <c r="A9" s="13" t="s">
        <v>564</v>
      </c>
      <c r="B9" s="14"/>
      <c r="C9" s="14">
        <v>2</v>
      </c>
      <c r="D9" s="14">
        <v>2</v>
      </c>
      <c r="F9" s="13" t="s">
        <v>552</v>
      </c>
      <c r="G9" s="14">
        <v>204</v>
      </c>
      <c r="I9" t="s">
        <v>849</v>
      </c>
    </row>
    <row r="10" spans="1:12" x14ac:dyDescent="0.25">
      <c r="A10" s="13" t="s">
        <v>142</v>
      </c>
      <c r="B10" s="14">
        <v>1</v>
      </c>
      <c r="C10" s="14">
        <v>6</v>
      </c>
      <c r="D10" s="14">
        <v>7</v>
      </c>
      <c r="I10" t="s">
        <v>850</v>
      </c>
      <c r="J10" s="13"/>
    </row>
    <row r="11" spans="1:12" x14ac:dyDescent="0.25">
      <c r="A11" s="13" t="s">
        <v>545</v>
      </c>
      <c r="B11" s="14"/>
      <c r="C11" s="14">
        <v>3</v>
      </c>
      <c r="D11" s="14">
        <v>3</v>
      </c>
      <c r="F11" s="12" t="s">
        <v>826</v>
      </c>
      <c r="G11" t="s">
        <v>827</v>
      </c>
      <c r="I11" t="s">
        <v>599</v>
      </c>
      <c r="J11" s="13" t="s">
        <v>612</v>
      </c>
      <c r="L11" t="str">
        <f t="shared" ref="L11:L74" si="0">VLOOKUP(J11,$I$11:$I$153,1,FALSE)</f>
        <v>DATOS_ACC_2G</v>
      </c>
    </row>
    <row r="12" spans="1:12" x14ac:dyDescent="0.25">
      <c r="A12" s="13" t="s">
        <v>565</v>
      </c>
      <c r="B12" s="14"/>
      <c r="C12" s="14">
        <v>4</v>
      </c>
      <c r="D12" s="14">
        <v>4</v>
      </c>
      <c r="I12" t="s">
        <v>600</v>
      </c>
      <c r="J12" s="13" t="s">
        <v>619</v>
      </c>
      <c r="L12" t="str">
        <f t="shared" si="0"/>
        <v>DATOS_ACC_2G_HP</v>
      </c>
    </row>
    <row r="13" spans="1:12" x14ac:dyDescent="0.25">
      <c r="A13" s="13" t="s">
        <v>533</v>
      </c>
      <c r="B13" s="14">
        <v>6</v>
      </c>
      <c r="C13" s="14">
        <v>7</v>
      </c>
      <c r="D13" s="14">
        <v>13</v>
      </c>
      <c r="F13" s="12" t="s">
        <v>550</v>
      </c>
      <c r="I13" t="s">
        <v>601</v>
      </c>
      <c r="J13" s="13" t="s">
        <v>616</v>
      </c>
      <c r="L13" t="str">
        <f t="shared" si="0"/>
        <v>DATOS_ACC_3G</v>
      </c>
    </row>
    <row r="14" spans="1:12" x14ac:dyDescent="0.25">
      <c r="A14" s="13" t="s">
        <v>145</v>
      </c>
      <c r="B14" s="14">
        <v>4</v>
      </c>
      <c r="C14" s="14"/>
      <c r="D14" s="14">
        <v>4</v>
      </c>
      <c r="F14" s="13" t="s">
        <v>612</v>
      </c>
      <c r="I14" t="s">
        <v>602</v>
      </c>
      <c r="J14" s="13" t="s">
        <v>623</v>
      </c>
      <c r="L14" t="str">
        <f t="shared" si="0"/>
        <v>DATOS_ACC_3G_HP</v>
      </c>
    </row>
    <row r="15" spans="1:12" x14ac:dyDescent="0.25">
      <c r="A15" s="13" t="s">
        <v>559</v>
      </c>
      <c r="B15" s="14">
        <v>2</v>
      </c>
      <c r="C15" s="14">
        <v>1</v>
      </c>
      <c r="D15" s="14">
        <v>3</v>
      </c>
      <c r="F15" s="13" t="s">
        <v>619</v>
      </c>
      <c r="I15" t="s">
        <v>603</v>
      </c>
      <c r="J15" s="13" t="s">
        <v>613</v>
      </c>
      <c r="L15" t="str">
        <f t="shared" si="0"/>
        <v>DATOS_RET_2G</v>
      </c>
    </row>
    <row r="16" spans="1:12" x14ac:dyDescent="0.25">
      <c r="A16" s="13" t="s">
        <v>547</v>
      </c>
      <c r="B16" s="14">
        <v>2</v>
      </c>
      <c r="C16" s="14"/>
      <c r="D16" s="14">
        <v>2</v>
      </c>
      <c r="F16" s="13" t="s">
        <v>616</v>
      </c>
      <c r="I16" t="s">
        <v>604</v>
      </c>
      <c r="J16" s="13" t="s">
        <v>620</v>
      </c>
      <c r="L16" t="str">
        <f t="shared" si="0"/>
        <v>DATOS_RET_2G_HP</v>
      </c>
    </row>
    <row r="17" spans="1:12" x14ac:dyDescent="0.25">
      <c r="A17" s="13" t="s">
        <v>560</v>
      </c>
      <c r="B17" s="14">
        <v>1</v>
      </c>
      <c r="C17" s="14"/>
      <c r="D17" s="14">
        <v>1</v>
      </c>
      <c r="F17" s="13" t="s">
        <v>623</v>
      </c>
      <c r="I17" t="s">
        <v>605</v>
      </c>
      <c r="J17" s="13" t="s">
        <v>617</v>
      </c>
      <c r="L17" t="str">
        <f t="shared" si="0"/>
        <v>DATOS_RET_3G</v>
      </c>
    </row>
    <row r="18" spans="1:12" x14ac:dyDescent="0.25">
      <c r="A18" s="13" t="s">
        <v>553</v>
      </c>
      <c r="B18" s="14"/>
      <c r="C18" s="14">
        <v>1</v>
      </c>
      <c r="D18" s="14">
        <v>1</v>
      </c>
      <c r="F18" s="13" t="s">
        <v>613</v>
      </c>
      <c r="I18" t="s">
        <v>606</v>
      </c>
      <c r="J18" s="13" t="s">
        <v>624</v>
      </c>
      <c r="L18" t="str">
        <f t="shared" si="0"/>
        <v>DATOS_RET_3G_HP</v>
      </c>
    </row>
    <row r="19" spans="1:12" x14ac:dyDescent="0.25">
      <c r="A19" s="13" t="s">
        <v>536</v>
      </c>
      <c r="B19" s="14">
        <v>1</v>
      </c>
      <c r="C19" s="14">
        <v>8</v>
      </c>
      <c r="D19" s="14">
        <v>9</v>
      </c>
      <c r="F19" s="13" t="s">
        <v>620</v>
      </c>
      <c r="I19" t="s">
        <v>607</v>
      </c>
      <c r="J19" s="13" t="s">
        <v>611</v>
      </c>
      <c r="L19" t="str">
        <f t="shared" si="0"/>
        <v>DATOS_TH_DOWN_2G</v>
      </c>
    </row>
    <row r="20" spans="1:12" x14ac:dyDescent="0.25">
      <c r="A20" s="13" t="s">
        <v>549</v>
      </c>
      <c r="B20" s="14">
        <v>1</v>
      </c>
      <c r="C20" s="14">
        <v>1</v>
      </c>
      <c r="D20" s="14">
        <v>2</v>
      </c>
      <c r="F20" s="13" t="s">
        <v>617</v>
      </c>
      <c r="I20" t="s">
        <v>608</v>
      </c>
      <c r="J20" s="13" t="s">
        <v>618</v>
      </c>
      <c r="L20" t="str">
        <f t="shared" si="0"/>
        <v>DATOS_TH_DOWN_2G_HP</v>
      </c>
    </row>
    <row r="21" spans="1:12" x14ac:dyDescent="0.25">
      <c r="A21" s="13" t="s">
        <v>139</v>
      </c>
      <c r="B21" s="14">
        <v>4</v>
      </c>
      <c r="C21" s="14">
        <v>2</v>
      </c>
      <c r="D21" s="14">
        <v>6</v>
      </c>
      <c r="F21" s="13" t="s">
        <v>624</v>
      </c>
      <c r="I21" t="s">
        <v>609</v>
      </c>
      <c r="J21" s="13" t="s">
        <v>614</v>
      </c>
      <c r="L21" t="str">
        <f t="shared" si="0"/>
        <v>DATOS_TH_DOWN_3G</v>
      </c>
    </row>
    <row r="22" spans="1:12" x14ac:dyDescent="0.25">
      <c r="A22" s="13" t="s">
        <v>539</v>
      </c>
      <c r="B22" s="14"/>
      <c r="C22" s="14">
        <v>6</v>
      </c>
      <c r="D22" s="14">
        <v>6</v>
      </c>
      <c r="F22" s="13" t="s">
        <v>611</v>
      </c>
      <c r="I22" t="s">
        <v>610</v>
      </c>
      <c r="J22" s="13" t="s">
        <v>621</v>
      </c>
      <c r="L22" t="str">
        <f t="shared" si="0"/>
        <v>DATOS_TH_DOWN_3G_HP</v>
      </c>
    </row>
    <row r="23" spans="1:12" x14ac:dyDescent="0.25">
      <c r="A23" s="13" t="s">
        <v>548</v>
      </c>
      <c r="B23" s="14"/>
      <c r="C23" s="14">
        <v>1</v>
      </c>
      <c r="D23" s="14">
        <v>1</v>
      </c>
      <c r="F23" s="13" t="s">
        <v>618</v>
      </c>
      <c r="I23" t="s">
        <v>611</v>
      </c>
      <c r="J23" s="13" t="s">
        <v>615</v>
      </c>
      <c r="L23" t="str">
        <f t="shared" si="0"/>
        <v>DATOS_TH_UP_3G</v>
      </c>
    </row>
    <row r="24" spans="1:12" x14ac:dyDescent="0.25">
      <c r="A24" s="13" t="s">
        <v>542</v>
      </c>
      <c r="B24" s="14"/>
      <c r="C24" s="14">
        <v>1</v>
      </c>
      <c r="D24" s="14">
        <v>1</v>
      </c>
      <c r="F24" s="13" t="s">
        <v>614</v>
      </c>
      <c r="I24" t="s">
        <v>612</v>
      </c>
      <c r="J24" s="13" t="s">
        <v>622</v>
      </c>
      <c r="L24" t="str">
        <f t="shared" si="0"/>
        <v>DATOS_TH_UP_3G_HP</v>
      </c>
    </row>
    <row r="25" spans="1:12" x14ac:dyDescent="0.25">
      <c r="A25" s="13" t="s">
        <v>563</v>
      </c>
      <c r="B25" s="14"/>
      <c r="C25" s="14">
        <v>2</v>
      </c>
      <c r="D25" s="14">
        <v>2</v>
      </c>
      <c r="F25" s="13" t="s">
        <v>621</v>
      </c>
      <c r="I25" t="s">
        <v>613</v>
      </c>
      <c r="J25" s="13" t="s">
        <v>655</v>
      </c>
      <c r="L25" t="str">
        <f t="shared" si="0"/>
        <v>DPTO_ULT_TRAFICO</v>
      </c>
    </row>
    <row r="26" spans="1:12" x14ac:dyDescent="0.25">
      <c r="A26" s="13" t="s">
        <v>546</v>
      </c>
      <c r="B26" s="14"/>
      <c r="C26" s="14">
        <v>4</v>
      </c>
      <c r="D26" s="14">
        <v>4</v>
      </c>
      <c r="F26" s="13" t="s">
        <v>615</v>
      </c>
      <c r="I26" t="s">
        <v>614</v>
      </c>
      <c r="J26" s="13" t="s">
        <v>675</v>
      </c>
      <c r="L26" t="str">
        <f t="shared" si="0"/>
        <v>ENT_MIN_BITEL_QTY</v>
      </c>
    </row>
    <row r="27" spans="1:12" x14ac:dyDescent="0.25">
      <c r="A27" s="13" t="s">
        <v>538</v>
      </c>
      <c r="B27" s="14">
        <v>1</v>
      </c>
      <c r="C27" s="14">
        <v>1</v>
      </c>
      <c r="D27" s="14">
        <v>2</v>
      </c>
      <c r="F27" s="13" t="s">
        <v>622</v>
      </c>
      <c r="I27" t="s">
        <v>615</v>
      </c>
      <c r="J27" s="13" t="s">
        <v>677</v>
      </c>
      <c r="L27" t="str">
        <f t="shared" si="0"/>
        <v>ENT_MIN_ENTEL_QTY</v>
      </c>
    </row>
    <row r="28" spans="1:12" x14ac:dyDescent="0.25">
      <c r="A28" s="13" t="s">
        <v>148</v>
      </c>
      <c r="B28" s="14">
        <v>1</v>
      </c>
      <c r="C28" s="14"/>
      <c r="D28" s="14">
        <v>1</v>
      </c>
      <c r="F28" s="13" t="s">
        <v>655</v>
      </c>
      <c r="I28" t="s">
        <v>616</v>
      </c>
      <c r="J28" s="13" t="s">
        <v>678</v>
      </c>
      <c r="L28" t="str">
        <f t="shared" si="0"/>
        <v>ENT_MIN_FIJO_ENTEL_QTY</v>
      </c>
    </row>
    <row r="29" spans="1:12" x14ac:dyDescent="0.25">
      <c r="A29" s="13" t="s">
        <v>534</v>
      </c>
      <c r="B29" s="14">
        <v>12</v>
      </c>
      <c r="C29" s="14">
        <v>3</v>
      </c>
      <c r="D29" s="14">
        <v>15</v>
      </c>
      <c r="F29" s="13" t="s">
        <v>675</v>
      </c>
      <c r="I29" t="s">
        <v>617</v>
      </c>
      <c r="J29" s="13" t="s">
        <v>681</v>
      </c>
      <c r="L29" t="str">
        <f t="shared" si="0"/>
        <v>ENT_MIN_FIJO_MOV_QTY</v>
      </c>
    </row>
    <row r="30" spans="1:12" x14ac:dyDescent="0.25">
      <c r="A30" s="13" t="s">
        <v>144</v>
      </c>
      <c r="B30" s="14">
        <v>17</v>
      </c>
      <c r="C30" s="14">
        <v>1</v>
      </c>
      <c r="D30" s="14">
        <v>18</v>
      </c>
      <c r="F30" s="13" t="s">
        <v>677</v>
      </c>
      <c r="I30" t="s">
        <v>618</v>
      </c>
      <c r="J30" s="13" t="s">
        <v>672</v>
      </c>
      <c r="L30" t="str">
        <f t="shared" si="0"/>
        <v>ENT_MIN_FIJOS_QTY</v>
      </c>
    </row>
    <row r="31" spans="1:12" x14ac:dyDescent="0.25">
      <c r="A31" s="13" t="s">
        <v>143</v>
      </c>
      <c r="B31" s="14">
        <v>40</v>
      </c>
      <c r="C31" s="14">
        <v>1</v>
      </c>
      <c r="D31" s="14">
        <v>41</v>
      </c>
      <c r="F31" s="13" t="s">
        <v>678</v>
      </c>
      <c r="I31" t="s">
        <v>619</v>
      </c>
      <c r="J31" s="13" t="s">
        <v>680</v>
      </c>
      <c r="L31" t="str">
        <f t="shared" si="0"/>
        <v>ENT_MIN_MOV_QTY</v>
      </c>
    </row>
    <row r="32" spans="1:12" x14ac:dyDescent="0.25">
      <c r="A32" s="13" t="s">
        <v>561</v>
      </c>
      <c r="B32" s="14">
        <v>5</v>
      </c>
      <c r="C32" s="14">
        <v>4</v>
      </c>
      <c r="D32" s="14">
        <v>9</v>
      </c>
      <c r="F32" s="13" t="s">
        <v>681</v>
      </c>
      <c r="I32" t="s">
        <v>620</v>
      </c>
      <c r="J32" s="13" t="s">
        <v>671</v>
      </c>
      <c r="L32" t="str">
        <f t="shared" si="0"/>
        <v>ENT_MIN_QTY</v>
      </c>
    </row>
    <row r="33" spans="1:12" x14ac:dyDescent="0.25">
      <c r="A33" s="13" t="s">
        <v>828</v>
      </c>
      <c r="B33" s="14">
        <v>1</v>
      </c>
      <c r="C33" s="14"/>
      <c r="D33" s="14">
        <v>1</v>
      </c>
      <c r="F33" s="13" t="s">
        <v>672</v>
      </c>
      <c r="I33" t="s">
        <v>621</v>
      </c>
      <c r="J33" s="13" t="s">
        <v>684</v>
      </c>
      <c r="L33" t="str">
        <f t="shared" si="0"/>
        <v>ENT_MIN_VIRGIN_QTY</v>
      </c>
    </row>
    <row r="34" spans="1:12" x14ac:dyDescent="0.25">
      <c r="A34" s="13" t="s">
        <v>552</v>
      </c>
      <c r="B34" s="14">
        <v>143</v>
      </c>
      <c r="C34" s="14">
        <v>61</v>
      </c>
      <c r="D34" s="14">
        <v>204</v>
      </c>
      <c r="F34" s="13" t="s">
        <v>680</v>
      </c>
      <c r="I34" t="s">
        <v>622</v>
      </c>
      <c r="J34" s="13" t="s">
        <v>688</v>
      </c>
      <c r="L34" t="str">
        <f t="shared" si="0"/>
        <v>ENT_SMS_BITEL_QTY</v>
      </c>
    </row>
    <row r="35" spans="1:12" x14ac:dyDescent="0.25">
      <c r="F35" s="13" t="s">
        <v>671</v>
      </c>
      <c r="I35" t="s">
        <v>623</v>
      </c>
      <c r="J35" s="13" t="s">
        <v>687</v>
      </c>
      <c r="L35" t="str">
        <f t="shared" si="0"/>
        <v>ENT_SMS_ENTEL_QTY</v>
      </c>
    </row>
    <row r="36" spans="1:12" x14ac:dyDescent="0.25">
      <c r="F36" s="13" t="s">
        <v>684</v>
      </c>
      <c r="I36" t="s">
        <v>624</v>
      </c>
      <c r="J36" s="13" t="s">
        <v>689</v>
      </c>
      <c r="L36" t="str">
        <f t="shared" si="0"/>
        <v>ENT_SMS_MOV_QTY</v>
      </c>
    </row>
    <row r="37" spans="1:12" x14ac:dyDescent="0.25">
      <c r="F37" s="13" t="s">
        <v>688</v>
      </c>
      <c r="I37" t="s">
        <v>626</v>
      </c>
      <c r="J37" s="13" t="s">
        <v>686</v>
      </c>
      <c r="L37" t="str">
        <f t="shared" si="0"/>
        <v>ENT_SMS_QTY</v>
      </c>
    </row>
    <row r="38" spans="1:12" x14ac:dyDescent="0.25">
      <c r="F38" s="13" t="s">
        <v>687</v>
      </c>
      <c r="I38" t="s">
        <v>627</v>
      </c>
      <c r="J38" s="13" t="s">
        <v>690</v>
      </c>
      <c r="L38" t="str">
        <f t="shared" si="0"/>
        <v>ENT_SMS_VIRGIN_QTY</v>
      </c>
    </row>
    <row r="39" spans="1:12" x14ac:dyDescent="0.25">
      <c r="F39" s="13" t="s">
        <v>689</v>
      </c>
      <c r="I39" t="s">
        <v>628</v>
      </c>
      <c r="J39" s="13" t="s">
        <v>676</v>
      </c>
      <c r="L39" t="str">
        <f t="shared" si="0"/>
        <v>ENT_VOZ_BITEL_QTY</v>
      </c>
    </row>
    <row r="40" spans="1:12" x14ac:dyDescent="0.25">
      <c r="F40" s="13" t="s">
        <v>686</v>
      </c>
      <c r="I40" t="s">
        <v>629</v>
      </c>
      <c r="J40" s="13" t="s">
        <v>679</v>
      </c>
      <c r="L40" t="str">
        <f t="shared" si="0"/>
        <v>ENT_VOZ_ENTEL_QTY</v>
      </c>
    </row>
    <row r="41" spans="1:12" x14ac:dyDescent="0.25">
      <c r="F41" s="13" t="s">
        <v>690</v>
      </c>
      <c r="I41" t="s">
        <v>630</v>
      </c>
      <c r="J41" s="13" t="s">
        <v>683</v>
      </c>
      <c r="L41" t="str">
        <f t="shared" si="0"/>
        <v>ENT_VOZ_FIJO_MOV_QTY</v>
      </c>
    </row>
    <row r="42" spans="1:12" x14ac:dyDescent="0.25">
      <c r="F42" s="13" t="s">
        <v>676</v>
      </c>
      <c r="I42" t="s">
        <v>631</v>
      </c>
      <c r="J42" s="13" t="s">
        <v>674</v>
      </c>
      <c r="L42" t="str">
        <f t="shared" si="0"/>
        <v>ENT_VOZ_FIJO_QTY</v>
      </c>
    </row>
    <row r="43" spans="1:12" x14ac:dyDescent="0.25">
      <c r="F43" s="13" t="s">
        <v>679</v>
      </c>
      <c r="I43" t="s">
        <v>632</v>
      </c>
      <c r="J43" s="13" t="s">
        <v>682</v>
      </c>
      <c r="L43" t="str">
        <f t="shared" si="0"/>
        <v>ENT_VOZ_MOV_QTY</v>
      </c>
    </row>
    <row r="44" spans="1:12" x14ac:dyDescent="0.25">
      <c r="F44" s="13" t="s">
        <v>683</v>
      </c>
      <c r="I44" t="s">
        <v>633</v>
      </c>
      <c r="J44" s="13" t="s">
        <v>673</v>
      </c>
      <c r="L44" t="str">
        <f t="shared" si="0"/>
        <v>ENT_VOZ_QTY</v>
      </c>
    </row>
    <row r="45" spans="1:12" x14ac:dyDescent="0.25">
      <c r="F45" s="13" t="s">
        <v>674</v>
      </c>
      <c r="I45" t="s">
        <v>634</v>
      </c>
      <c r="J45" s="13" t="s">
        <v>685</v>
      </c>
      <c r="L45" t="str">
        <f t="shared" si="0"/>
        <v>ENT_VOZ_VIRGIN_QTY</v>
      </c>
    </row>
    <row r="46" spans="1:12" x14ac:dyDescent="0.25">
      <c r="F46" s="13" t="s">
        <v>682</v>
      </c>
      <c r="I46" t="s">
        <v>635</v>
      </c>
      <c r="J46" s="13" t="s">
        <v>727</v>
      </c>
      <c r="L46" t="str">
        <f t="shared" si="0"/>
        <v>ESTADO_LINEA</v>
      </c>
    </row>
    <row r="47" spans="1:12" x14ac:dyDescent="0.25">
      <c r="F47" s="13" t="s">
        <v>673</v>
      </c>
      <c r="I47" t="s">
        <v>636</v>
      </c>
      <c r="J47" s="13" t="s">
        <v>660</v>
      </c>
      <c r="L47" t="str">
        <f t="shared" si="0"/>
        <v>ESTADO_LINEA_IN</v>
      </c>
    </row>
    <row r="48" spans="1:12" x14ac:dyDescent="0.25">
      <c r="F48" s="13" t="s">
        <v>685</v>
      </c>
      <c r="I48" t="s">
        <v>637</v>
      </c>
      <c r="J48" s="13" t="s">
        <v>652</v>
      </c>
      <c r="L48" t="str">
        <f t="shared" si="0"/>
        <v>IMEI_ULT_TRAFICO_EQ</v>
      </c>
    </row>
    <row r="49" spans="6:12" x14ac:dyDescent="0.25">
      <c r="F49" s="13" t="s">
        <v>727</v>
      </c>
      <c r="I49" t="s">
        <v>638</v>
      </c>
      <c r="J49" s="13" t="s">
        <v>653</v>
      </c>
      <c r="L49" t="str">
        <f t="shared" si="0"/>
        <v>MARCA_ULT_TRAFICO_EQ</v>
      </c>
    </row>
    <row r="50" spans="6:12" x14ac:dyDescent="0.25">
      <c r="F50" s="13" t="s">
        <v>660</v>
      </c>
      <c r="I50" t="s">
        <v>639</v>
      </c>
      <c r="J50" s="13" t="s">
        <v>629</v>
      </c>
      <c r="L50" t="str">
        <f t="shared" si="0"/>
        <v>MB_2G</v>
      </c>
    </row>
    <row r="51" spans="6:12" x14ac:dyDescent="0.25">
      <c r="F51" s="13" t="s">
        <v>652</v>
      </c>
      <c r="I51" t="s">
        <v>295</v>
      </c>
      <c r="J51" s="13" t="s">
        <v>630</v>
      </c>
      <c r="L51" t="str">
        <f t="shared" si="0"/>
        <v>MB_3G</v>
      </c>
    </row>
    <row r="52" spans="6:12" x14ac:dyDescent="0.25">
      <c r="F52" s="13" t="s">
        <v>653</v>
      </c>
      <c r="I52" t="s">
        <v>640</v>
      </c>
      <c r="J52" s="13" t="s">
        <v>631</v>
      </c>
      <c r="L52" t="str">
        <f t="shared" si="0"/>
        <v>MB_4G</v>
      </c>
    </row>
    <row r="53" spans="6:12" x14ac:dyDescent="0.25">
      <c r="F53" s="13" t="s">
        <v>629</v>
      </c>
      <c r="I53" t="s">
        <v>641</v>
      </c>
      <c r="J53" s="13" t="s">
        <v>635</v>
      </c>
      <c r="L53" t="str">
        <f t="shared" si="0"/>
        <v>MB_FACE_2G</v>
      </c>
    </row>
    <row r="54" spans="6:12" x14ac:dyDescent="0.25">
      <c r="F54" s="13" t="s">
        <v>630</v>
      </c>
      <c r="I54" t="s">
        <v>642</v>
      </c>
      <c r="J54" s="13" t="s">
        <v>636</v>
      </c>
      <c r="L54" t="str">
        <f t="shared" si="0"/>
        <v>MB_FACE_3G</v>
      </c>
    </row>
    <row r="55" spans="6:12" x14ac:dyDescent="0.25">
      <c r="F55" s="13" t="s">
        <v>631</v>
      </c>
      <c r="I55" t="s">
        <v>643</v>
      </c>
      <c r="J55" s="13" t="s">
        <v>637</v>
      </c>
      <c r="L55" t="str">
        <f t="shared" si="0"/>
        <v>MB_FACE_4G</v>
      </c>
    </row>
    <row r="56" spans="6:12" x14ac:dyDescent="0.25">
      <c r="F56" s="13" t="s">
        <v>635</v>
      </c>
      <c r="I56" t="s">
        <v>644</v>
      </c>
      <c r="J56" s="13" t="s">
        <v>628</v>
      </c>
      <c r="L56" t="str">
        <f t="shared" si="0"/>
        <v>MB_FACE_QTY</v>
      </c>
    </row>
    <row r="57" spans="6:12" x14ac:dyDescent="0.25">
      <c r="F57" s="13" t="s">
        <v>636</v>
      </c>
      <c r="I57" t="s">
        <v>645</v>
      </c>
      <c r="J57" s="13" t="s">
        <v>626</v>
      </c>
      <c r="L57" t="str">
        <f t="shared" si="0"/>
        <v>MB_QTY</v>
      </c>
    </row>
    <row r="58" spans="6:12" x14ac:dyDescent="0.25">
      <c r="F58" s="13" t="s">
        <v>637</v>
      </c>
      <c r="I58" t="s">
        <v>646</v>
      </c>
      <c r="J58" s="13" t="s">
        <v>632</v>
      </c>
      <c r="L58" t="str">
        <f t="shared" si="0"/>
        <v>MB_WSP_2G</v>
      </c>
    </row>
    <row r="59" spans="6:12" x14ac:dyDescent="0.25">
      <c r="F59" s="13" t="s">
        <v>628</v>
      </c>
      <c r="I59" t="s">
        <v>647</v>
      </c>
      <c r="J59" s="13" t="s">
        <v>633</v>
      </c>
      <c r="L59" t="str">
        <f t="shared" si="0"/>
        <v>MB_WSP_3G</v>
      </c>
    </row>
    <row r="60" spans="6:12" x14ac:dyDescent="0.25">
      <c r="F60" s="13" t="s">
        <v>626</v>
      </c>
      <c r="I60" t="s">
        <v>652</v>
      </c>
      <c r="J60" s="13" t="s">
        <v>634</v>
      </c>
      <c r="L60" t="str">
        <f t="shared" si="0"/>
        <v>MB_WSP_4G</v>
      </c>
    </row>
    <row r="61" spans="6:12" x14ac:dyDescent="0.25">
      <c r="F61" s="13" t="s">
        <v>632</v>
      </c>
      <c r="I61" t="s">
        <v>653</v>
      </c>
      <c r="J61" s="13" t="s">
        <v>627</v>
      </c>
      <c r="L61" t="str">
        <f t="shared" si="0"/>
        <v>MB_WSP_QTY</v>
      </c>
    </row>
    <row r="62" spans="6:12" x14ac:dyDescent="0.25">
      <c r="F62" s="13" t="s">
        <v>633</v>
      </c>
      <c r="I62" t="s">
        <v>654</v>
      </c>
      <c r="J62" s="13" t="s">
        <v>654</v>
      </c>
      <c r="L62" t="str">
        <f t="shared" si="0"/>
        <v>MODELO_ULT_TRAFICO_EQ</v>
      </c>
    </row>
    <row r="63" spans="6:12" x14ac:dyDescent="0.25">
      <c r="F63" s="13" t="s">
        <v>634</v>
      </c>
      <c r="I63" t="s">
        <v>655</v>
      </c>
      <c r="J63" s="13" t="s">
        <v>722</v>
      </c>
      <c r="L63" t="str">
        <f t="shared" si="0"/>
        <v>PERMANENCIA_ULT_EQ</v>
      </c>
    </row>
    <row r="64" spans="6:12" x14ac:dyDescent="0.25">
      <c r="F64" s="13" t="s">
        <v>627</v>
      </c>
      <c r="I64" t="s">
        <v>656</v>
      </c>
      <c r="J64" s="13" t="s">
        <v>700</v>
      </c>
      <c r="L64" t="str">
        <f t="shared" si="0"/>
        <v>SAL_MIN_BITEL_QTY</v>
      </c>
    </row>
    <row r="65" spans="6:12" x14ac:dyDescent="0.25">
      <c r="F65" s="13" t="s">
        <v>654</v>
      </c>
      <c r="I65" t="s">
        <v>657</v>
      </c>
      <c r="J65" s="13" t="s">
        <v>697</v>
      </c>
      <c r="L65" t="str">
        <f t="shared" si="0"/>
        <v>SAL_MIN_ENTEL_QTY</v>
      </c>
    </row>
    <row r="66" spans="6:12" x14ac:dyDescent="0.25">
      <c r="F66" s="13" t="s">
        <v>722</v>
      </c>
      <c r="I66" t="s">
        <v>660</v>
      </c>
      <c r="J66" s="13" t="s">
        <v>704</v>
      </c>
      <c r="L66" t="str">
        <f t="shared" si="0"/>
        <v>SAL_MIN_FIJO_MOV_QTY</v>
      </c>
    </row>
    <row r="67" spans="6:12" x14ac:dyDescent="0.25">
      <c r="F67" s="13" t="s">
        <v>700</v>
      </c>
      <c r="I67" t="s">
        <v>669</v>
      </c>
      <c r="J67" s="13" t="s">
        <v>692</v>
      </c>
      <c r="L67" t="str">
        <f t="shared" si="0"/>
        <v>SAL_MIN_FIJO_QTY</v>
      </c>
    </row>
    <row r="68" spans="6:12" x14ac:dyDescent="0.25">
      <c r="F68" s="13" t="s">
        <v>697</v>
      </c>
      <c r="I68" t="s">
        <v>381</v>
      </c>
      <c r="J68" s="13" t="s">
        <v>703</v>
      </c>
      <c r="L68" t="str">
        <f t="shared" si="0"/>
        <v>SAL_MIN_MOV_QTY</v>
      </c>
    </row>
    <row r="69" spans="6:12" x14ac:dyDescent="0.25">
      <c r="F69" s="13" t="s">
        <v>704</v>
      </c>
      <c r="I69" t="s">
        <v>285</v>
      </c>
      <c r="J69" s="13" t="s">
        <v>691</v>
      </c>
      <c r="L69" t="str">
        <f t="shared" si="0"/>
        <v>SAL_MIN_MOVIL_QTY</v>
      </c>
    </row>
    <row r="70" spans="6:12" x14ac:dyDescent="0.25">
      <c r="F70" s="13" t="s">
        <v>692</v>
      </c>
      <c r="I70" t="s">
        <v>321</v>
      </c>
      <c r="J70" s="13" t="s">
        <v>709</v>
      </c>
      <c r="L70" t="str">
        <f t="shared" si="0"/>
        <v>SAL_MIN_VIRGIN_QTY</v>
      </c>
    </row>
    <row r="71" spans="6:12" x14ac:dyDescent="0.25">
      <c r="F71" s="13" t="s">
        <v>703</v>
      </c>
      <c r="I71" t="s">
        <v>323</v>
      </c>
      <c r="J71" s="13" t="s">
        <v>713</v>
      </c>
      <c r="L71" t="str">
        <f t="shared" si="0"/>
        <v>SAL_SMS_AMT</v>
      </c>
    </row>
    <row r="72" spans="6:12" x14ac:dyDescent="0.25">
      <c r="F72" s="13" t="s">
        <v>691</v>
      </c>
      <c r="I72" t="s">
        <v>325</v>
      </c>
      <c r="J72" s="13" t="s">
        <v>717</v>
      </c>
      <c r="L72" t="str">
        <f t="shared" si="0"/>
        <v>SAL_SMS_BITEL_AMT</v>
      </c>
    </row>
    <row r="73" spans="6:12" x14ac:dyDescent="0.25">
      <c r="F73" s="13" t="s">
        <v>709</v>
      </c>
      <c r="I73" t="s">
        <v>333</v>
      </c>
      <c r="J73" s="13" t="s">
        <v>716</v>
      </c>
      <c r="L73" t="str">
        <f t="shared" si="0"/>
        <v>SAL_SMS_BITEL_QTY</v>
      </c>
    </row>
    <row r="74" spans="6:12" x14ac:dyDescent="0.25">
      <c r="F74" s="13" t="s">
        <v>713</v>
      </c>
      <c r="I74" t="s">
        <v>335</v>
      </c>
      <c r="J74" s="13" t="s">
        <v>715</v>
      </c>
      <c r="L74" t="str">
        <f t="shared" si="0"/>
        <v>SAL_SMS_ENTEL_AMT</v>
      </c>
    </row>
    <row r="75" spans="6:12" x14ac:dyDescent="0.25">
      <c r="F75" s="13" t="s">
        <v>717</v>
      </c>
      <c r="I75" t="s">
        <v>163</v>
      </c>
      <c r="J75" s="13" t="s">
        <v>714</v>
      </c>
      <c r="L75" t="str">
        <f t="shared" ref="L75:L138" si="1">VLOOKUP(J75,$I$11:$I$153,1,FALSE)</f>
        <v>SAL_SMS_ENTEL_QTY</v>
      </c>
    </row>
    <row r="76" spans="6:12" x14ac:dyDescent="0.25">
      <c r="F76" s="13" t="s">
        <v>716</v>
      </c>
      <c r="I76" t="s">
        <v>339</v>
      </c>
      <c r="J76" s="13" t="s">
        <v>719</v>
      </c>
      <c r="L76" t="str">
        <f t="shared" si="1"/>
        <v>SAL_SMS_MOV_AMT</v>
      </c>
    </row>
    <row r="77" spans="6:12" x14ac:dyDescent="0.25">
      <c r="F77" s="13" t="s">
        <v>715</v>
      </c>
      <c r="I77" t="s">
        <v>341</v>
      </c>
      <c r="J77" s="13" t="s">
        <v>718</v>
      </c>
      <c r="L77" t="str">
        <f t="shared" si="1"/>
        <v>SAL_SMS_MOV_QTY</v>
      </c>
    </row>
    <row r="78" spans="6:12" x14ac:dyDescent="0.25">
      <c r="F78" s="13" t="s">
        <v>714</v>
      </c>
      <c r="I78" t="s">
        <v>269</v>
      </c>
      <c r="J78" s="13" t="s">
        <v>712</v>
      </c>
      <c r="L78" t="str">
        <f t="shared" si="1"/>
        <v>SAL_SMS_QTY</v>
      </c>
    </row>
    <row r="79" spans="6:12" x14ac:dyDescent="0.25">
      <c r="F79" s="13" t="s">
        <v>719</v>
      </c>
      <c r="I79" t="s">
        <v>327</v>
      </c>
      <c r="J79" s="13" t="s">
        <v>721</v>
      </c>
      <c r="L79" t="str">
        <f t="shared" si="1"/>
        <v>SAL_SMS_VIRGIN_AMT</v>
      </c>
    </row>
    <row r="80" spans="6:12" x14ac:dyDescent="0.25">
      <c r="F80" s="13" t="s">
        <v>718</v>
      </c>
      <c r="I80" t="s">
        <v>329</v>
      </c>
      <c r="J80" s="13" t="s">
        <v>720</v>
      </c>
      <c r="L80" t="str">
        <f t="shared" si="1"/>
        <v>SAL_SMS_VIRGIN_QTY</v>
      </c>
    </row>
    <row r="81" spans="6:12" x14ac:dyDescent="0.25">
      <c r="F81" s="13" t="s">
        <v>712</v>
      </c>
      <c r="I81" t="s">
        <v>331</v>
      </c>
      <c r="J81" s="13" t="s">
        <v>693</v>
      </c>
      <c r="L81" t="str">
        <f t="shared" si="1"/>
        <v>SAL_VOZ_AMT</v>
      </c>
    </row>
    <row r="82" spans="6:12" x14ac:dyDescent="0.25">
      <c r="F82" s="13" t="s">
        <v>721</v>
      </c>
      <c r="I82" t="s">
        <v>289</v>
      </c>
      <c r="J82" s="13" t="s">
        <v>701</v>
      </c>
      <c r="L82" t="str">
        <f t="shared" si="1"/>
        <v>SAL_VOZ_BITEL_AMT</v>
      </c>
    </row>
    <row r="83" spans="6:12" x14ac:dyDescent="0.25">
      <c r="F83" s="13" t="s">
        <v>720</v>
      </c>
      <c r="I83" t="s">
        <v>671</v>
      </c>
      <c r="J83" s="13" t="s">
        <v>702</v>
      </c>
      <c r="L83" t="str">
        <f t="shared" si="1"/>
        <v>SAL_VOZ_BITEL_QTY</v>
      </c>
    </row>
    <row r="84" spans="6:12" x14ac:dyDescent="0.25">
      <c r="F84" s="13" t="s">
        <v>693</v>
      </c>
      <c r="I84" t="s">
        <v>672</v>
      </c>
      <c r="J84" s="13" t="s">
        <v>698</v>
      </c>
      <c r="L84" t="str">
        <f t="shared" si="1"/>
        <v>SAL_VOZ_ENTEL_AMT</v>
      </c>
    </row>
    <row r="85" spans="6:12" x14ac:dyDescent="0.25">
      <c r="F85" s="13" t="s">
        <v>701</v>
      </c>
      <c r="I85" t="s">
        <v>673</v>
      </c>
      <c r="J85" s="13" t="s">
        <v>699</v>
      </c>
      <c r="L85" t="str">
        <f t="shared" si="1"/>
        <v>SAL_VOZ_ENTEL_QTY</v>
      </c>
    </row>
    <row r="86" spans="6:12" x14ac:dyDescent="0.25">
      <c r="F86" s="13" t="s">
        <v>702</v>
      </c>
      <c r="I86" t="s">
        <v>674</v>
      </c>
      <c r="J86" s="13" t="s">
        <v>694</v>
      </c>
      <c r="L86" t="str">
        <f t="shared" si="1"/>
        <v>SAL_VOZ_FIJO_AMT</v>
      </c>
    </row>
    <row r="87" spans="6:12" x14ac:dyDescent="0.25">
      <c r="F87" s="13" t="s">
        <v>698</v>
      </c>
      <c r="I87" t="s">
        <v>675</v>
      </c>
      <c r="J87" s="13" t="s">
        <v>706</v>
      </c>
      <c r="L87" t="str">
        <f t="shared" si="1"/>
        <v>SAL_VOZ_FIJO_MOV_AMT</v>
      </c>
    </row>
    <row r="88" spans="6:12" x14ac:dyDescent="0.25">
      <c r="F88" s="13" t="s">
        <v>699</v>
      </c>
      <c r="I88" t="s">
        <v>676</v>
      </c>
      <c r="J88" s="13" t="s">
        <v>708</v>
      </c>
      <c r="L88" t="str">
        <f t="shared" si="1"/>
        <v>SAL_VOZ_FIJO_MOV_QTY</v>
      </c>
    </row>
    <row r="89" spans="6:12" x14ac:dyDescent="0.25">
      <c r="F89" s="13" t="s">
        <v>694</v>
      </c>
      <c r="I89" t="s">
        <v>677</v>
      </c>
      <c r="J89" s="13" t="s">
        <v>696</v>
      </c>
      <c r="L89" t="str">
        <f t="shared" si="1"/>
        <v>SAL_VOZ_FIJO_QTY</v>
      </c>
    </row>
    <row r="90" spans="6:12" x14ac:dyDescent="0.25">
      <c r="F90" s="13" t="s">
        <v>706</v>
      </c>
      <c r="I90" t="s">
        <v>678</v>
      </c>
      <c r="J90" s="13" t="s">
        <v>705</v>
      </c>
      <c r="L90" t="str">
        <f t="shared" si="1"/>
        <v>SAL_VOZ_MOV_AMT</v>
      </c>
    </row>
    <row r="91" spans="6:12" x14ac:dyDescent="0.25">
      <c r="F91" s="13" t="s">
        <v>708</v>
      </c>
      <c r="I91" t="s">
        <v>679</v>
      </c>
      <c r="J91" s="13" t="s">
        <v>707</v>
      </c>
      <c r="L91" t="str">
        <f t="shared" si="1"/>
        <v>SAL_VOZ_MOV_QTY</v>
      </c>
    </row>
    <row r="92" spans="6:12" x14ac:dyDescent="0.25">
      <c r="F92" s="13" t="s">
        <v>696</v>
      </c>
      <c r="I92" t="s">
        <v>47</v>
      </c>
      <c r="J92" s="13" t="s">
        <v>695</v>
      </c>
      <c r="L92" t="str">
        <f t="shared" si="1"/>
        <v>SAL_VOZ_QTY</v>
      </c>
    </row>
    <row r="93" spans="6:12" x14ac:dyDescent="0.25">
      <c r="F93" s="13" t="s">
        <v>705</v>
      </c>
      <c r="I93" t="s">
        <v>680</v>
      </c>
      <c r="J93" s="13" t="s">
        <v>710</v>
      </c>
      <c r="L93" t="str">
        <f t="shared" si="1"/>
        <v>SAL_VOZ_VIRGIN_AMT</v>
      </c>
    </row>
    <row r="94" spans="6:12" x14ac:dyDescent="0.25">
      <c r="F94" s="13" t="s">
        <v>707</v>
      </c>
      <c r="I94" t="s">
        <v>681</v>
      </c>
      <c r="J94" s="13" t="s">
        <v>711</v>
      </c>
      <c r="L94" t="str">
        <f t="shared" si="1"/>
        <v>SAL_VOZ_VIRGIN_QTY</v>
      </c>
    </row>
    <row r="95" spans="6:12" x14ac:dyDescent="0.25">
      <c r="F95" s="13" t="s">
        <v>695</v>
      </c>
      <c r="I95" t="s">
        <v>682</v>
      </c>
      <c r="J95" s="13" t="s">
        <v>599</v>
      </c>
      <c r="L95" t="str">
        <f t="shared" si="1"/>
        <v>SEC_MIGRA</v>
      </c>
    </row>
    <row r="96" spans="6:12" x14ac:dyDescent="0.25">
      <c r="F96" s="13" t="s">
        <v>710</v>
      </c>
      <c r="I96" t="s">
        <v>683</v>
      </c>
      <c r="J96" s="13" t="s">
        <v>600</v>
      </c>
      <c r="L96" t="str">
        <f t="shared" si="1"/>
        <v>SEC_MIGRA_RES</v>
      </c>
    </row>
    <row r="97" spans="6:12" x14ac:dyDescent="0.25">
      <c r="F97" s="13" t="s">
        <v>711</v>
      </c>
      <c r="I97" t="s">
        <v>684</v>
      </c>
      <c r="J97" s="13" t="s">
        <v>657</v>
      </c>
      <c r="L97" t="str">
        <f t="shared" si="1"/>
        <v>SMS_SAL_QTY</v>
      </c>
    </row>
    <row r="98" spans="6:12" x14ac:dyDescent="0.25">
      <c r="F98" s="13" t="s">
        <v>599</v>
      </c>
      <c r="I98" t="s">
        <v>685</v>
      </c>
      <c r="J98" s="13" t="s">
        <v>163</v>
      </c>
      <c r="L98" t="str">
        <f t="shared" si="1"/>
        <v>VAR_003</v>
      </c>
    </row>
    <row r="99" spans="6:12" x14ac:dyDescent="0.25">
      <c r="F99" s="13" t="s">
        <v>600</v>
      </c>
      <c r="I99" t="s">
        <v>686</v>
      </c>
      <c r="J99" s="13" t="s">
        <v>8</v>
      </c>
      <c r="L99" t="str">
        <f t="shared" si="1"/>
        <v>VAR_020</v>
      </c>
    </row>
    <row r="100" spans="6:12" x14ac:dyDescent="0.25">
      <c r="F100" s="13" t="s">
        <v>657</v>
      </c>
      <c r="I100" t="s">
        <v>687</v>
      </c>
      <c r="J100" s="13" t="s">
        <v>47</v>
      </c>
      <c r="L100" t="str">
        <f t="shared" si="1"/>
        <v>VAR_078</v>
      </c>
    </row>
    <row r="101" spans="6:12" x14ac:dyDescent="0.25">
      <c r="F101" s="13" t="s">
        <v>163</v>
      </c>
      <c r="I101" t="s">
        <v>688</v>
      </c>
      <c r="J101" s="13" t="s">
        <v>670</v>
      </c>
      <c r="L101" s="13" t="s">
        <v>670</v>
      </c>
    </row>
    <row r="102" spans="6:12" x14ac:dyDescent="0.25">
      <c r="F102" s="13" t="s">
        <v>8</v>
      </c>
      <c r="I102" t="s">
        <v>689</v>
      </c>
      <c r="J102" s="13" t="s">
        <v>269</v>
      </c>
      <c r="L102" t="str">
        <f t="shared" si="1"/>
        <v>VAR_139</v>
      </c>
    </row>
    <row r="103" spans="6:12" x14ac:dyDescent="0.25">
      <c r="F103" s="13" t="s">
        <v>47</v>
      </c>
      <c r="I103" t="s">
        <v>690</v>
      </c>
      <c r="J103" s="13" t="s">
        <v>281</v>
      </c>
      <c r="L103" t="str">
        <f t="shared" si="1"/>
        <v>VAR_145</v>
      </c>
    </row>
    <row r="104" spans="6:12" x14ac:dyDescent="0.25">
      <c r="F104" s="13" t="s">
        <v>670</v>
      </c>
      <c r="I104" t="s">
        <v>347</v>
      </c>
      <c r="J104" s="13" t="s">
        <v>283</v>
      </c>
      <c r="L104" t="str">
        <f t="shared" si="1"/>
        <v>VAR_146</v>
      </c>
    </row>
    <row r="105" spans="6:12" x14ac:dyDescent="0.25">
      <c r="F105" s="13" t="s">
        <v>269</v>
      </c>
      <c r="I105" t="s">
        <v>349</v>
      </c>
      <c r="J105" s="13" t="s">
        <v>59</v>
      </c>
      <c r="L105" t="str">
        <f t="shared" si="1"/>
        <v>VAR_147</v>
      </c>
    </row>
    <row r="106" spans="6:12" x14ac:dyDescent="0.25">
      <c r="F106" s="13" t="s">
        <v>281</v>
      </c>
      <c r="I106" t="s">
        <v>64</v>
      </c>
      <c r="J106" s="13" t="s">
        <v>285</v>
      </c>
      <c r="L106" t="str">
        <f t="shared" si="1"/>
        <v>VAR_148</v>
      </c>
    </row>
    <row r="107" spans="6:12" x14ac:dyDescent="0.25">
      <c r="F107" s="13" t="s">
        <v>283</v>
      </c>
      <c r="I107" t="s">
        <v>65</v>
      </c>
      <c r="J107" s="13" t="s">
        <v>289</v>
      </c>
      <c r="L107" t="str">
        <f t="shared" si="1"/>
        <v>VAR_150</v>
      </c>
    </row>
    <row r="108" spans="6:12" x14ac:dyDescent="0.25">
      <c r="F108" s="13" t="s">
        <v>59</v>
      </c>
      <c r="I108" t="s">
        <v>691</v>
      </c>
      <c r="J108" s="13" t="s">
        <v>295</v>
      </c>
      <c r="L108" t="str">
        <f t="shared" si="1"/>
        <v>VAR_154</v>
      </c>
    </row>
    <row r="109" spans="6:12" x14ac:dyDescent="0.25">
      <c r="F109" s="13" t="s">
        <v>285</v>
      </c>
      <c r="I109" t="s">
        <v>692</v>
      </c>
      <c r="J109" s="13" t="s">
        <v>60</v>
      </c>
      <c r="L109" t="str">
        <f t="shared" si="1"/>
        <v>VAR_161</v>
      </c>
    </row>
    <row r="110" spans="6:12" x14ac:dyDescent="0.25">
      <c r="F110" s="13" t="s">
        <v>289</v>
      </c>
      <c r="I110" t="s">
        <v>693</v>
      </c>
      <c r="J110" s="13" t="s">
        <v>321</v>
      </c>
      <c r="L110" t="str">
        <f t="shared" si="1"/>
        <v>VAR_172</v>
      </c>
    </row>
    <row r="111" spans="6:12" x14ac:dyDescent="0.25">
      <c r="F111" s="13" t="s">
        <v>295</v>
      </c>
      <c r="I111" t="s">
        <v>694</v>
      </c>
      <c r="J111" s="13" t="s">
        <v>323</v>
      </c>
      <c r="L111" t="str">
        <f t="shared" si="1"/>
        <v>VAR_173</v>
      </c>
    </row>
    <row r="112" spans="6:12" x14ac:dyDescent="0.25">
      <c r="F112" s="13" t="s">
        <v>60</v>
      </c>
      <c r="I112" t="s">
        <v>695</v>
      </c>
      <c r="J112" s="13" t="s">
        <v>325</v>
      </c>
      <c r="L112" t="str">
        <f t="shared" si="1"/>
        <v>VAR_174</v>
      </c>
    </row>
    <row r="113" spans="6:12" x14ac:dyDescent="0.25">
      <c r="F113" s="13" t="s">
        <v>321</v>
      </c>
      <c r="I113" t="s">
        <v>696</v>
      </c>
      <c r="J113" s="13" t="s">
        <v>327</v>
      </c>
      <c r="L113" t="str">
        <f t="shared" si="1"/>
        <v>VAR_175</v>
      </c>
    </row>
    <row r="114" spans="6:12" x14ac:dyDescent="0.25">
      <c r="F114" s="13" t="s">
        <v>323</v>
      </c>
      <c r="I114" t="s">
        <v>697</v>
      </c>
      <c r="J114" s="13" t="s">
        <v>329</v>
      </c>
      <c r="L114" t="str">
        <f t="shared" si="1"/>
        <v>VAR_176</v>
      </c>
    </row>
    <row r="115" spans="6:12" x14ac:dyDescent="0.25">
      <c r="F115" s="13" t="s">
        <v>325</v>
      </c>
      <c r="I115" t="s">
        <v>698</v>
      </c>
      <c r="J115" s="13" t="s">
        <v>331</v>
      </c>
      <c r="L115" t="str">
        <f t="shared" si="1"/>
        <v>VAR_177</v>
      </c>
    </row>
    <row r="116" spans="6:12" x14ac:dyDescent="0.25">
      <c r="F116" s="13" t="s">
        <v>327</v>
      </c>
      <c r="I116" t="s">
        <v>699</v>
      </c>
      <c r="J116" s="13" t="s">
        <v>333</v>
      </c>
      <c r="L116" t="str">
        <f t="shared" si="1"/>
        <v>VAR_178</v>
      </c>
    </row>
    <row r="117" spans="6:12" x14ac:dyDescent="0.25">
      <c r="F117" s="13" t="s">
        <v>329</v>
      </c>
      <c r="I117" t="s">
        <v>700</v>
      </c>
      <c r="J117" s="13" t="s">
        <v>335</v>
      </c>
      <c r="L117" t="str">
        <f t="shared" si="1"/>
        <v>VAR_179</v>
      </c>
    </row>
    <row r="118" spans="6:12" x14ac:dyDescent="0.25">
      <c r="F118" s="13" t="s">
        <v>331</v>
      </c>
      <c r="I118" t="s">
        <v>701</v>
      </c>
      <c r="J118" s="13" t="s">
        <v>339</v>
      </c>
      <c r="L118" t="str">
        <f t="shared" si="1"/>
        <v>VAR_183</v>
      </c>
    </row>
    <row r="119" spans="6:12" x14ac:dyDescent="0.25">
      <c r="F119" s="13" t="s">
        <v>333</v>
      </c>
      <c r="I119" t="s">
        <v>702</v>
      </c>
      <c r="J119" s="13" t="s">
        <v>341</v>
      </c>
      <c r="L119" t="str">
        <f t="shared" si="1"/>
        <v>VAR_184</v>
      </c>
    </row>
    <row r="120" spans="6:12" x14ac:dyDescent="0.25">
      <c r="F120" s="13" t="s">
        <v>335</v>
      </c>
      <c r="I120" t="s">
        <v>703</v>
      </c>
      <c r="J120" s="13" t="s">
        <v>347</v>
      </c>
      <c r="L120" t="str">
        <f t="shared" si="1"/>
        <v>VAR_203</v>
      </c>
    </row>
    <row r="121" spans="6:12" x14ac:dyDescent="0.25">
      <c r="F121" s="13" t="s">
        <v>339</v>
      </c>
      <c r="I121" t="s">
        <v>704</v>
      </c>
      <c r="J121" s="13" t="s">
        <v>349</v>
      </c>
      <c r="L121" t="str">
        <f t="shared" si="1"/>
        <v>VAR_204</v>
      </c>
    </row>
    <row r="122" spans="6:12" x14ac:dyDescent="0.25">
      <c r="F122" s="13" t="s">
        <v>341</v>
      </c>
      <c r="I122" t="s">
        <v>705</v>
      </c>
      <c r="J122" s="13" t="s">
        <v>381</v>
      </c>
      <c r="L122" t="str">
        <f t="shared" si="1"/>
        <v>VAR_221</v>
      </c>
    </row>
    <row r="123" spans="6:12" x14ac:dyDescent="0.25">
      <c r="F123" s="13" t="s">
        <v>347</v>
      </c>
      <c r="I123" t="s">
        <v>706</v>
      </c>
      <c r="J123" s="13" t="s">
        <v>62</v>
      </c>
      <c r="L123" t="str">
        <f t="shared" si="1"/>
        <v>VAR_233</v>
      </c>
    </row>
    <row r="124" spans="6:12" x14ac:dyDescent="0.25">
      <c r="F124" s="13" t="s">
        <v>349</v>
      </c>
      <c r="I124" t="s">
        <v>707</v>
      </c>
      <c r="J124" s="13" t="s">
        <v>63</v>
      </c>
      <c r="L124" t="str">
        <f t="shared" si="1"/>
        <v>VAR_234</v>
      </c>
    </row>
    <row r="125" spans="6:12" x14ac:dyDescent="0.25">
      <c r="F125" s="13" t="s">
        <v>381</v>
      </c>
      <c r="I125" t="s">
        <v>708</v>
      </c>
      <c r="J125" s="13" t="s">
        <v>64</v>
      </c>
      <c r="L125" t="str">
        <f t="shared" si="1"/>
        <v>VAR_236</v>
      </c>
    </row>
    <row r="126" spans="6:12" x14ac:dyDescent="0.25">
      <c r="F126" s="13" t="s">
        <v>62</v>
      </c>
      <c r="I126" t="s">
        <v>709</v>
      </c>
      <c r="J126" s="13" t="s">
        <v>65</v>
      </c>
      <c r="L126" t="str">
        <f t="shared" si="1"/>
        <v>VAR_238</v>
      </c>
    </row>
    <row r="127" spans="6:12" x14ac:dyDescent="0.25">
      <c r="F127" s="13" t="s">
        <v>63</v>
      </c>
      <c r="I127" t="s">
        <v>710</v>
      </c>
      <c r="J127" s="13" t="s">
        <v>66</v>
      </c>
      <c r="L127" t="str">
        <f t="shared" si="1"/>
        <v>VAR_239</v>
      </c>
    </row>
    <row r="128" spans="6:12" x14ac:dyDescent="0.25">
      <c r="F128" s="13" t="s">
        <v>64</v>
      </c>
      <c r="I128" t="s">
        <v>711</v>
      </c>
      <c r="J128" s="13" t="s">
        <v>669</v>
      </c>
      <c r="L128" t="str">
        <f t="shared" si="1"/>
        <v>VAR_29</v>
      </c>
    </row>
    <row r="129" spans="6:12" x14ac:dyDescent="0.25">
      <c r="F129" s="13" t="s">
        <v>65</v>
      </c>
      <c r="I129" t="s">
        <v>712</v>
      </c>
      <c r="J129" s="13" t="s">
        <v>723</v>
      </c>
      <c r="L129" t="str">
        <f t="shared" si="1"/>
        <v>VAR_31</v>
      </c>
    </row>
    <row r="130" spans="6:12" x14ac:dyDescent="0.25">
      <c r="F130" s="13" t="s">
        <v>66</v>
      </c>
      <c r="I130" t="s">
        <v>713</v>
      </c>
      <c r="J130" s="13" t="s">
        <v>724</v>
      </c>
      <c r="L130" t="str">
        <f t="shared" si="1"/>
        <v>VAR_32</v>
      </c>
    </row>
    <row r="131" spans="6:12" x14ac:dyDescent="0.25">
      <c r="F131" s="13" t="s">
        <v>669</v>
      </c>
      <c r="I131" t="s">
        <v>714</v>
      </c>
      <c r="J131" s="13" t="s">
        <v>725</v>
      </c>
      <c r="L131" t="str">
        <f t="shared" si="1"/>
        <v>VAR_33</v>
      </c>
    </row>
    <row r="132" spans="6:12" x14ac:dyDescent="0.25">
      <c r="F132" s="13" t="s">
        <v>723</v>
      </c>
      <c r="I132" t="s">
        <v>715</v>
      </c>
      <c r="J132" s="13" t="s">
        <v>726</v>
      </c>
      <c r="L132" t="str">
        <f t="shared" si="1"/>
        <v>VAR_34</v>
      </c>
    </row>
    <row r="133" spans="6:12" x14ac:dyDescent="0.25">
      <c r="F133" s="13" t="s">
        <v>724</v>
      </c>
      <c r="I133" t="s">
        <v>716</v>
      </c>
      <c r="J133" s="13" t="s">
        <v>640</v>
      </c>
      <c r="L133" t="str">
        <f t="shared" si="1"/>
        <v>VAR261</v>
      </c>
    </row>
    <row r="134" spans="6:12" x14ac:dyDescent="0.25">
      <c r="F134" s="13" t="s">
        <v>725</v>
      </c>
      <c r="I134" t="s">
        <v>717</v>
      </c>
      <c r="J134" s="13" t="s">
        <v>641</v>
      </c>
      <c r="L134" t="str">
        <f t="shared" si="1"/>
        <v>VAR262</v>
      </c>
    </row>
    <row r="135" spans="6:12" x14ac:dyDescent="0.25">
      <c r="F135" s="13" t="s">
        <v>726</v>
      </c>
      <c r="I135" t="s">
        <v>718</v>
      </c>
      <c r="J135" s="13" t="s">
        <v>642</v>
      </c>
      <c r="L135" t="str">
        <f t="shared" si="1"/>
        <v>VAR263</v>
      </c>
    </row>
    <row r="136" spans="6:12" x14ac:dyDescent="0.25">
      <c r="F136" s="13" t="s">
        <v>640</v>
      </c>
      <c r="I136" t="s">
        <v>719</v>
      </c>
      <c r="J136" s="13" t="s">
        <v>643</v>
      </c>
      <c r="L136" t="str">
        <f t="shared" si="1"/>
        <v>VAR264</v>
      </c>
    </row>
    <row r="137" spans="6:12" x14ac:dyDescent="0.25">
      <c r="F137" s="13" t="s">
        <v>641</v>
      </c>
      <c r="I137" t="s">
        <v>720</v>
      </c>
      <c r="J137" s="13" t="s">
        <v>644</v>
      </c>
      <c r="L137" t="str">
        <f t="shared" si="1"/>
        <v>VAR272</v>
      </c>
    </row>
    <row r="138" spans="6:12" x14ac:dyDescent="0.25">
      <c r="F138" s="13" t="s">
        <v>642</v>
      </c>
      <c r="I138" t="s">
        <v>721</v>
      </c>
      <c r="J138" s="13" t="s">
        <v>645</v>
      </c>
      <c r="L138" t="str">
        <f t="shared" si="1"/>
        <v>VAR273</v>
      </c>
    </row>
    <row r="139" spans="6:12" x14ac:dyDescent="0.25">
      <c r="F139" s="13" t="s">
        <v>643</v>
      </c>
      <c r="I139" t="s">
        <v>722</v>
      </c>
      <c r="J139" s="13" t="s">
        <v>646</v>
      </c>
      <c r="L139" t="str">
        <f t="shared" ref="L139:L153" si="2">VLOOKUP(J139,$I$11:$I$153,1,FALSE)</f>
        <v>VAR274</v>
      </c>
    </row>
    <row r="140" spans="6:12" x14ac:dyDescent="0.25">
      <c r="F140" s="13" t="s">
        <v>644</v>
      </c>
      <c r="I140" t="s">
        <v>281</v>
      </c>
      <c r="J140" s="13" t="s">
        <v>647</v>
      </c>
      <c r="L140" t="str">
        <f t="shared" si="2"/>
        <v>VAR275</v>
      </c>
    </row>
    <row r="141" spans="6:12" x14ac:dyDescent="0.25">
      <c r="F141" s="13" t="s">
        <v>645</v>
      </c>
      <c r="I141" t="s">
        <v>283</v>
      </c>
      <c r="J141" s="13" t="s">
        <v>638</v>
      </c>
      <c r="L141" t="str">
        <f t="shared" si="2"/>
        <v>VOZ_ACC_2G</v>
      </c>
    </row>
    <row r="142" spans="6:12" x14ac:dyDescent="0.25">
      <c r="F142" s="13" t="s">
        <v>646</v>
      </c>
      <c r="I142" t="s">
        <v>59</v>
      </c>
      <c r="J142" s="13" t="s">
        <v>605</v>
      </c>
      <c r="L142" t="str">
        <f t="shared" si="2"/>
        <v>VOZ_ACC_2G_HP</v>
      </c>
    </row>
    <row r="143" spans="6:12" x14ac:dyDescent="0.25">
      <c r="F143" s="13" t="s">
        <v>647</v>
      </c>
      <c r="I143" t="s">
        <v>8</v>
      </c>
      <c r="J143" s="13" t="s">
        <v>601</v>
      </c>
      <c r="L143" t="str">
        <f t="shared" si="2"/>
        <v>VOZ_ACC_3G</v>
      </c>
    </row>
    <row r="144" spans="6:12" x14ac:dyDescent="0.25">
      <c r="F144" s="13" t="s">
        <v>638</v>
      </c>
      <c r="I144" t="s">
        <v>66</v>
      </c>
      <c r="J144" s="13" t="s">
        <v>607</v>
      </c>
      <c r="L144" t="str">
        <f t="shared" si="2"/>
        <v>VOZ_ACC_3G_HP</v>
      </c>
    </row>
    <row r="145" spans="6:12" x14ac:dyDescent="0.25">
      <c r="F145" s="13" t="s">
        <v>605</v>
      </c>
      <c r="I145" t="s">
        <v>60</v>
      </c>
      <c r="J145" s="13" t="s">
        <v>604</v>
      </c>
      <c r="L145" t="str">
        <f t="shared" si="2"/>
        <v>VOZ_CLD_3G</v>
      </c>
    </row>
    <row r="146" spans="6:12" x14ac:dyDescent="0.25">
      <c r="F146" s="13" t="s">
        <v>601</v>
      </c>
      <c r="I146" t="s">
        <v>723</v>
      </c>
      <c r="J146" s="13" t="s">
        <v>610</v>
      </c>
      <c r="L146" t="str">
        <f t="shared" si="2"/>
        <v>VOZ_CLD_3G_HP</v>
      </c>
    </row>
    <row r="147" spans="6:12" x14ac:dyDescent="0.25">
      <c r="F147" s="13" t="s">
        <v>607</v>
      </c>
      <c r="I147" t="s">
        <v>724</v>
      </c>
      <c r="J147" s="13" t="s">
        <v>639</v>
      </c>
      <c r="L147" t="str">
        <f t="shared" si="2"/>
        <v>VOZ_RET_2G</v>
      </c>
    </row>
    <row r="148" spans="6:12" x14ac:dyDescent="0.25">
      <c r="F148" s="13" t="s">
        <v>604</v>
      </c>
      <c r="I148" t="s">
        <v>725</v>
      </c>
      <c r="J148" s="13" t="s">
        <v>606</v>
      </c>
      <c r="L148" t="str">
        <f t="shared" si="2"/>
        <v>VOZ_RET_2G_HP</v>
      </c>
    </row>
    <row r="149" spans="6:12" x14ac:dyDescent="0.25">
      <c r="F149" s="13" t="s">
        <v>610</v>
      </c>
      <c r="I149" t="s">
        <v>726</v>
      </c>
      <c r="J149" s="13" t="s">
        <v>602</v>
      </c>
      <c r="L149" t="str">
        <f t="shared" si="2"/>
        <v>VOZ_RET_3G</v>
      </c>
    </row>
    <row r="150" spans="6:12" x14ac:dyDescent="0.25">
      <c r="F150" s="13" t="s">
        <v>639</v>
      </c>
      <c r="I150" t="s">
        <v>62</v>
      </c>
      <c r="J150" s="13" t="s">
        <v>608</v>
      </c>
      <c r="L150" t="str">
        <f t="shared" si="2"/>
        <v>VOZ_RET_3G_HP</v>
      </c>
    </row>
    <row r="151" spans="6:12" x14ac:dyDescent="0.25">
      <c r="F151" s="13" t="s">
        <v>606</v>
      </c>
      <c r="I151" t="s">
        <v>63</v>
      </c>
      <c r="J151" s="13" t="s">
        <v>656</v>
      </c>
      <c r="L151" t="str">
        <f t="shared" si="2"/>
        <v>VOZ_SAL_QTY</v>
      </c>
    </row>
    <row r="152" spans="6:12" x14ac:dyDescent="0.25">
      <c r="F152" s="13" t="s">
        <v>602</v>
      </c>
      <c r="I152" t="s">
        <v>727</v>
      </c>
      <c r="J152" s="13" t="s">
        <v>603</v>
      </c>
      <c r="L152" t="str">
        <f t="shared" si="2"/>
        <v>VOZ_TES_3G</v>
      </c>
    </row>
    <row r="153" spans="6:12" x14ac:dyDescent="0.25">
      <c r="F153" s="13" t="s">
        <v>608</v>
      </c>
      <c r="J153" s="13" t="s">
        <v>609</v>
      </c>
      <c r="L153" t="str">
        <f>VLOOKUP(J153,$I$11:$I$153,1,FALSE)</f>
        <v>VOZ_TES_3G_HP</v>
      </c>
    </row>
    <row r="154" spans="6:12" x14ac:dyDescent="0.25">
      <c r="F154" s="13" t="s">
        <v>656</v>
      </c>
    </row>
    <row r="155" spans="6:12" x14ac:dyDescent="0.25">
      <c r="F155" s="13" t="s">
        <v>603</v>
      </c>
    </row>
    <row r="156" spans="6:12" x14ac:dyDescent="0.25">
      <c r="F156" s="13" t="s">
        <v>609</v>
      </c>
    </row>
    <row r="157" spans="6:12" x14ac:dyDescent="0.25">
      <c r="F157" s="13" t="s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11"/>
  <sheetViews>
    <sheetView workbookViewId="0">
      <selection activeCell="D4" sqref="D4:E11"/>
    </sheetView>
  </sheetViews>
  <sheetFormatPr baseColWidth="10" defaultRowHeight="15" x14ac:dyDescent="0.25"/>
  <cols>
    <col min="4" max="4" width="26.140625" customWidth="1"/>
    <col min="5" max="5" width="22.42578125" customWidth="1"/>
  </cols>
  <sheetData>
    <row r="4" spans="4:5" x14ac:dyDescent="0.25">
      <c r="D4" s="46" t="s">
        <v>550</v>
      </c>
      <c r="E4" s="46" t="s">
        <v>829</v>
      </c>
    </row>
    <row r="5" spans="4:5" x14ac:dyDescent="0.25">
      <c r="D5" s="47" t="s">
        <v>827</v>
      </c>
      <c r="E5" s="48">
        <v>137</v>
      </c>
    </row>
    <row r="6" spans="4:5" x14ac:dyDescent="0.25">
      <c r="D6" s="16" t="s">
        <v>532</v>
      </c>
      <c r="E6" s="14">
        <v>80</v>
      </c>
    </row>
    <row r="7" spans="4:5" x14ac:dyDescent="0.25">
      <c r="D7" s="16" t="s">
        <v>158</v>
      </c>
      <c r="E7" s="14">
        <v>57</v>
      </c>
    </row>
    <row r="8" spans="4:5" x14ac:dyDescent="0.25">
      <c r="D8" s="47" t="s">
        <v>843</v>
      </c>
      <c r="E8" s="48">
        <v>67</v>
      </c>
    </row>
    <row r="9" spans="4:5" x14ac:dyDescent="0.25">
      <c r="D9" s="16" t="s">
        <v>532</v>
      </c>
      <c r="E9" s="14">
        <v>66</v>
      </c>
    </row>
    <row r="10" spans="4:5" x14ac:dyDescent="0.25">
      <c r="D10" s="16" t="s">
        <v>158</v>
      </c>
      <c r="E10" s="14">
        <v>1</v>
      </c>
    </row>
    <row r="11" spans="4:5" x14ac:dyDescent="0.25">
      <c r="D11" s="49" t="s">
        <v>552</v>
      </c>
      <c r="E11" s="50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24" sqref="F24"/>
    </sheetView>
  </sheetViews>
  <sheetFormatPr baseColWidth="10" defaultRowHeight="15" x14ac:dyDescent="0.25"/>
  <cols>
    <col min="1" max="1" width="19.7109375" customWidth="1"/>
    <col min="2" max="2" width="32.85546875" customWidth="1"/>
    <col min="3" max="3" width="10.85546875" customWidth="1"/>
    <col min="4" max="4" width="38.5703125" customWidth="1"/>
    <col min="5" max="5" width="30.85546875" customWidth="1"/>
    <col min="6" max="6" width="29.140625" customWidth="1"/>
  </cols>
  <sheetData>
    <row r="1" spans="1:6" x14ac:dyDescent="0.25">
      <c r="A1" s="4" t="s">
        <v>558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17" t="s">
        <v>532</v>
      </c>
      <c r="B2" s="5" t="s">
        <v>562</v>
      </c>
      <c r="C2" s="2">
        <v>2</v>
      </c>
      <c r="D2" s="3" t="str">
        <f>CONCATENATE(VLOOKUP(B2,Detalle!A:F,5,FALSE))</f>
        <v>SA_HLR_UDB</v>
      </c>
      <c r="E2" s="3" t="str">
        <f>CONCATENATE(VLOOKUP(B2,Detalle!A:G,6,FALSE))</f>
        <v>02 cada mes</v>
      </c>
      <c r="F2" s="15" t="s">
        <v>155</v>
      </c>
    </row>
    <row r="3" spans="1:6" x14ac:dyDescent="0.25">
      <c r="A3" s="17" t="s">
        <v>532</v>
      </c>
      <c r="B3" s="5" t="s">
        <v>540</v>
      </c>
      <c r="C3" s="2">
        <v>8</v>
      </c>
      <c r="D3" s="3" t="str">
        <f>CONCATENATE(VLOOKUP(B3,Detalle!A:F,5,FALSE))</f>
        <v>SA_SIAC_COD_BLOQUEO_LINEA</v>
      </c>
      <c r="E3" s="3" t="str">
        <f>IF(VLOOKUP(B3,Detalle!A:G,6,FALSE)="Diario","02 cada mes",VLOOKUP(B3,Detalle!A:G,6,FALSE))</f>
        <v>02 cada mes</v>
      </c>
      <c r="F3" s="15" t="s">
        <v>593</v>
      </c>
    </row>
    <row r="4" spans="1:6" ht="135" x14ac:dyDescent="0.25">
      <c r="A4" s="17" t="s">
        <v>532</v>
      </c>
      <c r="B4" s="5" t="s">
        <v>544</v>
      </c>
      <c r="C4" s="2">
        <v>36</v>
      </c>
      <c r="D4" s="3" t="str">
        <f>VLOOKUP(B4,Detalle!A:F,5,FALSE)</f>
        <v>sa_base_bajas_2g_voz, sa_base_bajas_3g_voz, sa_base_bajas_2g_hp_voz, sa_base_bajas_3g_hp_voz, sa_base_bajas_2g, sa_base_bajas_3g, sa_base_bajas_4g, sa_base_bajas_2g_hp, sa_base_bajas_3g_hp, sa_base_bajas_4g_hp, f_m_lineas_celda_cdr</v>
      </c>
      <c r="E4" s="3" t="str">
        <f>IF(VLOOKUP(B4,Detalle!A:G,6,FALSE)="Diario","02 cada mes",VLOOKUP(B4,Detalle!A:G,6,FALSE))</f>
        <v>05 cada mes</v>
      </c>
      <c r="F4" s="15" t="s">
        <v>154</v>
      </c>
    </row>
    <row r="5" spans="1:6" x14ac:dyDescent="0.25">
      <c r="A5" s="17" t="s">
        <v>532</v>
      </c>
      <c r="B5" s="5" t="s">
        <v>567</v>
      </c>
      <c r="C5" s="2">
        <v>2</v>
      </c>
      <c r="D5" s="3" t="str">
        <f>CONCATENATE(VLOOKUP(B5,Detalle!A:F,5,FALSE))</f>
        <v>DM.CDR_DWH</v>
      </c>
      <c r="E5" s="3" t="str">
        <f>IF(VLOOKUP(B5,Detalle!A:G,6,FALSE)="Diario","02 cada mes",VLOOKUP(B5,Detalle!A:G,6,FALSE))</f>
        <v>02 cada mes</v>
      </c>
      <c r="F5" s="15" t="s">
        <v>582</v>
      </c>
    </row>
    <row r="6" spans="1:6" x14ac:dyDescent="0.25">
      <c r="A6" s="17" t="s">
        <v>532</v>
      </c>
      <c r="B6" s="5" t="s">
        <v>564</v>
      </c>
      <c r="C6" s="2">
        <v>2</v>
      </c>
      <c r="D6" s="3" t="str">
        <f>CONCATENATE(VLOOKUP(B6,Detalle!A:F,5,FALSE))</f>
        <v>ab_acumludado_llam_claro</v>
      </c>
      <c r="E6" s="3" t="str">
        <f>IF(VLOOKUP(B6,Detalle!A:G,6,FALSE)="Diario","02 cada mes",VLOOKUP(B6,Detalle!A:G,6,FALSE))</f>
        <v>No especificado</v>
      </c>
      <c r="F6" s="15" t="s">
        <v>155</v>
      </c>
    </row>
    <row r="7" spans="1:6" ht="60" x14ac:dyDescent="0.25">
      <c r="A7" s="17" t="s">
        <v>532</v>
      </c>
      <c r="B7" s="5" t="s">
        <v>142</v>
      </c>
      <c r="C7" s="2">
        <v>6</v>
      </c>
      <c r="D7" s="3" t="str">
        <f>CONCATENATE(VLOOKUP(B7,Detalle!A:F,5,FALSE))</f>
        <v>cup_acciones_prepago, cup_acciones_prepago_h, cup_acciones_prepago_h2, cup_acciones_prepago_h3</v>
      </c>
      <c r="E7" s="3" t="str">
        <f>IF(VLOOKUP(B7,Detalle!A:G,6,FALSE)="Diario","02 cada mes",VLOOKUP(B7,Detalle!A:G,6,FALSE))</f>
        <v>No especificado</v>
      </c>
      <c r="F7" s="15" t="s">
        <v>590</v>
      </c>
    </row>
    <row r="8" spans="1:6" ht="45" x14ac:dyDescent="0.25">
      <c r="A8" s="17" t="s">
        <v>532</v>
      </c>
      <c r="B8" s="5" t="s">
        <v>545</v>
      </c>
      <c r="C8" s="2">
        <v>3</v>
      </c>
      <c r="D8" s="3" t="str">
        <f>CONCATENATE(VLOOKUP(B8,Detalle!A:F,5,FALSE))</f>
        <v>SA_ADMPT_CANJE, sa_admpt_canje_detalle, t$_maestro_prepago</v>
      </c>
      <c r="E8" s="3" t="str">
        <f>IF(VLOOKUP(B8,Detalle!A:G,6,FALSE)="Diario","02 cada mes",VLOOKUP(B8,Detalle!A:G,6,FALSE))</f>
        <v>02 cada mes</v>
      </c>
      <c r="F8" s="15" t="s">
        <v>155</v>
      </c>
    </row>
    <row r="9" spans="1:6" x14ac:dyDescent="0.25">
      <c r="A9" s="17" t="s">
        <v>532</v>
      </c>
      <c r="B9" s="5" t="s">
        <v>535</v>
      </c>
      <c r="C9" s="2">
        <v>6</v>
      </c>
      <c r="D9" s="3" t="str">
        <f>CONCATENATE(VLOOKUP(B9,Detalle!A:F,5,FALSE))</f>
        <v>dWH_SAS_COMUNIDAD</v>
      </c>
      <c r="E9" s="3" t="str">
        <f>IF(VLOOKUP(B9,Detalle!A:G,6,FALSE)="Diario","02 cada mes",VLOOKUP(B9,Detalle!A:G,6,FALSE))</f>
        <v>05 cada mes</v>
      </c>
      <c r="F9" s="15" t="s">
        <v>582</v>
      </c>
    </row>
    <row r="10" spans="1:6" ht="30" x14ac:dyDescent="0.25">
      <c r="A10" s="17" t="s">
        <v>532</v>
      </c>
      <c r="B10" s="5" t="s">
        <v>565</v>
      </c>
      <c r="C10" s="2">
        <v>3</v>
      </c>
      <c r="D10" s="3" t="str">
        <f>CONCATENATE(VLOOKUP(B10,Detalle!A:F,5,FALSE))</f>
        <v>SA_BASE_GSMA_BANDS, dw_resumen_ventas</v>
      </c>
      <c r="E10" s="3" t="str">
        <f>IF(VLOOKUP(B10,Detalle!A:G,6,FALSE)="Diario","02 cada mes",VLOOKUP(B10,Detalle!A:G,6,FALSE))</f>
        <v>02 cada mes</v>
      </c>
      <c r="F10" s="15" t="s">
        <v>155</v>
      </c>
    </row>
    <row r="11" spans="1:6" x14ac:dyDescent="0.25">
      <c r="A11" s="17" t="s">
        <v>532</v>
      </c>
      <c r="B11" s="5" t="s">
        <v>533</v>
      </c>
      <c r="C11" s="2">
        <v>13</v>
      </c>
      <c r="D11" s="3" t="str">
        <f>CONCATENATE(VLOOKUP(B11,Detalle!A:F,5,FALSE))</f>
        <v>DM.F_M_ABONADOS</v>
      </c>
      <c r="E11" s="3" t="str">
        <f>IF(VLOOKUP(B11,Detalle!A:G,6,FALSE)="Diario","02 cada mes",VLOOKUP(B11,Detalle!A:G,6,FALSE))</f>
        <v>05 cada mes</v>
      </c>
      <c r="F11" s="15" t="s">
        <v>591</v>
      </c>
    </row>
    <row r="12" spans="1:6" ht="30" x14ac:dyDescent="0.25">
      <c r="A12" s="17" t="s">
        <v>532</v>
      </c>
      <c r="B12" s="5" t="s">
        <v>145</v>
      </c>
      <c r="C12" s="2">
        <v>7</v>
      </c>
      <c r="D12" s="3" t="str">
        <f>CONCATENATE(VLOOKUP(B12,Detalle!A:F,5,FALSE))</f>
        <v>SA_TABLE_INTERACT, CATALOGO_CLASE_CODE</v>
      </c>
      <c r="E12" s="3" t="str">
        <f>IF(VLOOKUP(B12,Detalle!A:G,6,FALSE)="Diario","02 cada mes",VLOOKUP(B12,Detalle!A:G,6,FALSE))</f>
        <v>02 cada mes</v>
      </c>
      <c r="F12" s="15" t="s">
        <v>155</v>
      </c>
    </row>
    <row r="13" spans="1:6" x14ac:dyDescent="0.25">
      <c r="A13" s="17" t="s">
        <v>532</v>
      </c>
      <c r="B13" s="5" t="s">
        <v>559</v>
      </c>
      <c r="C13" s="2">
        <v>3</v>
      </c>
      <c r="D13" s="3" t="str">
        <f>CONCATENATE(VLOOKUP(B13,Detalle!A:F,5,FALSE))</f>
        <v>dw_resumen_ventas</v>
      </c>
      <c r="E13" s="3" t="str">
        <f>IF(VLOOKUP(B13,Detalle!A:G,6,FALSE)="Diario","02 cada mes",VLOOKUP(B13,Detalle!A:G,6,FALSE))</f>
        <v>02 cada mes</v>
      </c>
      <c r="F13" s="15" t="s">
        <v>582</v>
      </c>
    </row>
    <row r="14" spans="1:6" x14ac:dyDescent="0.25">
      <c r="A14" s="17" t="s">
        <v>532</v>
      </c>
      <c r="B14" s="5" t="s">
        <v>547</v>
      </c>
      <c r="C14" s="2">
        <v>2</v>
      </c>
      <c r="D14" s="3" t="str">
        <f>CONCATENATE(VLOOKUP(B14,Detalle!A:F,5,FALSE))</f>
        <v>SA_SECT_SOLICITUD</v>
      </c>
      <c r="E14" s="3" t="str">
        <f>IF(VLOOKUP(B14,Detalle!A:G,6,FALSE)="Diario","02 cada mes",VLOOKUP(B14,Detalle!A:G,6,FALSE))</f>
        <v>02 cada mes</v>
      </c>
      <c r="F14" s="15" t="s">
        <v>153</v>
      </c>
    </row>
    <row r="15" spans="1:6" x14ac:dyDescent="0.25">
      <c r="A15" s="17" t="s">
        <v>532</v>
      </c>
      <c r="B15" s="5" t="s">
        <v>560</v>
      </c>
      <c r="C15" s="2">
        <v>1</v>
      </c>
      <c r="D15" s="3" t="str">
        <f>CONCATENATE(VLOOKUP(B15,Detalle!A:F,5,FALSE))</f>
        <v>c_offer, f_subscriber_select_h</v>
      </c>
      <c r="E15" s="3" t="str">
        <f>IF(VLOOKUP(B15,Detalle!A:G,6,FALSE)="Diario","02 cada mes",VLOOKUP(B15,Detalle!A:G,6,FALSE))</f>
        <v>No especificado</v>
      </c>
      <c r="F15" s="15" t="s">
        <v>155</v>
      </c>
    </row>
    <row r="16" spans="1:6" x14ac:dyDescent="0.25">
      <c r="A16" s="17" t="s">
        <v>532</v>
      </c>
      <c r="B16" s="5" t="s">
        <v>553</v>
      </c>
      <c r="C16" s="2">
        <v>1</v>
      </c>
      <c r="D16" s="3" t="str">
        <f>CONCATENATE(VLOOKUP(B16,Detalle!A:F,5,FALSE))</f>
        <v>sa_POMET_NUMEROS_A_PORTAR</v>
      </c>
      <c r="E16" s="3" t="str">
        <f>IF(VLOOKUP(B16,Detalle!A:G,6,FALSE)="Diario","02 cada mes",VLOOKUP(B16,Detalle!A:G,6,FALSE))</f>
        <v>05 cada mes</v>
      </c>
      <c r="F16" s="15" t="s">
        <v>153</v>
      </c>
    </row>
    <row r="17" spans="1:6" ht="30" x14ac:dyDescent="0.25">
      <c r="A17" s="17" t="s">
        <v>532</v>
      </c>
      <c r="B17" s="5" t="s">
        <v>536</v>
      </c>
      <c r="C17" s="2">
        <v>9</v>
      </c>
      <c r="D17" s="3" t="str">
        <f>CONCATENATE(VLOOKUP(B17,Detalle!A:F,5,FALSE))</f>
        <v>f_m_abonados, dw_sus_d_segmento, dw_sus_d_estado</v>
      </c>
      <c r="E17" s="3" t="str">
        <f>IF(VLOOKUP(B17,Detalle!A:G,6,FALSE)="Diario","02 cada mes",VLOOKUP(B17,Detalle!A:G,6,FALSE))</f>
        <v>05 cada mes</v>
      </c>
      <c r="F17" s="15" t="s">
        <v>592</v>
      </c>
    </row>
    <row r="18" spans="1:6" x14ac:dyDescent="0.25">
      <c r="A18" s="17" t="s">
        <v>532</v>
      </c>
      <c r="B18" s="5" t="s">
        <v>549</v>
      </c>
      <c r="C18" s="2">
        <v>5</v>
      </c>
      <c r="D18" s="3" t="str">
        <f>CONCATENATE(VLOOKUP(B18,Detalle!A:F,5,FALSE))</f>
        <v>a_d_rec_subscriber, t$_proid_historico</v>
      </c>
      <c r="E18" s="3" t="str">
        <f>IF(VLOOKUP(B18,Detalle!A:G,6,FALSE)="Diario","02 cada mes",VLOOKUP(B18,Detalle!A:G,6,FALSE))</f>
        <v>02 cada mes</v>
      </c>
      <c r="F18" s="15" t="s">
        <v>155</v>
      </c>
    </row>
    <row r="19" spans="1:6" x14ac:dyDescent="0.25">
      <c r="A19" s="17" t="s">
        <v>532</v>
      </c>
      <c r="B19" s="5" t="s">
        <v>139</v>
      </c>
      <c r="C19" s="2">
        <v>2</v>
      </c>
      <c r="D19" s="3" t="str">
        <f>CONCATENATE(VLOOKUP(B19,Detalle!A:F,5,FALSE))</f>
        <v>a_d_rec_subscriber@dbl_dwhfc</v>
      </c>
      <c r="E19" s="3" t="str">
        <f>IF(VLOOKUP(B19,Detalle!A:G,6,FALSE)="Diario","02 cada mes",VLOOKUP(B19,Detalle!A:G,6,FALSE))</f>
        <v>02 cada mes</v>
      </c>
      <c r="F19" s="15" t="s">
        <v>155</v>
      </c>
    </row>
    <row r="20" spans="1:6" x14ac:dyDescent="0.25">
      <c r="A20" s="17" t="s">
        <v>532</v>
      </c>
      <c r="B20" s="5" t="s">
        <v>539</v>
      </c>
      <c r="C20" s="2">
        <v>6</v>
      </c>
      <c r="D20" s="3" t="str">
        <f>CONCATENATE(VLOOKUP(B20,Detalle!A:F,5,FALSE))</f>
        <v>DW_SELLOUT, F_M_ABONADOS</v>
      </c>
      <c r="E20" s="3" t="str">
        <f>IF(VLOOKUP(B20,Detalle!A:G,6,FALSE)="Diario","02 cada mes",VLOOKUP(B20,Detalle!A:G,6,FALSE))</f>
        <v>05 cada mes</v>
      </c>
      <c r="F20" s="15" t="s">
        <v>592</v>
      </c>
    </row>
    <row r="21" spans="1:6" x14ac:dyDescent="0.25">
      <c r="A21" s="17" t="s">
        <v>532</v>
      </c>
      <c r="B21" s="5" t="s">
        <v>548</v>
      </c>
      <c r="C21" s="2">
        <v>1</v>
      </c>
      <c r="D21" s="3" t="str">
        <f>CONCATENATE(VLOOKUP(B21,Detalle!A:F,5,FALSE))</f>
        <v>dw_sellout, f_m_abonados</v>
      </c>
      <c r="E21" s="3" t="str">
        <f>IF(VLOOKUP(B21,Detalle!A:G,6,FALSE)="Diario","02 cada mes",VLOOKUP(B21,Detalle!A:G,6,FALSE))</f>
        <v>05 cada mes</v>
      </c>
      <c r="F21" s="15" t="s">
        <v>153</v>
      </c>
    </row>
    <row r="22" spans="1:6" ht="30" x14ac:dyDescent="0.25">
      <c r="A22" s="17" t="s">
        <v>532</v>
      </c>
      <c r="B22" s="5" t="s">
        <v>542</v>
      </c>
      <c r="C22" s="2">
        <v>1</v>
      </c>
      <c r="D22" s="3" t="str">
        <f>CONCATENATE(VLOOKUP(B22,Detalle!A:F,5,FALSE))</f>
        <v>F_M_SEG_CLIENTES,T$_MAESTRO_PREPAGO</v>
      </c>
      <c r="E22" s="3" t="str">
        <f>IF(VLOOKUP(B22,Detalle!A:G,6,FALSE)="Diario","02 cada mes",VLOOKUP(B22,Detalle!A:G,6,FALSE))</f>
        <v>05 cada mes</v>
      </c>
      <c r="F22" s="15" t="s">
        <v>592</v>
      </c>
    </row>
    <row r="23" spans="1:6" x14ac:dyDescent="0.25">
      <c r="A23" s="17" t="s">
        <v>532</v>
      </c>
      <c r="B23" s="5" t="s">
        <v>563</v>
      </c>
      <c r="C23" s="2">
        <v>2</v>
      </c>
      <c r="D23" s="3" t="str">
        <f>CONCATENATE(VLOOKUP(B23,Detalle!A:F,5,FALSE))</f>
        <v>f_m_lineas_consol_trafico</v>
      </c>
      <c r="E23" s="3" t="str">
        <f>IF(VLOOKUP(B23,Detalle!A:G,6,FALSE)="Diario","02 cada mes",VLOOKUP(B23,Detalle!A:G,6,FALSE))</f>
        <v>05 cada mes</v>
      </c>
      <c r="F23" s="15" t="s">
        <v>155</v>
      </c>
    </row>
    <row r="24" spans="1:6" x14ac:dyDescent="0.25">
      <c r="A24" s="17" t="s">
        <v>532</v>
      </c>
      <c r="B24" s="5" t="s">
        <v>546</v>
      </c>
      <c r="C24" s="2">
        <v>4</v>
      </c>
      <c r="D24" s="3" t="str">
        <f>CONCATENATE(VLOOKUP(B24,Detalle!A:F,5,FALSE))</f>
        <v>transaction_details_ext</v>
      </c>
      <c r="E24" s="3" t="str">
        <f>IF(VLOOKUP(B24,Detalle!A:G,6,FALSE)="Diario","02 cada mes",VLOOKUP(B24,Detalle!A:G,6,FALSE))</f>
        <v>03 cada mes</v>
      </c>
      <c r="F24" s="15" t="s">
        <v>154</v>
      </c>
    </row>
    <row r="25" spans="1:6" ht="45" x14ac:dyDescent="0.25">
      <c r="A25" s="17" t="s">
        <v>532</v>
      </c>
      <c r="B25" s="5" t="s">
        <v>538</v>
      </c>
      <c r="C25" s="2">
        <v>2</v>
      </c>
      <c r="D25" s="3" t="str">
        <f>CONCATENATE(VLOOKUP(B25,Detalle!A:F,5,FALSE))</f>
        <v>f_m_abonados, dw_sus_d_segmento, dw_sus_d_estado, dw_com_d_plantarifario</v>
      </c>
      <c r="E25" s="3" t="str">
        <f>IF(VLOOKUP(B25,Detalle!A:G,6,FALSE)="Diario","02 cada mes",VLOOKUP(B25,Detalle!A:G,6,FALSE))</f>
        <v>05 cada mes</v>
      </c>
      <c r="F25" s="15" t="s">
        <v>591</v>
      </c>
    </row>
    <row r="26" spans="1:6" x14ac:dyDescent="0.25">
      <c r="A26" s="17" t="s">
        <v>532</v>
      </c>
      <c r="B26" s="5" t="s">
        <v>534</v>
      </c>
      <c r="C26" s="2">
        <v>15</v>
      </c>
      <c r="D26" s="3" t="str">
        <f>CONCATENATE(VLOOKUP(B26,Detalle!A:F,5,FALSE))</f>
        <v>F_D_GPRS</v>
      </c>
      <c r="E26" s="3" t="str">
        <f>IF(VLOOKUP(B26,Detalle!A:G,6,FALSE)="Diario","02 cada mes",VLOOKUP(B26,Detalle!A:G,6,FALSE))</f>
        <v>03 cada mes</v>
      </c>
      <c r="F26" s="15" t="s">
        <v>590</v>
      </c>
    </row>
    <row r="27" spans="1:6" x14ac:dyDescent="0.25">
      <c r="A27" s="17" t="s">
        <v>532</v>
      </c>
      <c r="B27" s="5" t="s">
        <v>144</v>
      </c>
      <c r="C27" s="2">
        <v>6</v>
      </c>
      <c r="D27" s="3" t="str">
        <f>CONCATENATE(VLOOKUP(B27,Detalle!A:F,5,FALSE))</f>
        <v>admin.a_D_call_ss7_subscriber</v>
      </c>
      <c r="E27" s="3" t="str">
        <f>IF(VLOOKUP(B27,Detalle!A:G,6,FALSE)="Diario","02 cada mes",VLOOKUP(B27,Detalle!A:G,6,FALSE))</f>
        <v>02 cada mes</v>
      </c>
      <c r="F27" s="15" t="s">
        <v>595</v>
      </c>
    </row>
    <row r="28" spans="1:6" ht="30" x14ac:dyDescent="0.25">
      <c r="A28" s="17" t="s">
        <v>532</v>
      </c>
      <c r="B28" s="5" t="s">
        <v>143</v>
      </c>
      <c r="C28" s="2">
        <v>8</v>
      </c>
      <c r="D28" s="3" t="str">
        <f>CONCATENATE(VLOOKUP(B28,Detalle!A:F,5,FALSE))</f>
        <v>A_D_CALL_SS7_SUBSCRIBER@DBL_DWHFC</v>
      </c>
      <c r="E28" s="3" t="str">
        <f>IF(VLOOKUP(B28,Detalle!A:G,6,FALSE)="Diario","02 cada mes",VLOOKUP(B28,Detalle!A:G,6,FALSE))</f>
        <v>02 cada mes</v>
      </c>
      <c r="F28" s="15" t="s">
        <v>154</v>
      </c>
    </row>
    <row r="29" spans="1:6" x14ac:dyDescent="0.25">
      <c r="A29" s="17" t="s">
        <v>532</v>
      </c>
      <c r="B29" s="5" t="s">
        <v>561</v>
      </c>
      <c r="C29" s="2">
        <v>8</v>
      </c>
      <c r="D29" s="3" t="str">
        <f>CONCATENATE(VLOOKUP(B29,Detalle!A:F,5,FALSE))</f>
        <v>f_m_lineas_celda_cdr</v>
      </c>
      <c r="E29" s="3" t="str">
        <f>IF(VLOOKUP(B29,Detalle!A:G,6,FALSE)="Diario","02 cada mes",VLOOKUP(B29,Detalle!A:G,6,FALSE))</f>
        <v>05 cada mes</v>
      </c>
      <c r="F29" s="15" t="s">
        <v>594</v>
      </c>
    </row>
    <row r="30" spans="1:6" ht="60" x14ac:dyDescent="0.25">
      <c r="A30" s="17" t="s">
        <v>158</v>
      </c>
      <c r="B30" s="5" t="s">
        <v>142</v>
      </c>
      <c r="C30" s="2">
        <v>1</v>
      </c>
      <c r="D30" s="3" t="str">
        <f>CONCATENATE(VLOOKUP(B30,Detalle!A:F,5,FALSE))</f>
        <v>cup_acciones_prepago, cup_acciones_prepago_h, cup_acciones_prepago_h2, cup_acciones_prepago_h3</v>
      </c>
      <c r="E30" s="3" t="str">
        <f>IF(VLOOKUP(B30,Detalle!A:G,6,FALSE)="Diario","02 cada mes",VLOOKUP(B30,Detalle!A:G,6,FALSE))</f>
        <v>No especificado</v>
      </c>
      <c r="F30" s="15" t="s">
        <v>155</v>
      </c>
    </row>
    <row r="31" spans="1:6" ht="30" x14ac:dyDescent="0.25">
      <c r="A31" s="17" t="s">
        <v>158</v>
      </c>
      <c r="B31" s="5" t="s">
        <v>565</v>
      </c>
      <c r="C31" s="2">
        <v>1</v>
      </c>
      <c r="D31" s="3" t="str">
        <f>CONCATENATE(VLOOKUP(B31,Detalle!A:F,5,FALSE))</f>
        <v>SA_BASE_GSMA_BANDS, dw_resumen_ventas</v>
      </c>
      <c r="E31" s="3" t="str">
        <f>IF(VLOOKUP(B31,Detalle!A:G,6,FALSE)="Diario","02 cada mes",VLOOKUP(B31,Detalle!A:G,6,FALSE))</f>
        <v>02 cada mes</v>
      </c>
      <c r="F31" s="15" t="s">
        <v>153</v>
      </c>
    </row>
    <row r="32" spans="1:6" x14ac:dyDescent="0.25">
      <c r="A32" s="17" t="s">
        <v>158</v>
      </c>
      <c r="B32" s="5" t="s">
        <v>533</v>
      </c>
      <c r="C32" s="2">
        <v>2</v>
      </c>
      <c r="D32" s="3" t="str">
        <f>CONCATENATE(VLOOKUP(B32,Detalle!A:F,5,FALSE))</f>
        <v>DM.F_M_ABONADOS</v>
      </c>
      <c r="E32" s="3" t="str">
        <f>IF(VLOOKUP(B32,Detalle!A:G,6,FALSE)="Diario","02 cada mes",VLOOKUP(B32,Detalle!A:G,6,FALSE))</f>
        <v>05 cada mes</v>
      </c>
      <c r="F32" s="15" t="s">
        <v>592</v>
      </c>
    </row>
    <row r="33" spans="1:6" ht="30" x14ac:dyDescent="0.25">
      <c r="A33" s="17" t="s">
        <v>158</v>
      </c>
      <c r="B33" s="5" t="s">
        <v>145</v>
      </c>
      <c r="C33" s="2">
        <v>1</v>
      </c>
      <c r="D33" s="3" t="str">
        <f>CONCATENATE(VLOOKUP(B33,Detalle!A:F,5,FALSE))</f>
        <v>SA_TABLE_INTERACT, CATALOGO_CLASE_CODE</v>
      </c>
      <c r="E33" s="3" t="str">
        <f>IF(VLOOKUP(B33,Detalle!A:G,6,FALSE)="Diario","02 cada mes",VLOOKUP(B33,Detalle!A:G,6,FALSE))</f>
        <v>02 cada mes</v>
      </c>
      <c r="F33" s="15" t="s">
        <v>155</v>
      </c>
    </row>
    <row r="34" spans="1:6" x14ac:dyDescent="0.25">
      <c r="A34" s="17" t="s">
        <v>158</v>
      </c>
      <c r="B34" s="5" t="s">
        <v>139</v>
      </c>
      <c r="C34" s="2">
        <v>4</v>
      </c>
      <c r="D34" s="3" t="str">
        <f>CONCATENATE(VLOOKUP(B34,Detalle!A:F,5,FALSE))</f>
        <v>a_d_rec_subscriber@dbl_dwhfc</v>
      </c>
      <c r="E34" s="3" t="str">
        <f>IF(VLOOKUP(B34,Detalle!A:G,6,FALSE)="Diario","02 cada mes",VLOOKUP(B34,Detalle!A:G,6,FALSE))</f>
        <v>02 cada mes</v>
      </c>
      <c r="F34" s="15" t="s">
        <v>155</v>
      </c>
    </row>
    <row r="35" spans="1:6" x14ac:dyDescent="0.25">
      <c r="A35" s="17" t="s">
        <v>158</v>
      </c>
      <c r="B35" s="5" t="s">
        <v>148</v>
      </c>
      <c r="C35" s="2">
        <v>1</v>
      </c>
      <c r="D35" s="3" t="str">
        <f>CONCATENATE(VLOOKUP(B35,Detalle!A:F,5,FALSE))</f>
        <v>f_m_lineas_consol_trafico</v>
      </c>
      <c r="E35" s="3" t="str">
        <f>IF(VLOOKUP(B35,Detalle!A:G,6,FALSE)="Diario","02 cada mes",VLOOKUP(B35,Detalle!A:G,6,FALSE))</f>
        <v>05 cada mes</v>
      </c>
      <c r="F35" s="15" t="s">
        <v>155</v>
      </c>
    </row>
    <row r="36" spans="1:6" x14ac:dyDescent="0.25">
      <c r="A36" s="17" t="s">
        <v>158</v>
      </c>
      <c r="B36" s="5" t="s">
        <v>144</v>
      </c>
      <c r="C36" s="2">
        <v>13</v>
      </c>
      <c r="D36" s="3" t="str">
        <f>CONCATENATE(VLOOKUP(B36,Detalle!A:F,5,FALSE))</f>
        <v>admin.a_D_call_ss7_subscriber</v>
      </c>
      <c r="E36" s="3" t="str">
        <f>IF(VLOOKUP(B36,Detalle!A:G,6,FALSE)="Diario","02 cada mes",VLOOKUP(B36,Detalle!A:G,6,FALSE))</f>
        <v>02 cada mes</v>
      </c>
      <c r="F36" s="15" t="s">
        <v>582</v>
      </c>
    </row>
    <row r="37" spans="1:6" ht="30" x14ac:dyDescent="0.25">
      <c r="A37" s="17" t="s">
        <v>158</v>
      </c>
      <c r="B37" s="5" t="s">
        <v>143</v>
      </c>
      <c r="C37" s="2">
        <v>33</v>
      </c>
      <c r="D37" s="3" t="str">
        <f>CONCATENATE(VLOOKUP(B37,Detalle!A:F,5,FALSE))</f>
        <v>A_D_CALL_SS7_SUBSCRIBER@DBL_DWHFC</v>
      </c>
      <c r="E37" s="3" t="str">
        <f>IF(VLOOKUP(B37,Detalle!A:G,6,FALSE)="Diario","02 cada mes",VLOOKUP(B37,Detalle!A:G,6,FALSE))</f>
        <v>02 cada mes</v>
      </c>
      <c r="F37" s="15" t="s">
        <v>582</v>
      </c>
    </row>
    <row r="38" spans="1:6" x14ac:dyDescent="0.25">
      <c r="A38" s="17" t="s">
        <v>158</v>
      </c>
      <c r="B38" s="5" t="s">
        <v>561</v>
      </c>
      <c r="C38" s="2">
        <v>1</v>
      </c>
      <c r="D38" s="3" t="str">
        <f>CONCATENATE(VLOOKUP(B38,Detalle!A:F,5,FALSE))</f>
        <v>f_m_lineas_celda_cdr</v>
      </c>
      <c r="E38" s="3" t="str">
        <f>IF(VLOOKUP(B38,Detalle!A:G,6,FALSE)="Diario","02 cada mes",VLOOKUP(B38,Detalle!A:G,6,FALSE))</f>
        <v>05 cada mes</v>
      </c>
      <c r="F38" s="2" t="s">
        <v>582</v>
      </c>
    </row>
    <row r="41" spans="1:6" x14ac:dyDescent="0.25">
      <c r="B41" s="19" t="s">
        <v>158</v>
      </c>
      <c r="C41" s="18">
        <v>57</v>
      </c>
    </row>
    <row r="42" spans="1:6" x14ac:dyDescent="0.25">
      <c r="B42" s="19" t="s">
        <v>532</v>
      </c>
      <c r="C42" s="18">
        <v>162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0" sqref="C10:D10"/>
    </sheetView>
  </sheetViews>
  <sheetFormatPr baseColWidth="10" defaultRowHeight="15" x14ac:dyDescent="0.25"/>
  <cols>
    <col min="1" max="1" width="25.85546875" customWidth="1"/>
    <col min="2" max="2" width="10.85546875" customWidth="1"/>
    <col min="3" max="3" width="38.5703125" customWidth="1"/>
    <col min="4" max="4" width="30.85546875" customWidth="1"/>
    <col min="5" max="5" width="29.1406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" x14ac:dyDescent="0.25">
      <c r="A2" s="5" t="s">
        <v>140</v>
      </c>
      <c r="B2" s="5">
        <v>2</v>
      </c>
      <c r="C2" s="6" t="s">
        <v>151</v>
      </c>
      <c r="D2" s="5" t="s">
        <v>7</v>
      </c>
      <c r="E2" s="5" t="s">
        <v>153</v>
      </c>
    </row>
    <row r="3" spans="1:5" x14ac:dyDescent="0.25">
      <c r="A3" s="5" t="s">
        <v>142</v>
      </c>
      <c r="B3" s="5">
        <v>1</v>
      </c>
      <c r="C3" s="5" t="s">
        <v>71</v>
      </c>
      <c r="D3" s="5" t="s">
        <v>141</v>
      </c>
      <c r="E3" s="5" t="s">
        <v>155</v>
      </c>
    </row>
    <row r="4" spans="1:5" x14ac:dyDescent="0.25">
      <c r="A4" s="5" t="s">
        <v>147</v>
      </c>
      <c r="B4" s="5">
        <v>1</v>
      </c>
      <c r="C4" s="5" t="s">
        <v>72</v>
      </c>
      <c r="D4" s="5" t="s">
        <v>12</v>
      </c>
      <c r="E4" s="5" t="s">
        <v>155</v>
      </c>
    </row>
    <row r="5" spans="1:5" ht="45" x14ac:dyDescent="0.25">
      <c r="A5" s="2" t="s">
        <v>145</v>
      </c>
      <c r="B5" s="5">
        <v>1</v>
      </c>
      <c r="C5" s="3" t="s">
        <v>70</v>
      </c>
      <c r="D5" s="2" t="s">
        <v>7</v>
      </c>
      <c r="E5" s="5" t="s">
        <v>155</v>
      </c>
    </row>
    <row r="6" spans="1:5" ht="45" x14ac:dyDescent="0.25">
      <c r="A6" s="2" t="s">
        <v>139</v>
      </c>
      <c r="B6" s="2">
        <v>4</v>
      </c>
      <c r="C6" s="3" t="s">
        <v>149</v>
      </c>
      <c r="D6" s="2" t="s">
        <v>7</v>
      </c>
      <c r="E6" s="2" t="s">
        <v>154</v>
      </c>
    </row>
    <row r="7" spans="1:5" x14ac:dyDescent="0.25">
      <c r="A7" s="2" t="s">
        <v>146</v>
      </c>
      <c r="B7" s="2">
        <v>1</v>
      </c>
      <c r="C7" s="2" t="s">
        <v>10</v>
      </c>
      <c r="D7" s="2" t="s">
        <v>7</v>
      </c>
      <c r="E7" s="2" t="s">
        <v>155</v>
      </c>
    </row>
    <row r="8" spans="1:5" x14ac:dyDescent="0.25">
      <c r="A8" s="2" t="s">
        <v>148</v>
      </c>
      <c r="B8" s="2">
        <v>1</v>
      </c>
      <c r="C8" s="2" t="s">
        <v>76</v>
      </c>
      <c r="D8" s="2" t="s">
        <v>7</v>
      </c>
      <c r="E8" s="2" t="s">
        <v>155</v>
      </c>
    </row>
    <row r="9" spans="1:5" x14ac:dyDescent="0.25">
      <c r="A9" s="2" t="s">
        <v>144</v>
      </c>
      <c r="B9" s="2">
        <v>13</v>
      </c>
      <c r="C9" s="2" t="s">
        <v>137</v>
      </c>
      <c r="D9" s="2" t="s">
        <v>12</v>
      </c>
      <c r="E9" s="2" t="s">
        <v>152</v>
      </c>
    </row>
    <row r="10" spans="1:5" ht="30" x14ac:dyDescent="0.25">
      <c r="A10" s="2" t="s">
        <v>143</v>
      </c>
      <c r="B10" s="2">
        <v>33</v>
      </c>
      <c r="C10" s="3" t="s">
        <v>150</v>
      </c>
      <c r="D10" s="2" t="s">
        <v>12</v>
      </c>
      <c r="E10" s="2" t="s">
        <v>152</v>
      </c>
    </row>
    <row r="11" spans="1:5" x14ac:dyDescent="0.25">
      <c r="B11" s="7">
        <f>SUM(B2:B10)</f>
        <v>57</v>
      </c>
      <c r="E11" s="8" t="s">
        <v>156</v>
      </c>
    </row>
    <row r="12" spans="1:5" x14ac:dyDescent="0.25">
      <c r="A12" s="13" t="s">
        <v>540</v>
      </c>
      <c r="B12" s="14">
        <v>8</v>
      </c>
    </row>
    <row r="13" spans="1:5" x14ac:dyDescent="0.25">
      <c r="A13" s="13" t="s">
        <v>544</v>
      </c>
      <c r="B13" s="14">
        <v>36</v>
      </c>
    </row>
    <row r="14" spans="1:5" x14ac:dyDescent="0.25">
      <c r="A14" s="13" t="s">
        <v>142</v>
      </c>
      <c r="B14" s="14">
        <v>7</v>
      </c>
    </row>
    <row r="15" spans="1:5" x14ac:dyDescent="0.25">
      <c r="A15" s="13" t="s">
        <v>545</v>
      </c>
      <c r="B15" s="14">
        <v>3</v>
      </c>
    </row>
    <row r="16" spans="1:5" x14ac:dyDescent="0.25">
      <c r="A16" s="13" t="s">
        <v>535</v>
      </c>
      <c r="B16" s="14">
        <v>6</v>
      </c>
    </row>
    <row r="17" spans="1:2" x14ac:dyDescent="0.25">
      <c r="A17" s="13" t="s">
        <v>533</v>
      </c>
      <c r="B17" s="14">
        <v>15</v>
      </c>
    </row>
    <row r="18" spans="1:2" x14ac:dyDescent="0.25">
      <c r="A18" s="13" t="s">
        <v>147</v>
      </c>
      <c r="B18" s="14">
        <v>3</v>
      </c>
    </row>
    <row r="19" spans="1:2" x14ac:dyDescent="0.25">
      <c r="A19" s="13" t="s">
        <v>145</v>
      </c>
      <c r="B19" s="14">
        <v>8</v>
      </c>
    </row>
    <row r="20" spans="1:2" x14ac:dyDescent="0.25">
      <c r="A20" s="13" t="s">
        <v>547</v>
      </c>
      <c r="B20" s="14">
        <v>2</v>
      </c>
    </row>
    <row r="21" spans="1:2" x14ac:dyDescent="0.25">
      <c r="A21" s="13" t="s">
        <v>541</v>
      </c>
      <c r="B21" s="14">
        <v>1</v>
      </c>
    </row>
    <row r="22" spans="1:2" x14ac:dyDescent="0.25">
      <c r="A22" s="13" t="s">
        <v>543</v>
      </c>
      <c r="B22" s="14">
        <v>1</v>
      </c>
    </row>
    <row r="23" spans="1:2" x14ac:dyDescent="0.25">
      <c r="A23" s="13" t="s">
        <v>536</v>
      </c>
      <c r="B23" s="14">
        <v>9</v>
      </c>
    </row>
    <row r="24" spans="1:2" x14ac:dyDescent="0.25">
      <c r="A24" s="13" t="s">
        <v>549</v>
      </c>
      <c r="B24" s="14">
        <v>2</v>
      </c>
    </row>
    <row r="25" spans="1:2" x14ac:dyDescent="0.25">
      <c r="A25" s="13" t="s">
        <v>537</v>
      </c>
      <c r="B25" s="14">
        <v>3</v>
      </c>
    </row>
    <row r="26" spans="1:2" x14ac:dyDescent="0.25">
      <c r="A26" s="13" t="s">
        <v>139</v>
      </c>
      <c r="B26" s="14">
        <v>6</v>
      </c>
    </row>
    <row r="27" spans="1:2" x14ac:dyDescent="0.25">
      <c r="A27" s="13" t="s">
        <v>539</v>
      </c>
      <c r="B27" s="14">
        <v>6</v>
      </c>
    </row>
    <row r="28" spans="1:2" x14ac:dyDescent="0.25">
      <c r="A28" s="13" t="s">
        <v>548</v>
      </c>
      <c r="B28" s="14">
        <v>1</v>
      </c>
    </row>
    <row r="29" spans="1:2" x14ac:dyDescent="0.25">
      <c r="A29" s="13" t="s">
        <v>542</v>
      </c>
      <c r="B29" s="14">
        <v>1</v>
      </c>
    </row>
    <row r="30" spans="1:2" x14ac:dyDescent="0.25">
      <c r="A30" s="13" t="s">
        <v>546</v>
      </c>
      <c r="B30" s="14">
        <v>4</v>
      </c>
    </row>
    <row r="31" spans="1:2" x14ac:dyDescent="0.25">
      <c r="A31" s="13" t="s">
        <v>146</v>
      </c>
      <c r="B31" s="14">
        <v>1</v>
      </c>
    </row>
    <row r="32" spans="1:2" x14ac:dyDescent="0.25">
      <c r="A32" s="13" t="s">
        <v>538</v>
      </c>
      <c r="B32" s="14">
        <v>2</v>
      </c>
    </row>
    <row r="33" spans="1:2" x14ac:dyDescent="0.25">
      <c r="A33" s="13" t="s">
        <v>148</v>
      </c>
      <c r="B33" s="14">
        <v>1</v>
      </c>
    </row>
    <row r="34" spans="1:2" x14ac:dyDescent="0.25">
      <c r="A34" s="13" t="s">
        <v>534</v>
      </c>
      <c r="B34" s="14">
        <v>15</v>
      </c>
    </row>
    <row r="35" spans="1:2" x14ac:dyDescent="0.25">
      <c r="A35" s="13" t="s">
        <v>144</v>
      </c>
      <c r="B35" s="14">
        <v>19</v>
      </c>
    </row>
    <row r="36" spans="1:2" x14ac:dyDescent="0.25">
      <c r="A36" s="13" t="s">
        <v>143</v>
      </c>
      <c r="B36" s="14">
        <v>41</v>
      </c>
    </row>
    <row r="37" spans="1:2" x14ac:dyDescent="0.25">
      <c r="A37" s="13" t="s">
        <v>551</v>
      </c>
      <c r="B3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Hoja3</vt:lpstr>
      <vt:lpstr>Hoja6</vt:lpstr>
      <vt:lpstr>Detalle</vt:lpstr>
      <vt:lpstr>MapeoEjecución Act.</vt:lpstr>
      <vt:lpstr>Maestra Estados</vt:lpstr>
      <vt:lpstr>Cat. Variables</vt:lpstr>
      <vt:lpstr>V. Priorizadas</vt:lpstr>
      <vt:lpstr>Variable_script</vt:lpstr>
      <vt:lpstr>Hoja7</vt:lpstr>
      <vt:lpstr>Hoja2</vt:lpstr>
      <vt:lpstr>Resumen (2)</vt:lpstr>
      <vt:lpstr>Resumen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Milagros Delgado Ricci</dc:creator>
  <cp:lastModifiedBy>Susan Milagros Delgado Ricci</cp:lastModifiedBy>
  <dcterms:created xsi:type="dcterms:W3CDTF">2018-03-22T16:28:42Z</dcterms:created>
  <dcterms:modified xsi:type="dcterms:W3CDTF">2018-05-18T17:24:07Z</dcterms:modified>
</cp:coreProperties>
</file>